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10" tabRatio="680" firstSheet="10" activeTab="28"/>
  </bookViews>
  <sheets>
    <sheet name="80" sheetId="1" r:id="rId1"/>
    <sheet name="81" sheetId="2" r:id="rId2"/>
    <sheet name="82" sheetId="3" r:id="rId3"/>
    <sheet name="83" sheetId="4" r:id="rId4"/>
    <sheet name="84" sheetId="5" r:id="rId5"/>
    <sheet name="85" sheetId="6" r:id="rId6"/>
    <sheet name="86" sheetId="7" r:id="rId7"/>
    <sheet name="87" sheetId="8" r:id="rId8"/>
    <sheet name="88" sheetId="9" r:id="rId9"/>
    <sheet name="89" sheetId="10" r:id="rId10"/>
    <sheet name="90" sheetId="11" r:id="rId11"/>
    <sheet name="91" sheetId="12" r:id="rId12"/>
    <sheet name="92" sheetId="13" r:id="rId13"/>
    <sheet name="93" sheetId="14" r:id="rId14"/>
    <sheet name="94" sheetId="15" r:id="rId15"/>
    <sheet name="95" sheetId="16" r:id="rId16"/>
    <sheet name="96" sheetId="17" r:id="rId17"/>
    <sheet name="97" sheetId="18" r:id="rId18"/>
    <sheet name="98" sheetId="19" r:id="rId19"/>
    <sheet name="99" sheetId="20" r:id="rId20"/>
    <sheet name="100" sheetId="21" r:id="rId21"/>
    <sheet name="101" sheetId="22" r:id="rId22"/>
    <sheet name="102" sheetId="23" r:id="rId23"/>
    <sheet name="103" sheetId="24" r:id="rId24"/>
    <sheet name="104" sheetId="25" r:id="rId25"/>
    <sheet name="105" sheetId="26" r:id="rId26"/>
    <sheet name="106" sheetId="27" r:id="rId27"/>
    <sheet name="107" sheetId="28" r:id="rId28"/>
    <sheet name="108" sheetId="29" r:id="rId29"/>
    <sheet name="109" sheetId="30" r:id="rId30"/>
  </sheets>
  <definedNames/>
  <calcPr fullCalcOnLoad="1"/>
</workbook>
</file>

<file path=xl/sharedStrings.xml><?xml version="1.0" encoding="utf-8"?>
<sst xmlns="http://schemas.openxmlformats.org/spreadsheetml/2006/main" count="1980" uniqueCount="122">
  <si>
    <t>校數</t>
  </si>
  <si>
    <t>班級數</t>
  </si>
  <si>
    <t>學生數</t>
  </si>
  <si>
    <t>No. of Schools</t>
  </si>
  <si>
    <t>No. of Classes</t>
  </si>
  <si>
    <t>No. of Students</t>
  </si>
  <si>
    <t>No. of Graduates</t>
  </si>
  <si>
    <t>計</t>
  </si>
  <si>
    <t>國中</t>
  </si>
  <si>
    <t>國小</t>
  </si>
  <si>
    <t>Jr. High</t>
  </si>
  <si>
    <r>
      <t>台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灣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地</t>
    </r>
    <r>
      <rPr>
        <sz val="9"/>
        <rFont val="Arial"/>
        <family val="2"/>
      </rPr>
      <t xml:space="preserve"> </t>
    </r>
    <r>
      <rPr>
        <sz val="9"/>
        <rFont val="細明體"/>
        <family val="3"/>
      </rPr>
      <t>區</t>
    </r>
    <r>
      <rPr>
        <sz val="9"/>
        <rFont val="Arial"/>
        <family val="2"/>
      </rPr>
      <t xml:space="preserve"> Taiwan Area</t>
    </r>
  </si>
  <si>
    <r>
      <t>台北縣</t>
    </r>
    <r>
      <rPr>
        <sz val="9"/>
        <rFont val="Arial"/>
        <family val="2"/>
      </rPr>
      <t xml:space="preserve"> Taipei County</t>
    </r>
  </si>
  <si>
    <r>
      <t>桃園縣</t>
    </r>
    <r>
      <rPr>
        <sz val="9"/>
        <rFont val="Arial"/>
        <family val="2"/>
      </rPr>
      <t xml:space="preserve"> Taoyuan County</t>
    </r>
  </si>
  <si>
    <r>
      <t>新竹縣</t>
    </r>
    <r>
      <rPr>
        <sz val="9"/>
        <rFont val="Arial"/>
        <family val="2"/>
      </rPr>
      <t xml:space="preserve"> Hsinchu County</t>
    </r>
  </si>
  <si>
    <r>
      <t>苗栗縣</t>
    </r>
    <r>
      <rPr>
        <sz val="9"/>
        <rFont val="Arial"/>
        <family val="2"/>
      </rPr>
      <t xml:space="preserve"> Miaoli County</t>
    </r>
  </si>
  <si>
    <r>
      <t>台中縣</t>
    </r>
    <r>
      <rPr>
        <sz val="9"/>
        <rFont val="Arial"/>
        <family val="2"/>
      </rPr>
      <t xml:space="preserve"> Taichung County</t>
    </r>
  </si>
  <si>
    <r>
      <t>彰化縣</t>
    </r>
    <r>
      <rPr>
        <sz val="9"/>
        <rFont val="Arial"/>
        <family val="2"/>
      </rPr>
      <t xml:space="preserve"> Changhua County</t>
    </r>
  </si>
  <si>
    <r>
      <t>南投縣</t>
    </r>
    <r>
      <rPr>
        <sz val="9"/>
        <rFont val="Arial"/>
        <family val="2"/>
      </rPr>
      <t xml:space="preserve"> Nantou County</t>
    </r>
  </si>
  <si>
    <r>
      <t>雲林縣</t>
    </r>
    <r>
      <rPr>
        <sz val="9"/>
        <rFont val="Arial"/>
        <family val="2"/>
      </rPr>
      <t xml:space="preserve"> Yunlin County</t>
    </r>
  </si>
  <si>
    <r>
      <t>嘉義縣</t>
    </r>
    <r>
      <rPr>
        <sz val="9"/>
        <rFont val="Arial"/>
        <family val="2"/>
      </rPr>
      <t xml:space="preserve"> Chiayi County</t>
    </r>
  </si>
  <si>
    <r>
      <t>台南縣</t>
    </r>
    <r>
      <rPr>
        <sz val="9"/>
        <rFont val="Arial"/>
        <family val="2"/>
      </rPr>
      <t xml:space="preserve"> Tainan County</t>
    </r>
  </si>
  <si>
    <r>
      <t>高雄縣</t>
    </r>
    <r>
      <rPr>
        <sz val="9"/>
        <rFont val="Arial"/>
        <family val="2"/>
      </rPr>
      <t xml:space="preserve"> Kaohsiung County</t>
    </r>
  </si>
  <si>
    <r>
      <t>屏東縣</t>
    </r>
    <r>
      <rPr>
        <sz val="9"/>
        <rFont val="Arial"/>
        <family val="2"/>
      </rPr>
      <t xml:space="preserve"> Pingtung County</t>
    </r>
  </si>
  <si>
    <r>
      <t>台東縣</t>
    </r>
    <r>
      <rPr>
        <sz val="9"/>
        <rFont val="Arial"/>
        <family val="2"/>
      </rPr>
      <t xml:space="preserve"> Taitung County</t>
    </r>
  </si>
  <si>
    <r>
      <t>花蓮縣</t>
    </r>
    <r>
      <rPr>
        <sz val="9"/>
        <rFont val="Arial"/>
        <family val="2"/>
      </rPr>
      <t xml:space="preserve"> Hualien County</t>
    </r>
  </si>
  <si>
    <r>
      <t>澎湖縣</t>
    </r>
    <r>
      <rPr>
        <sz val="9"/>
        <rFont val="Arial"/>
        <family val="2"/>
      </rPr>
      <t xml:space="preserve"> Penghu County</t>
    </r>
  </si>
  <si>
    <r>
      <t>基隆市</t>
    </r>
    <r>
      <rPr>
        <sz val="9"/>
        <rFont val="Arial"/>
        <family val="2"/>
      </rPr>
      <t xml:space="preserve"> Keelung City</t>
    </r>
  </si>
  <si>
    <r>
      <t>新竹市</t>
    </r>
    <r>
      <rPr>
        <sz val="9"/>
        <rFont val="Arial"/>
        <family val="2"/>
      </rPr>
      <t xml:space="preserve"> Hsinchu City</t>
    </r>
  </si>
  <si>
    <r>
      <t>台中市</t>
    </r>
    <r>
      <rPr>
        <sz val="9"/>
        <rFont val="Arial"/>
        <family val="2"/>
      </rPr>
      <t xml:space="preserve"> Taichung City</t>
    </r>
  </si>
  <si>
    <r>
      <t>嘉義市</t>
    </r>
    <r>
      <rPr>
        <sz val="9"/>
        <rFont val="Arial"/>
        <family val="2"/>
      </rPr>
      <t xml:space="preserve"> Chiayi City</t>
    </r>
  </si>
  <si>
    <r>
      <t>台南市</t>
    </r>
    <r>
      <rPr>
        <sz val="9"/>
        <rFont val="Arial"/>
        <family val="2"/>
      </rPr>
      <t xml:space="preserve"> Tainan City</t>
    </r>
  </si>
  <si>
    <r>
      <t>金馬地區</t>
    </r>
    <r>
      <rPr>
        <sz val="9"/>
        <rFont val="Arial"/>
        <family val="2"/>
      </rPr>
      <t xml:space="preserve"> Kinmen &amp; Matsu</t>
    </r>
  </si>
  <si>
    <r>
      <t>金門縣</t>
    </r>
    <r>
      <rPr>
        <sz val="9"/>
        <rFont val="Arial"/>
        <family val="2"/>
      </rPr>
      <t xml:space="preserve"> Kinmen County</t>
    </r>
  </si>
  <si>
    <r>
      <t>連江縣</t>
    </r>
    <r>
      <rPr>
        <sz val="9"/>
        <rFont val="Arial"/>
        <family val="2"/>
      </rPr>
      <t xml:space="preserve"> Lienchiang County</t>
    </r>
  </si>
  <si>
    <r>
      <t xml:space="preserve">94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2005-2006</t>
    </r>
  </si>
  <si>
    <r>
      <t xml:space="preserve">95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2006-2007</t>
    </r>
  </si>
  <si>
    <r>
      <t xml:space="preserve">96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2007-2008</t>
    </r>
  </si>
  <si>
    <r>
      <t xml:space="preserve">97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2008-2009</t>
    </r>
  </si>
  <si>
    <t>Elementary</t>
  </si>
  <si>
    <t>上學年度畢業生</t>
  </si>
  <si>
    <t>Total</t>
  </si>
  <si>
    <r>
      <t>總</t>
    </r>
    <r>
      <rPr>
        <b/>
        <sz val="9"/>
        <rFont val="Arial"/>
        <family val="2"/>
      </rPr>
      <t xml:space="preserve"> </t>
    </r>
    <r>
      <rPr>
        <b/>
        <sz val="9"/>
        <rFont val="細明體"/>
        <family val="3"/>
      </rPr>
      <t>計</t>
    </r>
    <r>
      <rPr>
        <b/>
        <sz val="9"/>
        <rFont val="Arial"/>
        <family val="2"/>
      </rPr>
      <t xml:space="preserve"> Grand Total</t>
    </r>
  </si>
  <si>
    <t>上學年度畢業生</t>
  </si>
  <si>
    <t>Total</t>
  </si>
  <si>
    <t>Elementary</t>
  </si>
  <si>
    <r>
      <t xml:space="preserve">93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2004-2005</t>
    </r>
  </si>
  <si>
    <r>
      <t xml:space="preserve">92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2003-2004</t>
    </r>
  </si>
  <si>
    <r>
      <t xml:space="preserve">91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2002-2003</t>
    </r>
  </si>
  <si>
    <r>
      <t xml:space="preserve">90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2001-2000</t>
    </r>
  </si>
  <si>
    <r>
      <t xml:space="preserve">89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2000-2001</t>
    </r>
  </si>
  <si>
    <r>
      <t xml:space="preserve">88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1999-2000</t>
    </r>
  </si>
  <si>
    <t>上學年度畢業生</t>
  </si>
  <si>
    <t>Total</t>
  </si>
  <si>
    <t>Elementary</t>
  </si>
  <si>
    <r>
      <t xml:space="preserve">98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2009-2010</t>
    </r>
  </si>
  <si>
    <t>上學年度畢業生</t>
  </si>
  <si>
    <t>Total</t>
  </si>
  <si>
    <t>Elementary</t>
  </si>
  <si>
    <t>上學年度畢業生</t>
  </si>
  <si>
    <t>Total</t>
  </si>
  <si>
    <t>Elementary</t>
  </si>
  <si>
    <t>上學年度畢業生</t>
  </si>
  <si>
    <t>Total</t>
  </si>
  <si>
    <t>Elementary</t>
  </si>
  <si>
    <r>
      <t xml:space="preserve">87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1998-1999</t>
    </r>
  </si>
  <si>
    <r>
      <t xml:space="preserve">86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1997-1998</t>
    </r>
  </si>
  <si>
    <r>
      <t xml:space="preserve">85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1996-1997</t>
    </r>
  </si>
  <si>
    <r>
      <t xml:space="preserve">84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1995-1996</t>
    </r>
  </si>
  <si>
    <r>
      <t xml:space="preserve">83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1994-1995</t>
    </r>
  </si>
  <si>
    <r>
      <t xml:space="preserve">82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1993-1994</t>
    </r>
  </si>
  <si>
    <r>
      <t xml:space="preserve">81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1992-1993</t>
    </r>
  </si>
  <si>
    <r>
      <t xml:space="preserve">80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1991-1992</t>
    </r>
  </si>
  <si>
    <r>
      <t xml:space="preserve">99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2010-2011</t>
    </r>
  </si>
  <si>
    <r>
      <t>台北市</t>
    </r>
    <r>
      <rPr>
        <sz val="9"/>
        <rFont val="Arial"/>
        <family val="2"/>
      </rPr>
      <t xml:space="preserve"> Taipei City</t>
    </r>
  </si>
  <si>
    <r>
      <t>高雄市</t>
    </r>
    <r>
      <rPr>
        <sz val="9"/>
        <rFont val="Arial"/>
        <family val="2"/>
      </rPr>
      <t xml:space="preserve"> Kaohsiung City</t>
    </r>
  </si>
  <si>
    <r>
      <t>宜蘭縣</t>
    </r>
    <r>
      <rPr>
        <sz val="9"/>
        <rFont val="Arial"/>
        <family val="2"/>
      </rPr>
      <t xml:space="preserve"> Yilan County</t>
    </r>
  </si>
  <si>
    <r>
      <t>100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2011-2012</t>
    </r>
  </si>
  <si>
    <t xml:space="preserve">     臺灣地區 Taiwan Area</t>
  </si>
  <si>
    <t xml:space="preserve">         新北市 New Taipei City</t>
  </si>
  <si>
    <t xml:space="preserve">         臺北市 Taipei City</t>
  </si>
  <si>
    <t xml:space="preserve">         臺中市 Taichung City</t>
  </si>
  <si>
    <t xml:space="preserve">         臺南市 Tainan City</t>
  </si>
  <si>
    <t xml:space="preserve">         高雄市 Kaohsiung City</t>
  </si>
  <si>
    <t xml:space="preserve">         宜蘭縣 Yilan County</t>
  </si>
  <si>
    <t xml:space="preserve">         桃園縣 Taoyuan County</t>
  </si>
  <si>
    <t xml:space="preserve">         新竹縣 Hsinchu County</t>
  </si>
  <si>
    <t xml:space="preserve">         苗栗縣 Miaoli County</t>
  </si>
  <si>
    <t xml:space="preserve">         彰化縣 Changhua County</t>
  </si>
  <si>
    <t xml:space="preserve">         南投縣 Nantou County</t>
  </si>
  <si>
    <t xml:space="preserve">         雲林縣 Yunlin County</t>
  </si>
  <si>
    <t xml:space="preserve">         嘉義縣 Chiayi County</t>
  </si>
  <si>
    <t xml:space="preserve">         屏東縣 Pingtung County</t>
  </si>
  <si>
    <t xml:space="preserve">         臺東縣 Taitung County</t>
  </si>
  <si>
    <t xml:space="preserve">         花蓮縣 Hualien County</t>
  </si>
  <si>
    <t xml:space="preserve">         澎湖縣 Penghu County</t>
  </si>
  <si>
    <t xml:space="preserve">         基隆市 Keelung City</t>
  </si>
  <si>
    <t xml:space="preserve">         新竹市 Hsinchu City</t>
  </si>
  <si>
    <t xml:space="preserve">         嘉義市 Chiayi City</t>
  </si>
  <si>
    <t xml:space="preserve">         金門縣 Kinmen County</t>
  </si>
  <si>
    <t xml:space="preserve">         連江縣 Lienchiang County</t>
  </si>
  <si>
    <t xml:space="preserve">    金馬地區 Kinmen &amp; Matsu Area</t>
  </si>
  <si>
    <r>
      <t>101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2012-2013</t>
    </r>
  </si>
  <si>
    <r>
      <t>102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2013-2014</t>
    </r>
  </si>
  <si>
    <t>Total</t>
  </si>
  <si>
    <t>Total</t>
  </si>
  <si>
    <r>
      <t>103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2014-2015</t>
    </r>
  </si>
  <si>
    <t>附註：學生數為0者不列入本表校數統計。</t>
  </si>
  <si>
    <t>附註：學生數為0者不列入本表校數統計。</t>
  </si>
  <si>
    <r>
      <t>104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2015-2016</t>
    </r>
  </si>
  <si>
    <t xml:space="preserve">         桃園市 Taoyuan City</t>
  </si>
  <si>
    <r>
      <t>105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2016-2017</t>
    </r>
  </si>
  <si>
    <r>
      <t>106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2017-2018</t>
    </r>
  </si>
  <si>
    <r>
      <t>107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2018-2019</t>
    </r>
  </si>
  <si>
    <r>
      <t>108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 2019-2020</t>
    </r>
  </si>
  <si>
    <r>
      <rPr>
        <b/>
        <sz val="16"/>
        <rFont val="Arial"/>
        <family val="2"/>
      </rPr>
      <t>SUMMARY OF SUPPLEMENTARY SCHOOLS</t>
    </r>
    <r>
      <rPr>
        <b/>
        <sz val="16"/>
        <rFont val="細明體"/>
        <family val="3"/>
      </rPr>
      <t>─</t>
    </r>
    <r>
      <rPr>
        <b/>
        <sz val="16"/>
        <rFont val="Arial"/>
        <family val="2"/>
      </rPr>
      <t>ELEMENTARY AND JUNIOR HIGH</t>
    </r>
  </si>
  <si>
    <r>
      <t>SUMMARY OF SUPPLEMENTARY SCHOOLS</t>
    </r>
    <r>
      <rPr>
        <b/>
        <sz val="16"/>
        <rFont val="細明體"/>
        <family val="3"/>
      </rPr>
      <t>─</t>
    </r>
    <r>
      <rPr>
        <b/>
        <sz val="16"/>
        <rFont val="Arial"/>
        <family val="2"/>
      </rPr>
      <t>ELEMENTARY AND JUNIOR HIGH</t>
    </r>
  </si>
  <si>
    <t>國中小補校概況</t>
  </si>
  <si>
    <t>學校所在縣市別</t>
  </si>
  <si>
    <t xml:space="preserve"> By Location of Schools</t>
  </si>
  <si>
    <t>縣市別
District</t>
  </si>
  <si>
    <r>
      <t>109</t>
    </r>
    <r>
      <rPr>
        <sz val="12"/>
        <rFont val="新細明體"/>
        <family val="1"/>
      </rPr>
      <t>學年</t>
    </r>
    <r>
      <rPr>
        <sz val="12"/>
        <rFont val="Arial"/>
        <family val="2"/>
      </rPr>
      <t xml:space="preserve"> SY 2020-2021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</si>
</sst>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0_);[Red]\(0\)"/>
    <numFmt numFmtId="183" formatCode="* #,##0;* #,##0;* &quot;-&quot;;@"/>
    <numFmt numFmtId="184" formatCode="[$-1010404]#,##0;\ #,##0\-;\ \-"/>
    <numFmt numFmtId="185" formatCode="0&quot;學&quot;&quot;年&quot;&quot;度&quot;\ "/>
    <numFmt numFmtId="186" formatCode="#,##0_);[Red]\(#,##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9"/>
      <name val="Arial"/>
      <family val="2"/>
    </font>
    <font>
      <sz val="12"/>
      <name val="Arial"/>
      <family val="2"/>
    </font>
    <font>
      <sz val="12"/>
      <name val="細明體"/>
      <family val="3"/>
    </font>
    <font>
      <sz val="9"/>
      <name val="細明體"/>
      <family val="3"/>
    </font>
    <font>
      <b/>
      <sz val="9"/>
      <name val="細明體"/>
      <family val="3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新細明體"/>
      <family val="1"/>
    </font>
    <font>
      <sz val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>
      <alignment wrapText="1"/>
      <protection/>
    </xf>
    <xf numFmtId="0" fontId="12" fillId="0" borderId="0">
      <alignment wrapText="1"/>
      <protection/>
    </xf>
    <xf numFmtId="0" fontId="1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 indent="2"/>
    </xf>
    <xf numFmtId="41" fontId="6" fillId="0" borderId="0" xfId="0" applyNumberFormat="1" applyFont="1" applyFill="1" applyBorder="1" applyAlignment="1">
      <alignment horizontal="right" vertical="center" wrapText="1"/>
    </xf>
    <xf numFmtId="41" fontId="6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 indent="2"/>
    </xf>
    <xf numFmtId="41" fontId="6" fillId="0" borderId="15" xfId="0" applyNumberFormat="1" applyFont="1" applyFill="1" applyBorder="1" applyAlignment="1">
      <alignment horizontal="right" vertical="center" wrapText="1"/>
    </xf>
    <xf numFmtId="41" fontId="6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1" fontId="11" fillId="0" borderId="11" xfId="0" applyNumberFormat="1" applyFont="1" applyFill="1" applyBorder="1" applyAlignment="1">
      <alignment horizontal="right" vertical="center" wrapText="1"/>
    </xf>
    <xf numFmtId="0" fontId="13" fillId="0" borderId="21" xfId="33" applyFont="1" applyFill="1" applyBorder="1" applyAlignment="1">
      <alignment vertical="center" wrapText="1"/>
      <protection/>
    </xf>
    <xf numFmtId="0" fontId="13" fillId="0" borderId="12" xfId="33" applyFont="1" applyFill="1" applyBorder="1" applyAlignment="1">
      <alignment vertical="center" wrapText="1"/>
      <protection/>
    </xf>
    <xf numFmtId="41" fontId="6" fillId="0" borderId="22" xfId="0" applyNumberFormat="1" applyFont="1" applyFill="1" applyBorder="1" applyAlignment="1">
      <alignment horizontal="right" vertical="center" wrapText="1"/>
    </xf>
    <xf numFmtId="41" fontId="6" fillId="0" borderId="23" xfId="0" applyNumberFormat="1" applyFont="1" applyFill="1" applyBorder="1" applyAlignment="1">
      <alignment horizontal="right" vertical="center" wrapText="1"/>
    </xf>
    <xf numFmtId="18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84" fontId="14" fillId="34" borderId="0" xfId="35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/>
    </xf>
    <xf numFmtId="3" fontId="51" fillId="0" borderId="11" xfId="0" applyNumberFormat="1" applyFont="1" applyFill="1" applyBorder="1" applyAlignment="1">
      <alignment horizontal="right" vertical="center" wrapText="1"/>
    </xf>
    <xf numFmtId="41" fontId="5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3" sqref="A3:M3"/>
      <selection pane="topRight" activeCell="A3" sqref="A3:M3"/>
      <selection pane="bottomLeft" activeCell="A3" sqref="A3:M3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5" t="s">
        <v>115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4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72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19">
        <f aca="true" t="shared" si="0" ref="B10:J10">B11+B35</f>
        <v>337</v>
      </c>
      <c r="C10" s="19">
        <f t="shared" si="0"/>
        <v>175</v>
      </c>
      <c r="D10" s="19">
        <f t="shared" si="0"/>
        <v>162</v>
      </c>
      <c r="E10" s="19">
        <f t="shared" si="0"/>
        <v>1373</v>
      </c>
      <c r="F10" s="19">
        <f t="shared" si="0"/>
        <v>769</v>
      </c>
      <c r="G10" s="19">
        <f t="shared" si="0"/>
        <v>604</v>
      </c>
      <c r="H10" s="19">
        <f t="shared" si="0"/>
        <v>44874</v>
      </c>
      <c r="I10" s="19">
        <f t="shared" si="0"/>
        <v>24454</v>
      </c>
      <c r="J10" s="19">
        <f t="shared" si="0"/>
        <v>20420</v>
      </c>
      <c r="K10" s="19">
        <f>K11+K35</f>
        <v>12021</v>
      </c>
      <c r="L10" s="19">
        <f>L11+L35</f>
        <v>6885</v>
      </c>
      <c r="M10" s="19">
        <f>M11+M35</f>
        <v>5136</v>
      </c>
    </row>
    <row r="11" spans="1:13" ht="13.5" customHeight="1">
      <c r="A11" s="4" t="s">
        <v>11</v>
      </c>
      <c r="B11" s="7">
        <f>SUM(B12:B34)</f>
        <v>337</v>
      </c>
      <c r="C11" s="7">
        <v>175</v>
      </c>
      <c r="D11" s="7">
        <v>162</v>
      </c>
      <c r="E11" s="7">
        <f>SUM(E12:E34)</f>
        <v>1373</v>
      </c>
      <c r="F11" s="7">
        <v>769</v>
      </c>
      <c r="G11" s="7">
        <v>604</v>
      </c>
      <c r="H11" s="7">
        <f>SUM(H12:H34)</f>
        <v>44874</v>
      </c>
      <c r="I11" s="7">
        <v>24454</v>
      </c>
      <c r="J11" s="7">
        <v>20420</v>
      </c>
      <c r="K11" s="7">
        <f>SUM(K12:K34)</f>
        <v>12021</v>
      </c>
      <c r="L11" s="7">
        <v>6885</v>
      </c>
      <c r="M11" s="7">
        <v>5136</v>
      </c>
    </row>
    <row r="12" spans="1:13" ht="13.5" customHeight="1">
      <c r="A12" s="6" t="s">
        <v>74</v>
      </c>
      <c r="B12" s="7">
        <f aca="true" t="shared" si="1" ref="B12:B34">C12+D12</f>
        <v>27</v>
      </c>
      <c r="C12" s="7">
        <v>11</v>
      </c>
      <c r="D12" s="7">
        <v>16</v>
      </c>
      <c r="E12" s="7">
        <f aca="true" t="shared" si="2" ref="E12:E34">F12+G12</f>
        <v>235</v>
      </c>
      <c r="F12" s="7">
        <v>118</v>
      </c>
      <c r="G12" s="7">
        <v>117</v>
      </c>
      <c r="H12" s="7">
        <f aca="true" t="shared" si="3" ref="H12:H34">I12+J12</f>
        <v>7730</v>
      </c>
      <c r="I12" s="7">
        <v>3800</v>
      </c>
      <c r="J12" s="7">
        <v>3930</v>
      </c>
      <c r="K12" s="7">
        <f aca="true" t="shared" si="4" ref="K12:K34">L12+M12</f>
        <v>2030</v>
      </c>
      <c r="L12" s="7">
        <v>1010</v>
      </c>
      <c r="M12" s="7">
        <v>1020</v>
      </c>
    </row>
    <row r="13" spans="1:13" ht="13.5" customHeight="1">
      <c r="A13" s="6" t="s">
        <v>75</v>
      </c>
      <c r="B13" s="7">
        <f t="shared" si="1"/>
        <v>24</v>
      </c>
      <c r="C13" s="7">
        <v>11</v>
      </c>
      <c r="D13" s="7">
        <v>13</v>
      </c>
      <c r="E13" s="7">
        <f t="shared" si="2"/>
        <v>108</v>
      </c>
      <c r="F13" s="7">
        <v>59</v>
      </c>
      <c r="G13" s="7">
        <v>49</v>
      </c>
      <c r="H13" s="7">
        <f t="shared" si="3"/>
        <v>3611</v>
      </c>
      <c r="I13" s="7">
        <v>2109</v>
      </c>
      <c r="J13" s="7">
        <v>1502</v>
      </c>
      <c r="K13" s="7">
        <f t="shared" si="4"/>
        <v>1001</v>
      </c>
      <c r="L13" s="7">
        <v>577</v>
      </c>
      <c r="M13" s="7">
        <v>424</v>
      </c>
    </row>
    <row r="14" spans="1:13" ht="13.5" customHeight="1">
      <c r="A14" s="6" t="s">
        <v>12</v>
      </c>
      <c r="B14" s="7">
        <f t="shared" si="1"/>
        <v>48</v>
      </c>
      <c r="C14" s="7">
        <v>24</v>
      </c>
      <c r="D14" s="7">
        <v>24</v>
      </c>
      <c r="E14" s="7">
        <f t="shared" si="2"/>
        <v>250</v>
      </c>
      <c r="F14" s="7">
        <v>120</v>
      </c>
      <c r="G14" s="7">
        <v>130</v>
      </c>
      <c r="H14" s="7">
        <f t="shared" si="3"/>
        <v>9633</v>
      </c>
      <c r="I14" s="7">
        <v>4689</v>
      </c>
      <c r="J14" s="7">
        <v>4944</v>
      </c>
      <c r="K14" s="7">
        <f t="shared" si="4"/>
        <v>2210</v>
      </c>
      <c r="L14" s="7">
        <v>1163</v>
      </c>
      <c r="M14" s="7">
        <v>1047</v>
      </c>
    </row>
    <row r="15" spans="1:13" ht="13.5" customHeight="1">
      <c r="A15" s="6" t="s">
        <v>76</v>
      </c>
      <c r="B15" s="7">
        <f t="shared" si="1"/>
        <v>7</v>
      </c>
      <c r="C15" s="7">
        <v>4</v>
      </c>
      <c r="D15" s="7">
        <v>3</v>
      </c>
      <c r="E15" s="7">
        <f t="shared" si="2"/>
        <v>29</v>
      </c>
      <c r="F15" s="7">
        <v>14</v>
      </c>
      <c r="G15" s="7">
        <v>15</v>
      </c>
      <c r="H15" s="7">
        <f t="shared" si="3"/>
        <v>1008</v>
      </c>
      <c r="I15" s="7">
        <v>411</v>
      </c>
      <c r="J15" s="7">
        <v>597</v>
      </c>
      <c r="K15" s="7">
        <f t="shared" si="4"/>
        <v>114</v>
      </c>
      <c r="L15" s="7">
        <v>114</v>
      </c>
      <c r="M15" s="7">
        <v>0</v>
      </c>
    </row>
    <row r="16" spans="1:13" ht="13.5" customHeight="1">
      <c r="A16" s="6" t="s">
        <v>13</v>
      </c>
      <c r="B16" s="7">
        <f t="shared" si="1"/>
        <v>37</v>
      </c>
      <c r="C16" s="7">
        <v>15</v>
      </c>
      <c r="D16" s="7">
        <v>22</v>
      </c>
      <c r="E16" s="7">
        <f t="shared" si="2"/>
        <v>119</v>
      </c>
      <c r="F16" s="7">
        <v>59</v>
      </c>
      <c r="G16" s="7">
        <v>60</v>
      </c>
      <c r="H16" s="7">
        <f t="shared" si="3"/>
        <v>2910</v>
      </c>
      <c r="I16" s="7">
        <v>747</v>
      </c>
      <c r="J16" s="7">
        <v>2163</v>
      </c>
      <c r="K16" s="7">
        <f t="shared" si="4"/>
        <v>1064</v>
      </c>
      <c r="L16" s="7">
        <v>621</v>
      </c>
      <c r="M16" s="7">
        <v>443</v>
      </c>
    </row>
    <row r="17" spans="1:13" ht="13.5" customHeight="1">
      <c r="A17" s="6" t="s">
        <v>14</v>
      </c>
      <c r="B17" s="7">
        <f t="shared" si="1"/>
        <v>4</v>
      </c>
      <c r="C17" s="7">
        <v>3</v>
      </c>
      <c r="D17" s="7">
        <v>1</v>
      </c>
      <c r="E17" s="7">
        <f t="shared" si="2"/>
        <v>13</v>
      </c>
      <c r="F17" s="7">
        <v>10</v>
      </c>
      <c r="G17" s="7">
        <v>3</v>
      </c>
      <c r="H17" s="7">
        <f t="shared" si="3"/>
        <v>489</v>
      </c>
      <c r="I17" s="7">
        <v>340</v>
      </c>
      <c r="J17" s="7">
        <v>149</v>
      </c>
      <c r="K17" s="7">
        <f t="shared" si="4"/>
        <v>245</v>
      </c>
      <c r="L17" s="7">
        <v>126</v>
      </c>
      <c r="M17" s="7">
        <v>119</v>
      </c>
    </row>
    <row r="18" spans="1:13" ht="13.5" customHeight="1">
      <c r="A18" s="6" t="s">
        <v>15</v>
      </c>
      <c r="B18" s="7">
        <f t="shared" si="1"/>
        <v>1</v>
      </c>
      <c r="C18" s="7">
        <v>1</v>
      </c>
      <c r="D18" s="7">
        <v>0</v>
      </c>
      <c r="E18" s="7">
        <f t="shared" si="2"/>
        <v>18</v>
      </c>
      <c r="F18" s="7">
        <v>18</v>
      </c>
      <c r="G18" s="7">
        <v>0</v>
      </c>
      <c r="H18" s="7">
        <f t="shared" si="3"/>
        <v>79</v>
      </c>
      <c r="I18" s="7">
        <v>79</v>
      </c>
      <c r="J18" s="7">
        <v>0</v>
      </c>
      <c r="K18" s="7">
        <f t="shared" si="4"/>
        <v>33</v>
      </c>
      <c r="L18" s="7">
        <v>33</v>
      </c>
      <c r="M18" s="7">
        <v>0</v>
      </c>
    </row>
    <row r="19" spans="1:13" ht="13.5" customHeight="1">
      <c r="A19" s="6" t="s">
        <v>16</v>
      </c>
      <c r="B19" s="7">
        <f t="shared" si="1"/>
        <v>16</v>
      </c>
      <c r="C19" s="7">
        <v>10</v>
      </c>
      <c r="D19" s="7">
        <v>6</v>
      </c>
      <c r="E19" s="7">
        <f t="shared" si="2"/>
        <v>54</v>
      </c>
      <c r="F19" s="7">
        <v>39</v>
      </c>
      <c r="G19" s="7">
        <v>15</v>
      </c>
      <c r="H19" s="7">
        <f t="shared" si="3"/>
        <v>1747</v>
      </c>
      <c r="I19" s="7">
        <v>1222</v>
      </c>
      <c r="J19" s="7">
        <v>525</v>
      </c>
      <c r="K19" s="7">
        <f t="shared" si="4"/>
        <v>514</v>
      </c>
      <c r="L19" s="7">
        <v>371</v>
      </c>
      <c r="M19" s="7">
        <v>143</v>
      </c>
    </row>
    <row r="20" spans="1:13" ht="13.5" customHeight="1">
      <c r="A20" s="6" t="s">
        <v>17</v>
      </c>
      <c r="B20" s="7">
        <f t="shared" si="1"/>
        <v>14</v>
      </c>
      <c r="C20" s="7">
        <v>9</v>
      </c>
      <c r="D20" s="7">
        <v>5</v>
      </c>
      <c r="E20" s="7">
        <f t="shared" si="2"/>
        <v>50</v>
      </c>
      <c r="F20" s="7">
        <v>42</v>
      </c>
      <c r="G20" s="7">
        <v>8</v>
      </c>
      <c r="H20" s="7">
        <f t="shared" si="3"/>
        <v>1846</v>
      </c>
      <c r="I20" s="7">
        <v>1586</v>
      </c>
      <c r="J20" s="7">
        <v>260</v>
      </c>
      <c r="K20" s="7">
        <f t="shared" si="4"/>
        <v>731</v>
      </c>
      <c r="L20" s="7">
        <v>484</v>
      </c>
      <c r="M20" s="7">
        <v>247</v>
      </c>
    </row>
    <row r="21" spans="1:13" ht="13.5" customHeight="1">
      <c r="A21" s="6" t="s">
        <v>18</v>
      </c>
      <c r="B21" s="7">
        <f t="shared" si="1"/>
        <v>9</v>
      </c>
      <c r="C21" s="7">
        <v>6</v>
      </c>
      <c r="D21" s="7">
        <v>3</v>
      </c>
      <c r="E21" s="7">
        <f t="shared" si="2"/>
        <v>26</v>
      </c>
      <c r="F21" s="7">
        <v>17</v>
      </c>
      <c r="G21" s="7">
        <v>9</v>
      </c>
      <c r="H21" s="7">
        <f t="shared" si="3"/>
        <v>796</v>
      </c>
      <c r="I21" s="7">
        <v>547</v>
      </c>
      <c r="J21" s="7">
        <v>249</v>
      </c>
      <c r="K21" s="7">
        <f t="shared" si="4"/>
        <v>204</v>
      </c>
      <c r="L21" s="7">
        <v>114</v>
      </c>
      <c r="M21" s="7">
        <v>90</v>
      </c>
    </row>
    <row r="22" spans="1:13" ht="13.5" customHeight="1">
      <c r="A22" s="6" t="s">
        <v>19</v>
      </c>
      <c r="B22" s="7">
        <f t="shared" si="1"/>
        <v>11</v>
      </c>
      <c r="C22" s="7">
        <v>7</v>
      </c>
      <c r="D22" s="7">
        <v>4</v>
      </c>
      <c r="E22" s="7">
        <f t="shared" si="2"/>
        <v>31</v>
      </c>
      <c r="F22" s="7">
        <v>23</v>
      </c>
      <c r="G22" s="7">
        <v>8</v>
      </c>
      <c r="H22" s="7">
        <f t="shared" si="3"/>
        <v>917</v>
      </c>
      <c r="I22" s="7">
        <v>650</v>
      </c>
      <c r="J22" s="7">
        <v>267</v>
      </c>
      <c r="K22" s="7">
        <f t="shared" si="4"/>
        <v>238</v>
      </c>
      <c r="L22" s="7">
        <v>178</v>
      </c>
      <c r="M22" s="7">
        <v>60</v>
      </c>
    </row>
    <row r="23" spans="1:13" ht="13.5" customHeight="1">
      <c r="A23" s="6" t="s">
        <v>20</v>
      </c>
      <c r="B23" s="7">
        <f t="shared" si="1"/>
        <v>3</v>
      </c>
      <c r="C23" s="7">
        <v>3</v>
      </c>
      <c r="D23" s="7">
        <v>0</v>
      </c>
      <c r="E23" s="7">
        <f t="shared" si="2"/>
        <v>7</v>
      </c>
      <c r="F23" s="7">
        <v>7</v>
      </c>
      <c r="G23" s="7">
        <v>0</v>
      </c>
      <c r="H23" s="7">
        <f t="shared" si="3"/>
        <v>169</v>
      </c>
      <c r="I23" s="7">
        <v>169</v>
      </c>
      <c r="J23" s="7">
        <v>0</v>
      </c>
      <c r="K23" s="7">
        <f t="shared" si="4"/>
        <v>37</v>
      </c>
      <c r="L23" s="7">
        <v>37</v>
      </c>
      <c r="M23" s="7">
        <v>0</v>
      </c>
    </row>
    <row r="24" spans="1:13" ht="13.5" customHeight="1">
      <c r="A24" s="6" t="s">
        <v>21</v>
      </c>
      <c r="B24" s="7">
        <f t="shared" si="1"/>
        <v>6</v>
      </c>
      <c r="C24" s="7">
        <v>6</v>
      </c>
      <c r="D24" s="7">
        <v>0</v>
      </c>
      <c r="E24" s="7">
        <f t="shared" si="2"/>
        <v>21</v>
      </c>
      <c r="F24" s="7">
        <v>21</v>
      </c>
      <c r="G24" s="7">
        <v>0</v>
      </c>
      <c r="H24" s="7">
        <f t="shared" si="3"/>
        <v>693</v>
      </c>
      <c r="I24" s="7">
        <v>693</v>
      </c>
      <c r="J24" s="7">
        <v>0</v>
      </c>
      <c r="K24" s="7">
        <f t="shared" si="4"/>
        <v>203</v>
      </c>
      <c r="L24" s="7">
        <v>203</v>
      </c>
      <c r="M24" s="7">
        <v>0</v>
      </c>
    </row>
    <row r="25" spans="1:13" ht="13.5" customHeight="1">
      <c r="A25" s="6" t="s">
        <v>22</v>
      </c>
      <c r="B25" s="7">
        <f t="shared" si="1"/>
        <v>50</v>
      </c>
      <c r="C25" s="7">
        <v>17</v>
      </c>
      <c r="D25" s="7">
        <v>33</v>
      </c>
      <c r="E25" s="7">
        <f t="shared" si="2"/>
        <v>147</v>
      </c>
      <c r="F25" s="7">
        <v>56</v>
      </c>
      <c r="G25" s="7">
        <v>91</v>
      </c>
      <c r="H25" s="7">
        <f t="shared" si="3"/>
        <v>4052</v>
      </c>
      <c r="I25" s="7">
        <v>1610</v>
      </c>
      <c r="J25" s="7">
        <v>2442</v>
      </c>
      <c r="K25" s="7">
        <f t="shared" si="4"/>
        <v>959</v>
      </c>
      <c r="L25" s="7">
        <v>374</v>
      </c>
      <c r="M25" s="7">
        <v>585</v>
      </c>
    </row>
    <row r="26" spans="1:13" ht="13.5" customHeight="1">
      <c r="A26" s="6" t="s">
        <v>23</v>
      </c>
      <c r="B26" s="7">
        <f t="shared" si="1"/>
        <v>14</v>
      </c>
      <c r="C26" s="7">
        <v>7</v>
      </c>
      <c r="D26" s="7">
        <v>7</v>
      </c>
      <c r="E26" s="7">
        <f t="shared" si="2"/>
        <v>39</v>
      </c>
      <c r="F26" s="7">
        <v>19</v>
      </c>
      <c r="G26" s="7">
        <v>20</v>
      </c>
      <c r="H26" s="7">
        <f t="shared" si="3"/>
        <v>1302</v>
      </c>
      <c r="I26" s="7">
        <v>630</v>
      </c>
      <c r="J26" s="7">
        <v>672</v>
      </c>
      <c r="K26" s="7">
        <f t="shared" si="4"/>
        <v>411</v>
      </c>
      <c r="L26" s="7">
        <v>158</v>
      </c>
      <c r="M26" s="7">
        <v>253</v>
      </c>
    </row>
    <row r="27" spans="1:13" ht="13.5" customHeight="1">
      <c r="A27" s="6" t="s">
        <v>24</v>
      </c>
      <c r="B27" s="7">
        <f t="shared" si="1"/>
        <v>11</v>
      </c>
      <c r="C27" s="7">
        <v>7</v>
      </c>
      <c r="D27" s="7">
        <v>4</v>
      </c>
      <c r="E27" s="7">
        <f t="shared" si="2"/>
        <v>18</v>
      </c>
      <c r="F27" s="7">
        <v>7</v>
      </c>
      <c r="G27" s="7">
        <v>11</v>
      </c>
      <c r="H27" s="7">
        <f t="shared" si="3"/>
        <v>599</v>
      </c>
      <c r="I27" s="7">
        <v>228</v>
      </c>
      <c r="J27" s="7">
        <v>371</v>
      </c>
      <c r="K27" s="7">
        <f t="shared" si="4"/>
        <v>59</v>
      </c>
      <c r="L27" s="7">
        <v>59</v>
      </c>
      <c r="M27" s="7">
        <v>0</v>
      </c>
    </row>
    <row r="28" spans="1:13" ht="13.5" customHeight="1">
      <c r="A28" s="6" t="s">
        <v>25</v>
      </c>
      <c r="B28" s="7">
        <f t="shared" si="1"/>
        <v>5</v>
      </c>
      <c r="C28" s="7">
        <v>4</v>
      </c>
      <c r="D28" s="7">
        <v>1</v>
      </c>
      <c r="E28" s="7">
        <f t="shared" si="2"/>
        <v>18</v>
      </c>
      <c r="F28" s="7">
        <v>15</v>
      </c>
      <c r="G28" s="7">
        <v>3</v>
      </c>
      <c r="H28" s="7">
        <f t="shared" si="3"/>
        <v>673</v>
      </c>
      <c r="I28" s="7">
        <v>517</v>
      </c>
      <c r="J28" s="7">
        <v>156</v>
      </c>
      <c r="K28" s="7">
        <f t="shared" si="4"/>
        <v>16</v>
      </c>
      <c r="L28" s="7">
        <v>16</v>
      </c>
      <c r="M28" s="7">
        <v>0</v>
      </c>
    </row>
    <row r="29" spans="1:13" ht="13.5" customHeight="1">
      <c r="A29" s="6" t="s">
        <v>26</v>
      </c>
      <c r="B29" s="7">
        <f t="shared" si="1"/>
        <v>10</v>
      </c>
      <c r="C29" s="7">
        <v>6</v>
      </c>
      <c r="D29" s="7">
        <v>4</v>
      </c>
      <c r="E29" s="7">
        <f t="shared" si="2"/>
        <v>15</v>
      </c>
      <c r="F29" s="7">
        <v>8</v>
      </c>
      <c r="G29" s="7">
        <v>7</v>
      </c>
      <c r="H29" s="7">
        <f t="shared" si="3"/>
        <v>446</v>
      </c>
      <c r="I29" s="7">
        <v>211</v>
      </c>
      <c r="J29" s="7">
        <v>235</v>
      </c>
      <c r="K29" s="7">
        <f t="shared" si="4"/>
        <v>100</v>
      </c>
      <c r="L29" s="7">
        <v>100</v>
      </c>
      <c r="M29" s="7">
        <v>0</v>
      </c>
    </row>
    <row r="30" spans="1:13" ht="13.5" customHeight="1">
      <c r="A30" s="6" t="s">
        <v>27</v>
      </c>
      <c r="B30" s="7">
        <f t="shared" si="1"/>
        <v>16</v>
      </c>
      <c r="C30" s="7">
        <v>8</v>
      </c>
      <c r="D30" s="7">
        <v>8</v>
      </c>
      <c r="E30" s="7">
        <f t="shared" si="2"/>
        <v>39</v>
      </c>
      <c r="F30" s="7">
        <v>14</v>
      </c>
      <c r="G30" s="7">
        <v>25</v>
      </c>
      <c r="H30" s="7">
        <f t="shared" si="3"/>
        <v>1418</v>
      </c>
      <c r="I30" s="7">
        <v>600</v>
      </c>
      <c r="J30" s="7">
        <v>818</v>
      </c>
      <c r="K30" s="7">
        <f t="shared" si="4"/>
        <v>395</v>
      </c>
      <c r="L30" s="7">
        <v>94</v>
      </c>
      <c r="M30" s="7">
        <v>301</v>
      </c>
    </row>
    <row r="31" spans="1:13" ht="13.5" customHeight="1">
      <c r="A31" s="6" t="s">
        <v>28</v>
      </c>
      <c r="B31" s="7">
        <f t="shared" si="1"/>
        <v>2</v>
      </c>
      <c r="C31" s="7">
        <v>2</v>
      </c>
      <c r="D31" s="7">
        <v>0</v>
      </c>
      <c r="E31" s="7">
        <f t="shared" si="2"/>
        <v>18</v>
      </c>
      <c r="F31" s="7">
        <v>18</v>
      </c>
      <c r="G31" s="7">
        <v>0</v>
      </c>
      <c r="H31" s="7">
        <f t="shared" si="3"/>
        <v>456</v>
      </c>
      <c r="I31" s="7">
        <v>456</v>
      </c>
      <c r="J31" s="7">
        <v>0</v>
      </c>
      <c r="K31" s="7">
        <f t="shared" si="4"/>
        <v>195</v>
      </c>
      <c r="L31" s="7">
        <v>195</v>
      </c>
      <c r="M31" s="7">
        <v>0</v>
      </c>
    </row>
    <row r="32" spans="1:13" ht="13.5" customHeight="1">
      <c r="A32" s="6" t="s">
        <v>29</v>
      </c>
      <c r="B32" s="7">
        <f t="shared" si="1"/>
        <v>13</v>
      </c>
      <c r="C32" s="7">
        <v>6</v>
      </c>
      <c r="D32" s="7">
        <v>7</v>
      </c>
      <c r="E32" s="7">
        <f t="shared" si="2"/>
        <v>68</v>
      </c>
      <c r="F32" s="7">
        <v>40</v>
      </c>
      <c r="G32" s="7">
        <v>28</v>
      </c>
      <c r="H32" s="7">
        <f t="shared" si="3"/>
        <v>2476</v>
      </c>
      <c r="I32" s="7">
        <v>1577</v>
      </c>
      <c r="J32" s="7">
        <v>899</v>
      </c>
      <c r="K32" s="7">
        <f t="shared" si="4"/>
        <v>746</v>
      </c>
      <c r="L32" s="7">
        <v>402</v>
      </c>
      <c r="M32" s="7">
        <v>344</v>
      </c>
    </row>
    <row r="33" spans="1:13" ht="13.5" customHeight="1">
      <c r="A33" s="6" t="s">
        <v>30</v>
      </c>
      <c r="B33" s="7">
        <f t="shared" si="1"/>
        <v>4</v>
      </c>
      <c r="C33" s="7">
        <v>3</v>
      </c>
      <c r="D33" s="7">
        <v>1</v>
      </c>
      <c r="E33" s="7">
        <f t="shared" si="2"/>
        <v>26</v>
      </c>
      <c r="F33" s="7">
        <v>21</v>
      </c>
      <c r="G33" s="7">
        <v>5</v>
      </c>
      <c r="H33" s="7">
        <f t="shared" si="3"/>
        <v>976</v>
      </c>
      <c r="I33" s="7">
        <v>735</v>
      </c>
      <c r="J33" s="7">
        <v>241</v>
      </c>
      <c r="K33" s="7">
        <f t="shared" si="4"/>
        <v>277</v>
      </c>
      <c r="L33" s="7">
        <v>217</v>
      </c>
      <c r="M33" s="7">
        <v>60</v>
      </c>
    </row>
    <row r="34" spans="1:13" ht="13.5" customHeight="1">
      <c r="A34" s="6" t="s">
        <v>31</v>
      </c>
      <c r="B34" s="7">
        <f t="shared" si="1"/>
        <v>5</v>
      </c>
      <c r="C34" s="7">
        <v>5</v>
      </c>
      <c r="D34" s="7">
        <v>0</v>
      </c>
      <c r="E34" s="7">
        <f t="shared" si="2"/>
        <v>24</v>
      </c>
      <c r="F34" s="7">
        <v>24</v>
      </c>
      <c r="G34" s="7">
        <v>0</v>
      </c>
      <c r="H34" s="7">
        <f t="shared" si="3"/>
        <v>848</v>
      </c>
      <c r="I34" s="7">
        <v>848</v>
      </c>
      <c r="J34" s="7">
        <v>0</v>
      </c>
      <c r="K34" s="7">
        <f t="shared" si="4"/>
        <v>239</v>
      </c>
      <c r="L34" s="7">
        <v>239</v>
      </c>
      <c r="M34" s="7">
        <v>0</v>
      </c>
    </row>
    <row r="35" spans="1:13" ht="13.5" customHeight="1">
      <c r="A35" s="4" t="s">
        <v>32</v>
      </c>
      <c r="B35" s="7">
        <f>B36+B37</f>
        <v>0</v>
      </c>
      <c r="C35" s="7">
        <v>0</v>
      </c>
      <c r="D35" s="7">
        <v>0</v>
      </c>
      <c r="E35" s="7">
        <f>E36+E37</f>
        <v>0</v>
      </c>
      <c r="F35" s="7">
        <v>0</v>
      </c>
      <c r="G35" s="7">
        <v>0</v>
      </c>
      <c r="H35" s="7">
        <f>H36+H37</f>
        <v>0</v>
      </c>
      <c r="I35" s="7">
        <v>0</v>
      </c>
      <c r="J35" s="7">
        <v>0</v>
      </c>
      <c r="K35" s="7">
        <f>K36+K37</f>
        <v>0</v>
      </c>
      <c r="L35" s="7"/>
      <c r="M35" s="7"/>
    </row>
    <row r="36" spans="1:13" ht="13.5" customHeight="1">
      <c r="A36" s="6" t="s">
        <v>33</v>
      </c>
      <c r="B36" s="8">
        <f>C36+D36</f>
        <v>0</v>
      </c>
      <c r="C36" s="7">
        <v>0</v>
      </c>
      <c r="D36" s="7">
        <v>0</v>
      </c>
      <c r="E36" s="7">
        <f>F36+G36</f>
        <v>0</v>
      </c>
      <c r="F36" s="7">
        <v>0</v>
      </c>
      <c r="G36" s="7">
        <v>0</v>
      </c>
      <c r="H36" s="7">
        <f>I36+J36</f>
        <v>0</v>
      </c>
      <c r="I36" s="7">
        <v>0</v>
      </c>
      <c r="J36" s="7">
        <v>0</v>
      </c>
      <c r="K36" s="7">
        <f>L36+M36</f>
        <v>0</v>
      </c>
      <c r="L36" s="7"/>
      <c r="M36" s="7"/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/>
      <c r="M37" s="11"/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  <mergeCell ref="H7:J7"/>
    <mergeCell ref="K7:M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50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3">
        <f aca="true" t="shared" si="0" ref="B10:M10">B11+B35</f>
        <v>677</v>
      </c>
      <c r="C10" s="3">
        <f t="shared" si="0"/>
        <v>296</v>
      </c>
      <c r="D10" s="3">
        <f t="shared" si="0"/>
        <v>381</v>
      </c>
      <c r="E10" s="3">
        <f t="shared" si="0"/>
        <v>1765</v>
      </c>
      <c r="F10" s="3">
        <f t="shared" si="0"/>
        <v>875</v>
      </c>
      <c r="G10" s="3">
        <f t="shared" si="0"/>
        <v>890</v>
      </c>
      <c r="H10" s="3">
        <f t="shared" si="0"/>
        <v>39650</v>
      </c>
      <c r="I10" s="3">
        <f t="shared" si="0"/>
        <v>19979</v>
      </c>
      <c r="J10" s="3">
        <f t="shared" si="0"/>
        <v>19671</v>
      </c>
      <c r="K10" s="3">
        <f t="shared" si="0"/>
        <v>12402</v>
      </c>
      <c r="L10" s="3">
        <f t="shared" si="0"/>
        <v>6320</v>
      </c>
      <c r="M10" s="3">
        <f t="shared" si="0"/>
        <v>6082</v>
      </c>
    </row>
    <row r="11" spans="1:13" ht="13.5" customHeight="1">
      <c r="A11" s="4" t="s">
        <v>11</v>
      </c>
      <c r="B11" s="5">
        <f aca="true" t="shared" si="1" ref="B11:M11">SUM(B12:B34)</f>
        <v>669</v>
      </c>
      <c r="C11" s="5">
        <f t="shared" si="1"/>
        <v>293</v>
      </c>
      <c r="D11" s="5">
        <f t="shared" si="1"/>
        <v>376</v>
      </c>
      <c r="E11" s="5">
        <f t="shared" si="1"/>
        <v>1752</v>
      </c>
      <c r="F11" s="5">
        <f t="shared" si="1"/>
        <v>871</v>
      </c>
      <c r="G11" s="5">
        <f t="shared" si="1"/>
        <v>881</v>
      </c>
      <c r="H11" s="5">
        <f t="shared" si="1"/>
        <v>39435</v>
      </c>
      <c r="I11" s="5">
        <f t="shared" si="1"/>
        <v>19932</v>
      </c>
      <c r="J11" s="5">
        <f t="shared" si="1"/>
        <v>19503</v>
      </c>
      <c r="K11" s="5">
        <f t="shared" si="1"/>
        <v>12343</v>
      </c>
      <c r="L11" s="5">
        <f t="shared" si="1"/>
        <v>6292</v>
      </c>
      <c r="M11" s="5">
        <f t="shared" si="1"/>
        <v>6051</v>
      </c>
    </row>
    <row r="12" spans="1:13" ht="13.5" customHeight="1">
      <c r="A12" s="6" t="s">
        <v>74</v>
      </c>
      <c r="B12" s="5">
        <f aca="true" t="shared" si="2" ref="B12:B34">C12+D12</f>
        <v>27</v>
      </c>
      <c r="C12" s="5">
        <v>11</v>
      </c>
      <c r="D12" s="5">
        <v>16</v>
      </c>
      <c r="E12" s="5">
        <f aca="true" t="shared" si="3" ref="E12:E34">F12+G12</f>
        <v>152</v>
      </c>
      <c r="F12" s="5">
        <v>69</v>
      </c>
      <c r="G12" s="5">
        <v>83</v>
      </c>
      <c r="H12" s="5">
        <f aca="true" t="shared" si="4" ref="H12:H34">I12+J12</f>
        <v>3469</v>
      </c>
      <c r="I12" s="5">
        <v>1525</v>
      </c>
      <c r="J12" s="5">
        <v>1944</v>
      </c>
      <c r="K12" s="5">
        <f aca="true" t="shared" si="5" ref="K12:K34">L12+M12</f>
        <v>1039</v>
      </c>
      <c r="L12" s="5">
        <v>514</v>
      </c>
      <c r="M12" s="5">
        <v>525</v>
      </c>
    </row>
    <row r="13" spans="1:13" ht="13.5" customHeight="1">
      <c r="A13" s="6" t="s">
        <v>75</v>
      </c>
      <c r="B13" s="5">
        <f t="shared" si="2"/>
        <v>38</v>
      </c>
      <c r="C13" s="5">
        <v>12</v>
      </c>
      <c r="D13" s="5">
        <v>26</v>
      </c>
      <c r="E13" s="5">
        <f t="shared" si="3"/>
        <v>116</v>
      </c>
      <c r="F13" s="5">
        <v>44</v>
      </c>
      <c r="G13" s="5">
        <v>72</v>
      </c>
      <c r="H13" s="5">
        <f t="shared" si="4"/>
        <v>2548</v>
      </c>
      <c r="I13" s="5">
        <v>1214</v>
      </c>
      <c r="J13" s="5">
        <v>1334</v>
      </c>
      <c r="K13" s="5">
        <f t="shared" si="5"/>
        <v>754</v>
      </c>
      <c r="L13" s="5">
        <v>321</v>
      </c>
      <c r="M13" s="5">
        <v>433</v>
      </c>
    </row>
    <row r="14" spans="1:13" ht="13.5" customHeight="1">
      <c r="A14" s="6" t="s">
        <v>12</v>
      </c>
      <c r="B14" s="5">
        <f t="shared" si="2"/>
        <v>112</v>
      </c>
      <c r="C14" s="5">
        <v>45</v>
      </c>
      <c r="D14" s="5">
        <v>67</v>
      </c>
      <c r="E14" s="5">
        <f t="shared" si="3"/>
        <v>344</v>
      </c>
      <c r="F14" s="5">
        <v>158</v>
      </c>
      <c r="G14" s="5">
        <v>186</v>
      </c>
      <c r="H14" s="5">
        <f t="shared" si="4"/>
        <v>8772</v>
      </c>
      <c r="I14" s="5">
        <v>4076</v>
      </c>
      <c r="J14" s="5">
        <v>4696</v>
      </c>
      <c r="K14" s="5">
        <f t="shared" si="5"/>
        <v>2594</v>
      </c>
      <c r="L14" s="5">
        <v>1215</v>
      </c>
      <c r="M14" s="5">
        <v>1379</v>
      </c>
    </row>
    <row r="15" spans="1:13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37</v>
      </c>
      <c r="F15" s="5">
        <v>14</v>
      </c>
      <c r="G15" s="5">
        <v>23</v>
      </c>
      <c r="H15" s="5">
        <f t="shared" si="4"/>
        <v>850</v>
      </c>
      <c r="I15" s="5">
        <v>396</v>
      </c>
      <c r="J15" s="5">
        <v>454</v>
      </c>
      <c r="K15" s="5">
        <f t="shared" si="5"/>
        <v>281</v>
      </c>
      <c r="L15" s="5">
        <v>116</v>
      </c>
      <c r="M15" s="5">
        <v>165</v>
      </c>
    </row>
    <row r="16" spans="1:13" ht="13.5" customHeight="1">
      <c r="A16" s="6" t="s">
        <v>13</v>
      </c>
      <c r="B16" s="5">
        <f t="shared" si="2"/>
        <v>42</v>
      </c>
      <c r="C16" s="5">
        <v>20</v>
      </c>
      <c r="D16" s="5">
        <v>22</v>
      </c>
      <c r="E16" s="5">
        <f t="shared" si="3"/>
        <v>122</v>
      </c>
      <c r="F16" s="5">
        <v>65</v>
      </c>
      <c r="G16" s="5">
        <v>57</v>
      </c>
      <c r="H16" s="5">
        <f t="shared" si="4"/>
        <v>3103</v>
      </c>
      <c r="I16" s="5">
        <v>1707</v>
      </c>
      <c r="J16" s="5">
        <v>1396</v>
      </c>
      <c r="K16" s="5">
        <f t="shared" si="5"/>
        <v>936</v>
      </c>
      <c r="L16" s="5">
        <v>553</v>
      </c>
      <c r="M16" s="5">
        <v>383</v>
      </c>
    </row>
    <row r="17" spans="1:13" ht="13.5" customHeight="1">
      <c r="A17" s="6" t="s">
        <v>14</v>
      </c>
      <c r="B17" s="5">
        <f t="shared" si="2"/>
        <v>10</v>
      </c>
      <c r="C17" s="5">
        <v>4</v>
      </c>
      <c r="D17" s="5">
        <v>6</v>
      </c>
      <c r="E17" s="5">
        <f t="shared" si="3"/>
        <v>22</v>
      </c>
      <c r="F17" s="5">
        <v>10</v>
      </c>
      <c r="G17" s="5">
        <v>12</v>
      </c>
      <c r="H17" s="5">
        <f t="shared" si="4"/>
        <v>496</v>
      </c>
      <c r="I17" s="5">
        <v>248</v>
      </c>
      <c r="J17" s="5">
        <v>248</v>
      </c>
      <c r="K17" s="5">
        <f t="shared" si="5"/>
        <v>132</v>
      </c>
      <c r="L17" s="5">
        <v>75</v>
      </c>
      <c r="M17" s="5">
        <v>57</v>
      </c>
    </row>
    <row r="18" spans="1:13" ht="13.5" customHeight="1">
      <c r="A18" s="6" t="s">
        <v>15</v>
      </c>
      <c r="B18" s="5">
        <f t="shared" si="2"/>
        <v>30</v>
      </c>
      <c r="C18" s="5">
        <v>13</v>
      </c>
      <c r="D18" s="5">
        <v>17</v>
      </c>
      <c r="E18" s="5">
        <f t="shared" si="3"/>
        <v>50</v>
      </c>
      <c r="F18" s="5">
        <v>24</v>
      </c>
      <c r="G18" s="5">
        <v>26</v>
      </c>
      <c r="H18" s="5">
        <f t="shared" si="4"/>
        <v>1075</v>
      </c>
      <c r="I18" s="5">
        <v>448</v>
      </c>
      <c r="J18" s="5">
        <v>627</v>
      </c>
      <c r="K18" s="5">
        <f t="shared" si="5"/>
        <v>266</v>
      </c>
      <c r="L18" s="5">
        <v>94</v>
      </c>
      <c r="M18" s="5">
        <v>172</v>
      </c>
    </row>
    <row r="19" spans="1:13" ht="13.5" customHeight="1">
      <c r="A19" s="6" t="s">
        <v>16</v>
      </c>
      <c r="B19" s="5">
        <f t="shared" si="2"/>
        <v>38</v>
      </c>
      <c r="C19" s="5">
        <v>15</v>
      </c>
      <c r="D19" s="5">
        <v>23</v>
      </c>
      <c r="E19" s="5">
        <f t="shared" si="3"/>
        <v>96</v>
      </c>
      <c r="F19" s="5">
        <v>45</v>
      </c>
      <c r="G19" s="5">
        <v>51</v>
      </c>
      <c r="H19" s="5">
        <f t="shared" si="4"/>
        <v>2157</v>
      </c>
      <c r="I19" s="5">
        <v>930</v>
      </c>
      <c r="J19" s="5">
        <v>1227</v>
      </c>
      <c r="K19" s="5">
        <f t="shared" si="5"/>
        <v>678</v>
      </c>
      <c r="L19" s="5">
        <v>270</v>
      </c>
      <c r="M19" s="5">
        <v>408</v>
      </c>
    </row>
    <row r="20" spans="1:13" ht="13.5" customHeight="1">
      <c r="A20" s="6" t="s">
        <v>17</v>
      </c>
      <c r="B20" s="5">
        <f t="shared" si="2"/>
        <v>30</v>
      </c>
      <c r="C20" s="5">
        <v>11</v>
      </c>
      <c r="D20" s="5">
        <v>19</v>
      </c>
      <c r="E20" s="5">
        <f t="shared" si="3"/>
        <v>64</v>
      </c>
      <c r="F20" s="5">
        <v>38</v>
      </c>
      <c r="G20" s="5">
        <v>26</v>
      </c>
      <c r="H20" s="5">
        <f t="shared" si="4"/>
        <v>1617</v>
      </c>
      <c r="I20" s="5">
        <v>1014</v>
      </c>
      <c r="J20" s="5">
        <v>603</v>
      </c>
      <c r="K20" s="5">
        <f t="shared" si="5"/>
        <v>545</v>
      </c>
      <c r="L20" s="5">
        <v>368</v>
      </c>
      <c r="M20" s="5">
        <v>177</v>
      </c>
    </row>
    <row r="21" spans="1:13" ht="13.5" customHeight="1">
      <c r="A21" s="6" t="s">
        <v>18</v>
      </c>
      <c r="B21" s="5">
        <f t="shared" si="2"/>
        <v>16</v>
      </c>
      <c r="C21" s="5">
        <v>8</v>
      </c>
      <c r="D21" s="5">
        <v>8</v>
      </c>
      <c r="E21" s="5">
        <f t="shared" si="3"/>
        <v>41</v>
      </c>
      <c r="F21" s="5">
        <v>20</v>
      </c>
      <c r="G21" s="5">
        <v>21</v>
      </c>
      <c r="H21" s="5">
        <f t="shared" si="4"/>
        <v>657</v>
      </c>
      <c r="I21" s="5">
        <v>373</v>
      </c>
      <c r="J21" s="5">
        <v>284</v>
      </c>
      <c r="K21" s="5">
        <f t="shared" si="5"/>
        <v>231</v>
      </c>
      <c r="L21" s="5">
        <v>140</v>
      </c>
      <c r="M21" s="5">
        <v>91</v>
      </c>
    </row>
    <row r="22" spans="1:13" ht="13.5" customHeight="1">
      <c r="A22" s="6" t="s">
        <v>19</v>
      </c>
      <c r="B22" s="5">
        <f t="shared" si="2"/>
        <v>39</v>
      </c>
      <c r="C22" s="5">
        <v>19</v>
      </c>
      <c r="D22" s="5">
        <v>20</v>
      </c>
      <c r="E22" s="5">
        <f t="shared" si="3"/>
        <v>78</v>
      </c>
      <c r="F22" s="5">
        <v>42</v>
      </c>
      <c r="G22" s="5">
        <v>36</v>
      </c>
      <c r="H22" s="5">
        <f t="shared" si="4"/>
        <v>1567</v>
      </c>
      <c r="I22" s="5">
        <v>748</v>
      </c>
      <c r="J22" s="5">
        <v>819</v>
      </c>
      <c r="K22" s="5">
        <f t="shared" si="5"/>
        <v>456</v>
      </c>
      <c r="L22" s="5">
        <v>219</v>
      </c>
      <c r="M22" s="5">
        <v>237</v>
      </c>
    </row>
    <row r="23" spans="1:13" ht="13.5" customHeight="1">
      <c r="A23" s="6" t="s">
        <v>20</v>
      </c>
      <c r="B23" s="5">
        <f t="shared" si="2"/>
        <v>24</v>
      </c>
      <c r="C23" s="5">
        <v>11</v>
      </c>
      <c r="D23" s="5">
        <v>13</v>
      </c>
      <c r="E23" s="5">
        <f t="shared" si="3"/>
        <v>35</v>
      </c>
      <c r="F23" s="5">
        <v>16</v>
      </c>
      <c r="G23" s="5">
        <v>19</v>
      </c>
      <c r="H23" s="5">
        <f t="shared" si="4"/>
        <v>673</v>
      </c>
      <c r="I23" s="5">
        <v>306</v>
      </c>
      <c r="J23" s="5">
        <v>367</v>
      </c>
      <c r="K23" s="5">
        <f t="shared" si="5"/>
        <v>258</v>
      </c>
      <c r="L23" s="5">
        <v>104</v>
      </c>
      <c r="M23" s="5">
        <v>154</v>
      </c>
    </row>
    <row r="24" spans="1:13" ht="13.5" customHeight="1">
      <c r="A24" s="6" t="s">
        <v>21</v>
      </c>
      <c r="B24" s="5">
        <f t="shared" si="2"/>
        <v>48</v>
      </c>
      <c r="C24" s="5">
        <v>16</v>
      </c>
      <c r="D24" s="5">
        <v>32</v>
      </c>
      <c r="E24" s="5">
        <f t="shared" si="3"/>
        <v>111</v>
      </c>
      <c r="F24" s="5">
        <v>43</v>
      </c>
      <c r="G24" s="5">
        <v>68</v>
      </c>
      <c r="H24" s="5">
        <f t="shared" si="4"/>
        <v>2301</v>
      </c>
      <c r="I24" s="5">
        <v>995</v>
      </c>
      <c r="J24" s="5">
        <v>1306</v>
      </c>
      <c r="K24" s="5">
        <f t="shared" si="5"/>
        <v>813</v>
      </c>
      <c r="L24" s="5">
        <v>276</v>
      </c>
      <c r="M24" s="5">
        <v>537</v>
      </c>
    </row>
    <row r="25" spans="1:13" ht="13.5" customHeight="1">
      <c r="A25" s="6" t="s">
        <v>22</v>
      </c>
      <c r="B25" s="5">
        <f t="shared" si="2"/>
        <v>56</v>
      </c>
      <c r="C25" s="5">
        <v>29</v>
      </c>
      <c r="D25" s="5">
        <v>27</v>
      </c>
      <c r="E25" s="5">
        <f t="shared" si="3"/>
        <v>108</v>
      </c>
      <c r="F25" s="5">
        <v>58</v>
      </c>
      <c r="G25" s="5">
        <v>50</v>
      </c>
      <c r="H25" s="5">
        <f t="shared" si="4"/>
        <v>2341</v>
      </c>
      <c r="I25" s="5">
        <v>1285</v>
      </c>
      <c r="J25" s="5">
        <v>1056</v>
      </c>
      <c r="K25" s="5">
        <f t="shared" si="5"/>
        <v>897</v>
      </c>
      <c r="L25" s="5">
        <v>485</v>
      </c>
      <c r="M25" s="5">
        <v>412</v>
      </c>
    </row>
    <row r="26" spans="1:13" ht="13.5" customHeight="1">
      <c r="A26" s="6" t="s">
        <v>23</v>
      </c>
      <c r="B26" s="5">
        <f t="shared" si="2"/>
        <v>47</v>
      </c>
      <c r="C26" s="5">
        <v>24</v>
      </c>
      <c r="D26" s="5">
        <v>23</v>
      </c>
      <c r="E26" s="5">
        <f t="shared" si="3"/>
        <v>87</v>
      </c>
      <c r="F26" s="5">
        <v>50</v>
      </c>
      <c r="G26" s="5">
        <v>37</v>
      </c>
      <c r="H26" s="5">
        <f t="shared" si="4"/>
        <v>1992</v>
      </c>
      <c r="I26" s="5">
        <v>1107</v>
      </c>
      <c r="J26" s="5">
        <v>885</v>
      </c>
      <c r="K26" s="5">
        <f t="shared" si="5"/>
        <v>507</v>
      </c>
      <c r="L26" s="5">
        <v>314</v>
      </c>
      <c r="M26" s="5">
        <v>193</v>
      </c>
    </row>
    <row r="27" spans="1:13" ht="13.5" customHeight="1">
      <c r="A27" s="6" t="s">
        <v>24</v>
      </c>
      <c r="B27" s="5">
        <f t="shared" si="2"/>
        <v>8</v>
      </c>
      <c r="C27" s="5">
        <v>5</v>
      </c>
      <c r="D27" s="5">
        <v>3</v>
      </c>
      <c r="E27" s="5">
        <f t="shared" si="3"/>
        <v>11</v>
      </c>
      <c r="F27" s="5">
        <v>8</v>
      </c>
      <c r="G27" s="5">
        <v>3</v>
      </c>
      <c r="H27" s="5">
        <f t="shared" si="4"/>
        <v>210</v>
      </c>
      <c r="I27" s="5">
        <v>153</v>
      </c>
      <c r="J27" s="5">
        <v>57</v>
      </c>
      <c r="K27" s="5">
        <f t="shared" si="5"/>
        <v>99</v>
      </c>
      <c r="L27" s="5">
        <v>54</v>
      </c>
      <c r="M27" s="5">
        <v>45</v>
      </c>
    </row>
    <row r="28" spans="1:13" ht="13.5" customHeight="1">
      <c r="A28" s="6" t="s">
        <v>25</v>
      </c>
      <c r="B28" s="5">
        <f t="shared" si="2"/>
        <v>11</v>
      </c>
      <c r="C28" s="5">
        <v>8</v>
      </c>
      <c r="D28" s="5">
        <v>3</v>
      </c>
      <c r="E28" s="5">
        <f t="shared" si="3"/>
        <v>34</v>
      </c>
      <c r="F28" s="5">
        <v>25</v>
      </c>
      <c r="G28" s="5">
        <v>9</v>
      </c>
      <c r="H28" s="5">
        <f t="shared" si="4"/>
        <v>678</v>
      </c>
      <c r="I28" s="5">
        <v>509</v>
      </c>
      <c r="J28" s="5">
        <v>169</v>
      </c>
      <c r="K28" s="5">
        <f t="shared" si="5"/>
        <v>266</v>
      </c>
      <c r="L28" s="5">
        <v>185</v>
      </c>
      <c r="M28" s="5">
        <v>81</v>
      </c>
    </row>
    <row r="29" spans="1:13" ht="13.5" customHeight="1">
      <c r="A29" s="6" t="s">
        <v>26</v>
      </c>
      <c r="B29" s="5">
        <f t="shared" si="2"/>
        <v>11</v>
      </c>
      <c r="C29" s="5">
        <v>5</v>
      </c>
      <c r="D29" s="5">
        <v>6</v>
      </c>
      <c r="E29" s="5">
        <f t="shared" si="3"/>
        <v>15</v>
      </c>
      <c r="F29" s="5">
        <v>7</v>
      </c>
      <c r="G29" s="5">
        <v>8</v>
      </c>
      <c r="H29" s="5">
        <f t="shared" si="4"/>
        <v>308</v>
      </c>
      <c r="I29" s="5">
        <v>117</v>
      </c>
      <c r="J29" s="5">
        <v>191</v>
      </c>
      <c r="K29" s="5">
        <f t="shared" si="5"/>
        <v>121</v>
      </c>
      <c r="L29" s="5">
        <v>46</v>
      </c>
      <c r="M29" s="5">
        <v>75</v>
      </c>
    </row>
    <row r="30" spans="1:13" ht="13.5" customHeight="1">
      <c r="A30" s="6" t="s">
        <v>27</v>
      </c>
      <c r="B30" s="5">
        <f t="shared" si="2"/>
        <v>25</v>
      </c>
      <c r="C30" s="5">
        <v>11</v>
      </c>
      <c r="D30" s="5">
        <v>14</v>
      </c>
      <c r="E30" s="5">
        <f t="shared" si="3"/>
        <v>64</v>
      </c>
      <c r="F30" s="5">
        <v>32</v>
      </c>
      <c r="G30" s="5">
        <v>32</v>
      </c>
      <c r="H30" s="5">
        <f t="shared" si="4"/>
        <v>1009</v>
      </c>
      <c r="I30" s="5">
        <v>456</v>
      </c>
      <c r="J30" s="5">
        <v>553</v>
      </c>
      <c r="K30" s="5">
        <f t="shared" si="5"/>
        <v>356</v>
      </c>
      <c r="L30" s="5">
        <v>161</v>
      </c>
      <c r="M30" s="5">
        <v>195</v>
      </c>
    </row>
    <row r="31" spans="1:13" ht="13.5" customHeight="1">
      <c r="A31" s="6" t="s">
        <v>28</v>
      </c>
      <c r="B31" s="5">
        <f t="shared" si="2"/>
        <v>9</v>
      </c>
      <c r="C31" s="5">
        <v>4</v>
      </c>
      <c r="D31" s="5">
        <v>5</v>
      </c>
      <c r="E31" s="5">
        <f t="shared" si="3"/>
        <v>18</v>
      </c>
      <c r="F31" s="5">
        <v>12</v>
      </c>
      <c r="G31" s="5">
        <v>6</v>
      </c>
      <c r="H31" s="5">
        <f t="shared" si="4"/>
        <v>468</v>
      </c>
      <c r="I31" s="5">
        <v>275</v>
      </c>
      <c r="J31" s="5">
        <v>193</v>
      </c>
      <c r="K31" s="5">
        <f t="shared" si="5"/>
        <v>197</v>
      </c>
      <c r="L31" s="5">
        <v>134</v>
      </c>
      <c r="M31" s="5">
        <v>63</v>
      </c>
    </row>
    <row r="32" spans="1:13" ht="13.5" customHeight="1">
      <c r="A32" s="6" t="s">
        <v>29</v>
      </c>
      <c r="B32" s="5">
        <f t="shared" si="2"/>
        <v>18</v>
      </c>
      <c r="C32" s="5">
        <v>9</v>
      </c>
      <c r="D32" s="5">
        <v>9</v>
      </c>
      <c r="E32" s="5">
        <f t="shared" si="3"/>
        <v>85</v>
      </c>
      <c r="F32" s="5">
        <v>54</v>
      </c>
      <c r="G32" s="5">
        <v>31</v>
      </c>
      <c r="H32" s="5">
        <f t="shared" si="4"/>
        <v>1701</v>
      </c>
      <c r="I32" s="5">
        <v>1099</v>
      </c>
      <c r="J32" s="5">
        <v>602</v>
      </c>
      <c r="K32" s="5">
        <f t="shared" si="5"/>
        <v>440</v>
      </c>
      <c r="L32" s="5">
        <v>315</v>
      </c>
      <c r="M32" s="5">
        <v>125</v>
      </c>
    </row>
    <row r="33" spans="1:13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19</v>
      </c>
      <c r="F33" s="5">
        <v>15</v>
      </c>
      <c r="G33" s="5">
        <v>4</v>
      </c>
      <c r="H33" s="5">
        <f t="shared" si="4"/>
        <v>524</v>
      </c>
      <c r="I33" s="5">
        <v>398</v>
      </c>
      <c r="J33" s="5">
        <v>126</v>
      </c>
      <c r="K33" s="5">
        <f t="shared" si="5"/>
        <v>211</v>
      </c>
      <c r="L33" s="5">
        <v>158</v>
      </c>
      <c r="M33" s="5">
        <v>53</v>
      </c>
    </row>
    <row r="34" spans="1:13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43</v>
      </c>
      <c r="F34" s="5">
        <v>22</v>
      </c>
      <c r="G34" s="5">
        <v>21</v>
      </c>
      <c r="H34" s="5">
        <f t="shared" si="4"/>
        <v>919</v>
      </c>
      <c r="I34" s="5">
        <v>553</v>
      </c>
      <c r="J34" s="5">
        <v>366</v>
      </c>
      <c r="K34" s="5">
        <f t="shared" si="5"/>
        <v>266</v>
      </c>
      <c r="L34" s="5">
        <v>175</v>
      </c>
      <c r="M34" s="5">
        <v>91</v>
      </c>
    </row>
    <row r="35" spans="1:13" ht="13.5" customHeight="1">
      <c r="A35" s="4" t="s">
        <v>32</v>
      </c>
      <c r="B35" s="7">
        <f aca="true" t="shared" si="6" ref="B35:M35">B36+B37</f>
        <v>8</v>
      </c>
      <c r="C35" s="7">
        <f t="shared" si="6"/>
        <v>3</v>
      </c>
      <c r="D35" s="7">
        <f t="shared" si="6"/>
        <v>5</v>
      </c>
      <c r="E35" s="7">
        <f t="shared" si="6"/>
        <v>13</v>
      </c>
      <c r="F35" s="7">
        <f t="shared" si="6"/>
        <v>4</v>
      </c>
      <c r="G35" s="7">
        <f t="shared" si="6"/>
        <v>9</v>
      </c>
      <c r="H35" s="7">
        <f t="shared" si="6"/>
        <v>215</v>
      </c>
      <c r="I35" s="7">
        <f t="shared" si="6"/>
        <v>47</v>
      </c>
      <c r="J35" s="7">
        <f t="shared" si="6"/>
        <v>168</v>
      </c>
      <c r="K35" s="7">
        <f t="shared" si="6"/>
        <v>59</v>
      </c>
      <c r="L35" s="7">
        <f t="shared" si="6"/>
        <v>28</v>
      </c>
      <c r="M35" s="7">
        <f t="shared" si="6"/>
        <v>31</v>
      </c>
    </row>
    <row r="36" spans="1:13" ht="13.5" customHeight="1">
      <c r="A36" s="6" t="s">
        <v>33</v>
      </c>
      <c r="B36" s="8">
        <f>C36+D36</f>
        <v>8</v>
      </c>
      <c r="C36" s="7">
        <v>3</v>
      </c>
      <c r="D36" s="7">
        <v>5</v>
      </c>
      <c r="E36" s="7">
        <f>F36+G36</f>
        <v>13</v>
      </c>
      <c r="F36" s="7">
        <v>4</v>
      </c>
      <c r="G36" s="7">
        <v>9</v>
      </c>
      <c r="H36" s="7">
        <f>I36+J36</f>
        <v>215</v>
      </c>
      <c r="I36" s="7">
        <v>47</v>
      </c>
      <c r="J36" s="7">
        <v>168</v>
      </c>
      <c r="K36" s="7">
        <f>L36+M36</f>
        <v>59</v>
      </c>
      <c r="L36" s="7">
        <v>28</v>
      </c>
      <c r="M36" s="7">
        <v>31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A2:M2"/>
    <mergeCell ref="A3:M3"/>
    <mergeCell ref="H6:J6"/>
    <mergeCell ref="K6:M6"/>
    <mergeCell ref="H7:J7"/>
    <mergeCell ref="K7:M7"/>
    <mergeCell ref="B7:D7"/>
    <mergeCell ref="E7:G7"/>
    <mergeCell ref="A1:M1"/>
    <mergeCell ref="A4:M4"/>
    <mergeCell ref="A5:M5"/>
    <mergeCell ref="A6:A9"/>
    <mergeCell ref="B6:D6"/>
    <mergeCell ref="E6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49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3">
        <f aca="true" t="shared" si="0" ref="B10:M10">B11+B35</f>
        <v>642</v>
      </c>
      <c r="C10" s="3">
        <f t="shared" si="0"/>
        <v>283</v>
      </c>
      <c r="D10" s="3">
        <f t="shared" si="0"/>
        <v>359</v>
      </c>
      <c r="E10" s="3">
        <f t="shared" si="0"/>
        <v>1637</v>
      </c>
      <c r="F10" s="3">
        <f t="shared" si="0"/>
        <v>828</v>
      </c>
      <c r="G10" s="3">
        <f t="shared" si="0"/>
        <v>809</v>
      </c>
      <c r="H10" s="3">
        <f t="shared" si="0"/>
        <v>35329</v>
      </c>
      <c r="I10" s="3">
        <f t="shared" si="0"/>
        <v>17727</v>
      </c>
      <c r="J10" s="3">
        <f t="shared" si="0"/>
        <v>17602</v>
      </c>
      <c r="K10" s="3">
        <f t="shared" si="0"/>
        <v>12562</v>
      </c>
      <c r="L10" s="3">
        <f t="shared" si="0"/>
        <v>6614</v>
      </c>
      <c r="M10" s="3">
        <f t="shared" si="0"/>
        <v>5948</v>
      </c>
    </row>
    <row r="11" spans="1:13" ht="13.5" customHeight="1">
      <c r="A11" s="4" t="s">
        <v>11</v>
      </c>
      <c r="B11" s="5">
        <f aca="true" t="shared" si="1" ref="B11:M11">SUM(B12:B34)</f>
        <v>634</v>
      </c>
      <c r="C11" s="5">
        <f t="shared" si="1"/>
        <v>279</v>
      </c>
      <c r="D11" s="5">
        <f t="shared" si="1"/>
        <v>355</v>
      </c>
      <c r="E11" s="5">
        <f t="shared" si="1"/>
        <v>1627</v>
      </c>
      <c r="F11" s="5">
        <f t="shared" si="1"/>
        <v>824</v>
      </c>
      <c r="G11" s="5">
        <f t="shared" si="1"/>
        <v>803</v>
      </c>
      <c r="H11" s="5">
        <f t="shared" si="1"/>
        <v>35192</v>
      </c>
      <c r="I11" s="5">
        <f t="shared" si="1"/>
        <v>17668</v>
      </c>
      <c r="J11" s="5">
        <f t="shared" si="1"/>
        <v>17524</v>
      </c>
      <c r="K11" s="5">
        <f t="shared" si="1"/>
        <v>12476</v>
      </c>
      <c r="L11" s="5">
        <f t="shared" si="1"/>
        <v>6588</v>
      </c>
      <c r="M11" s="5">
        <f t="shared" si="1"/>
        <v>5888</v>
      </c>
    </row>
    <row r="12" spans="1:13" ht="13.5" customHeight="1">
      <c r="A12" s="6" t="s">
        <v>74</v>
      </c>
      <c r="B12" s="5">
        <f aca="true" t="shared" si="2" ref="B12:B34">C12+D12</f>
        <v>27</v>
      </c>
      <c r="C12" s="5">
        <v>11</v>
      </c>
      <c r="D12" s="5">
        <v>16</v>
      </c>
      <c r="E12" s="5">
        <f aca="true" t="shared" si="3" ref="E12:E34">F12+G12</f>
        <v>141</v>
      </c>
      <c r="F12" s="5">
        <v>62</v>
      </c>
      <c r="G12" s="5">
        <v>79</v>
      </c>
      <c r="H12" s="5">
        <f aca="true" t="shared" si="4" ref="H12:H34">I12+J12</f>
        <v>3124</v>
      </c>
      <c r="I12" s="5">
        <v>1254</v>
      </c>
      <c r="J12" s="5">
        <v>1870</v>
      </c>
      <c r="K12" s="5">
        <f aca="true" t="shared" si="5" ref="K12:K34">L12+M12</f>
        <v>999</v>
      </c>
      <c r="L12" s="5">
        <v>488</v>
      </c>
      <c r="M12" s="5">
        <v>511</v>
      </c>
    </row>
    <row r="13" spans="1:13" ht="13.5" customHeight="1">
      <c r="A13" s="6" t="s">
        <v>75</v>
      </c>
      <c r="B13" s="5">
        <f t="shared" si="2"/>
        <v>35</v>
      </c>
      <c r="C13" s="5">
        <v>11</v>
      </c>
      <c r="D13" s="5">
        <v>24</v>
      </c>
      <c r="E13" s="5">
        <f t="shared" si="3"/>
        <v>109</v>
      </c>
      <c r="F13" s="5">
        <v>44</v>
      </c>
      <c r="G13" s="5">
        <v>65</v>
      </c>
      <c r="H13" s="5">
        <f t="shared" si="4"/>
        <v>2313</v>
      </c>
      <c r="I13" s="5">
        <v>1101</v>
      </c>
      <c r="J13" s="5">
        <v>1212</v>
      </c>
      <c r="K13" s="5">
        <f t="shared" si="5"/>
        <v>978</v>
      </c>
      <c r="L13" s="5">
        <v>437</v>
      </c>
      <c r="M13" s="5">
        <v>541</v>
      </c>
    </row>
    <row r="14" spans="1:13" ht="13.5" customHeight="1">
      <c r="A14" s="6" t="s">
        <v>12</v>
      </c>
      <c r="B14" s="5">
        <f t="shared" si="2"/>
        <v>106</v>
      </c>
      <c r="C14" s="5">
        <v>39</v>
      </c>
      <c r="D14" s="5">
        <v>67</v>
      </c>
      <c r="E14" s="5">
        <f t="shared" si="3"/>
        <v>306</v>
      </c>
      <c r="F14" s="5">
        <v>141</v>
      </c>
      <c r="G14" s="5">
        <v>165</v>
      </c>
      <c r="H14" s="5">
        <f t="shared" si="4"/>
        <v>7786</v>
      </c>
      <c r="I14" s="5">
        <v>3607</v>
      </c>
      <c r="J14" s="5">
        <v>4179</v>
      </c>
      <c r="K14" s="5">
        <f t="shared" si="5"/>
        <v>2638</v>
      </c>
      <c r="L14" s="5">
        <v>1276</v>
      </c>
      <c r="M14" s="5">
        <v>1362</v>
      </c>
    </row>
    <row r="15" spans="1:13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41</v>
      </c>
      <c r="F15" s="5">
        <v>14</v>
      </c>
      <c r="G15" s="5">
        <v>27</v>
      </c>
      <c r="H15" s="5">
        <f t="shared" si="4"/>
        <v>868</v>
      </c>
      <c r="I15" s="5">
        <v>352</v>
      </c>
      <c r="J15" s="5">
        <v>516</v>
      </c>
      <c r="K15" s="5">
        <f t="shared" si="5"/>
        <v>233</v>
      </c>
      <c r="L15" s="5">
        <v>121</v>
      </c>
      <c r="M15" s="5">
        <v>112</v>
      </c>
    </row>
    <row r="16" spans="1:13" ht="13.5" customHeight="1">
      <c r="A16" s="6" t="s">
        <v>13</v>
      </c>
      <c r="B16" s="5">
        <f t="shared" si="2"/>
        <v>41</v>
      </c>
      <c r="C16" s="5">
        <v>19</v>
      </c>
      <c r="D16" s="5">
        <v>22</v>
      </c>
      <c r="E16" s="5">
        <f t="shared" si="3"/>
        <v>119</v>
      </c>
      <c r="F16" s="5">
        <v>63</v>
      </c>
      <c r="G16" s="5">
        <v>56</v>
      </c>
      <c r="H16" s="5">
        <f t="shared" si="4"/>
        <v>3069</v>
      </c>
      <c r="I16" s="5">
        <v>1521</v>
      </c>
      <c r="J16" s="5">
        <v>1548</v>
      </c>
      <c r="K16" s="5">
        <f t="shared" si="5"/>
        <v>892</v>
      </c>
      <c r="L16" s="5">
        <v>497</v>
      </c>
      <c r="M16" s="5">
        <v>395</v>
      </c>
    </row>
    <row r="17" spans="1:13" ht="13.5" customHeight="1">
      <c r="A17" s="6" t="s">
        <v>14</v>
      </c>
      <c r="B17" s="5">
        <f t="shared" si="2"/>
        <v>8</v>
      </c>
      <c r="C17" s="5">
        <v>3</v>
      </c>
      <c r="D17" s="5">
        <v>5</v>
      </c>
      <c r="E17" s="5">
        <f t="shared" si="3"/>
        <v>20</v>
      </c>
      <c r="F17" s="5">
        <v>9</v>
      </c>
      <c r="G17" s="5">
        <v>11</v>
      </c>
      <c r="H17" s="5">
        <f t="shared" si="4"/>
        <v>453</v>
      </c>
      <c r="I17" s="5">
        <v>207</v>
      </c>
      <c r="J17" s="5">
        <v>246</v>
      </c>
      <c r="K17" s="5">
        <f t="shared" si="5"/>
        <v>192</v>
      </c>
      <c r="L17" s="5">
        <v>109</v>
      </c>
      <c r="M17" s="5">
        <v>83</v>
      </c>
    </row>
    <row r="18" spans="1:13" ht="13.5" customHeight="1">
      <c r="A18" s="6" t="s">
        <v>15</v>
      </c>
      <c r="B18" s="5">
        <f t="shared" si="2"/>
        <v>26</v>
      </c>
      <c r="C18" s="5">
        <v>11</v>
      </c>
      <c r="D18" s="5">
        <v>15</v>
      </c>
      <c r="E18" s="5">
        <f t="shared" si="3"/>
        <v>44</v>
      </c>
      <c r="F18" s="5">
        <v>19</v>
      </c>
      <c r="G18" s="5">
        <v>25</v>
      </c>
      <c r="H18" s="5">
        <f t="shared" si="4"/>
        <v>832</v>
      </c>
      <c r="I18" s="5">
        <v>306</v>
      </c>
      <c r="J18" s="5">
        <v>526</v>
      </c>
      <c r="K18" s="5">
        <f t="shared" si="5"/>
        <v>442</v>
      </c>
      <c r="L18" s="5">
        <v>167</v>
      </c>
      <c r="M18" s="5">
        <v>275</v>
      </c>
    </row>
    <row r="19" spans="1:13" ht="13.5" customHeight="1">
      <c r="A19" s="6" t="s">
        <v>16</v>
      </c>
      <c r="B19" s="5">
        <f t="shared" si="2"/>
        <v>37</v>
      </c>
      <c r="C19" s="5">
        <v>15</v>
      </c>
      <c r="D19" s="5">
        <v>22</v>
      </c>
      <c r="E19" s="5">
        <f t="shared" si="3"/>
        <v>94</v>
      </c>
      <c r="F19" s="5">
        <v>45</v>
      </c>
      <c r="G19" s="5">
        <v>49</v>
      </c>
      <c r="H19" s="5">
        <f t="shared" si="4"/>
        <v>2027</v>
      </c>
      <c r="I19" s="5">
        <v>872</v>
      </c>
      <c r="J19" s="5">
        <v>1155</v>
      </c>
      <c r="K19" s="5">
        <f t="shared" si="5"/>
        <v>612</v>
      </c>
      <c r="L19" s="5">
        <v>291</v>
      </c>
      <c r="M19" s="5">
        <v>321</v>
      </c>
    </row>
    <row r="20" spans="1:13" ht="13.5" customHeight="1">
      <c r="A20" s="6" t="s">
        <v>17</v>
      </c>
      <c r="B20" s="5">
        <f t="shared" si="2"/>
        <v>29</v>
      </c>
      <c r="C20" s="5">
        <v>11</v>
      </c>
      <c r="D20" s="5">
        <v>18</v>
      </c>
      <c r="E20" s="5">
        <f t="shared" si="3"/>
        <v>60</v>
      </c>
      <c r="F20" s="5">
        <v>36</v>
      </c>
      <c r="G20" s="5">
        <v>24</v>
      </c>
      <c r="H20" s="5">
        <f t="shared" si="4"/>
        <v>1523</v>
      </c>
      <c r="I20" s="5">
        <v>933</v>
      </c>
      <c r="J20" s="5">
        <v>590</v>
      </c>
      <c r="K20" s="5">
        <f t="shared" si="5"/>
        <v>603</v>
      </c>
      <c r="L20" s="5">
        <v>332</v>
      </c>
      <c r="M20" s="5">
        <v>271</v>
      </c>
    </row>
    <row r="21" spans="1:13" ht="13.5" customHeight="1">
      <c r="A21" s="6" t="s">
        <v>18</v>
      </c>
      <c r="B21" s="5">
        <f t="shared" si="2"/>
        <v>16</v>
      </c>
      <c r="C21" s="5">
        <v>8</v>
      </c>
      <c r="D21" s="5">
        <v>8</v>
      </c>
      <c r="E21" s="5">
        <f t="shared" si="3"/>
        <v>37</v>
      </c>
      <c r="F21" s="5">
        <v>18</v>
      </c>
      <c r="G21" s="5">
        <v>19</v>
      </c>
      <c r="H21" s="5">
        <f t="shared" si="4"/>
        <v>614</v>
      </c>
      <c r="I21" s="5">
        <v>338</v>
      </c>
      <c r="J21" s="5">
        <v>276</v>
      </c>
      <c r="K21" s="5">
        <f t="shared" si="5"/>
        <v>242</v>
      </c>
      <c r="L21" s="5">
        <v>154</v>
      </c>
      <c r="M21" s="5">
        <v>88</v>
      </c>
    </row>
    <row r="22" spans="1:13" ht="13.5" customHeight="1">
      <c r="A22" s="6" t="s">
        <v>19</v>
      </c>
      <c r="B22" s="5">
        <f t="shared" si="2"/>
        <v>35</v>
      </c>
      <c r="C22" s="5">
        <v>19</v>
      </c>
      <c r="D22" s="5">
        <v>16</v>
      </c>
      <c r="E22" s="5">
        <f t="shared" si="3"/>
        <v>66</v>
      </c>
      <c r="F22" s="5">
        <v>39</v>
      </c>
      <c r="G22" s="5">
        <v>27</v>
      </c>
      <c r="H22" s="5">
        <f t="shared" si="4"/>
        <v>1078</v>
      </c>
      <c r="I22" s="5">
        <v>649</v>
      </c>
      <c r="J22" s="5">
        <v>429</v>
      </c>
      <c r="K22" s="5">
        <f t="shared" si="5"/>
        <v>476</v>
      </c>
      <c r="L22" s="5">
        <v>318</v>
      </c>
      <c r="M22" s="5">
        <v>158</v>
      </c>
    </row>
    <row r="23" spans="1:13" ht="13.5" customHeight="1">
      <c r="A23" s="6" t="s">
        <v>20</v>
      </c>
      <c r="B23" s="5">
        <f t="shared" si="2"/>
        <v>22</v>
      </c>
      <c r="C23" s="5">
        <v>10</v>
      </c>
      <c r="D23" s="5">
        <v>12</v>
      </c>
      <c r="E23" s="5">
        <f t="shared" si="3"/>
        <v>31</v>
      </c>
      <c r="F23" s="5">
        <v>14</v>
      </c>
      <c r="G23" s="5">
        <v>17</v>
      </c>
      <c r="H23" s="5">
        <f t="shared" si="4"/>
        <v>510</v>
      </c>
      <c r="I23" s="5">
        <v>260</v>
      </c>
      <c r="J23" s="5">
        <v>250</v>
      </c>
      <c r="K23" s="5">
        <f t="shared" si="5"/>
        <v>268</v>
      </c>
      <c r="L23" s="5">
        <v>157</v>
      </c>
      <c r="M23" s="5">
        <v>111</v>
      </c>
    </row>
    <row r="24" spans="1:13" ht="13.5" customHeight="1">
      <c r="A24" s="6" t="s">
        <v>21</v>
      </c>
      <c r="B24" s="5">
        <f t="shared" si="2"/>
        <v>44</v>
      </c>
      <c r="C24" s="5">
        <v>16</v>
      </c>
      <c r="D24" s="5">
        <v>28</v>
      </c>
      <c r="E24" s="5">
        <f t="shared" si="3"/>
        <v>97</v>
      </c>
      <c r="F24" s="5">
        <v>42</v>
      </c>
      <c r="G24" s="5">
        <v>55</v>
      </c>
      <c r="H24" s="5">
        <f t="shared" si="4"/>
        <v>1892</v>
      </c>
      <c r="I24" s="5">
        <v>923</v>
      </c>
      <c r="J24" s="5">
        <v>969</v>
      </c>
      <c r="K24" s="5">
        <f t="shared" si="5"/>
        <v>792</v>
      </c>
      <c r="L24" s="5">
        <v>326</v>
      </c>
      <c r="M24" s="5">
        <v>466</v>
      </c>
    </row>
    <row r="25" spans="1:13" ht="13.5" customHeight="1">
      <c r="A25" s="6" t="s">
        <v>22</v>
      </c>
      <c r="B25" s="5">
        <f t="shared" si="2"/>
        <v>53</v>
      </c>
      <c r="C25" s="5">
        <v>28</v>
      </c>
      <c r="D25" s="5">
        <v>25</v>
      </c>
      <c r="E25" s="5">
        <f t="shared" si="3"/>
        <v>99</v>
      </c>
      <c r="F25" s="5">
        <v>57</v>
      </c>
      <c r="G25" s="5">
        <v>42</v>
      </c>
      <c r="H25" s="5">
        <f t="shared" si="4"/>
        <v>1994</v>
      </c>
      <c r="I25" s="5">
        <v>1180</v>
      </c>
      <c r="J25" s="5">
        <v>814</v>
      </c>
      <c r="K25" s="5">
        <f t="shared" si="5"/>
        <v>710</v>
      </c>
      <c r="L25" s="5">
        <v>423</v>
      </c>
      <c r="M25" s="5">
        <v>287</v>
      </c>
    </row>
    <row r="26" spans="1:13" ht="13.5" customHeight="1">
      <c r="A26" s="6" t="s">
        <v>23</v>
      </c>
      <c r="B26" s="5">
        <f t="shared" si="2"/>
        <v>45</v>
      </c>
      <c r="C26" s="5">
        <v>23</v>
      </c>
      <c r="D26" s="5">
        <v>22</v>
      </c>
      <c r="E26" s="5">
        <f t="shared" si="3"/>
        <v>79</v>
      </c>
      <c r="F26" s="5">
        <v>45</v>
      </c>
      <c r="G26" s="5">
        <v>34</v>
      </c>
      <c r="H26" s="5">
        <f t="shared" si="4"/>
        <v>1837</v>
      </c>
      <c r="I26" s="5">
        <v>974</v>
      </c>
      <c r="J26" s="5">
        <v>863</v>
      </c>
      <c r="K26" s="5">
        <f t="shared" si="5"/>
        <v>640</v>
      </c>
      <c r="L26" s="5">
        <v>361</v>
      </c>
      <c r="M26" s="5">
        <v>279</v>
      </c>
    </row>
    <row r="27" spans="1:13" ht="13.5" customHeight="1">
      <c r="A27" s="6" t="s">
        <v>24</v>
      </c>
      <c r="B27" s="5">
        <f t="shared" si="2"/>
        <v>6</v>
      </c>
      <c r="C27" s="5">
        <v>4</v>
      </c>
      <c r="D27" s="5">
        <v>2</v>
      </c>
      <c r="E27" s="5">
        <f t="shared" si="3"/>
        <v>9</v>
      </c>
      <c r="F27" s="5">
        <v>7</v>
      </c>
      <c r="G27" s="5">
        <v>2</v>
      </c>
      <c r="H27" s="5">
        <f t="shared" si="4"/>
        <v>153</v>
      </c>
      <c r="I27" s="5">
        <v>120</v>
      </c>
      <c r="J27" s="5">
        <v>33</v>
      </c>
      <c r="K27" s="5">
        <f t="shared" si="5"/>
        <v>61</v>
      </c>
      <c r="L27" s="5">
        <v>47</v>
      </c>
      <c r="M27" s="5">
        <v>14</v>
      </c>
    </row>
    <row r="28" spans="1:13" ht="13.5" customHeight="1">
      <c r="A28" s="6" t="s">
        <v>25</v>
      </c>
      <c r="B28" s="5">
        <f t="shared" si="2"/>
        <v>11</v>
      </c>
      <c r="C28" s="5">
        <v>8</v>
      </c>
      <c r="D28" s="5">
        <v>3</v>
      </c>
      <c r="E28" s="5">
        <f t="shared" si="3"/>
        <v>34</v>
      </c>
      <c r="F28" s="5">
        <v>25</v>
      </c>
      <c r="G28" s="5">
        <v>9</v>
      </c>
      <c r="H28" s="5">
        <f t="shared" si="4"/>
        <v>628</v>
      </c>
      <c r="I28" s="5">
        <v>451</v>
      </c>
      <c r="J28" s="5">
        <v>177</v>
      </c>
      <c r="K28" s="5">
        <f t="shared" si="5"/>
        <v>182</v>
      </c>
      <c r="L28" s="5">
        <v>135</v>
      </c>
      <c r="M28" s="5">
        <v>47</v>
      </c>
    </row>
    <row r="29" spans="1:13" ht="13.5" customHeight="1">
      <c r="A29" s="6" t="s">
        <v>26</v>
      </c>
      <c r="B29" s="5">
        <f t="shared" si="2"/>
        <v>12</v>
      </c>
      <c r="C29" s="5">
        <v>6</v>
      </c>
      <c r="D29" s="5">
        <v>6</v>
      </c>
      <c r="E29" s="5">
        <f t="shared" si="3"/>
        <v>16</v>
      </c>
      <c r="F29" s="5">
        <v>9</v>
      </c>
      <c r="G29" s="5">
        <v>7</v>
      </c>
      <c r="H29" s="5">
        <f t="shared" si="4"/>
        <v>312</v>
      </c>
      <c r="I29" s="5">
        <v>144</v>
      </c>
      <c r="J29" s="5">
        <v>168</v>
      </c>
      <c r="K29" s="5">
        <f t="shared" si="5"/>
        <v>101</v>
      </c>
      <c r="L29" s="5">
        <v>39</v>
      </c>
      <c r="M29" s="5">
        <v>62</v>
      </c>
    </row>
    <row r="30" spans="1:13" ht="13.5" customHeight="1">
      <c r="A30" s="6" t="s">
        <v>27</v>
      </c>
      <c r="B30" s="5">
        <f t="shared" si="2"/>
        <v>24</v>
      </c>
      <c r="C30" s="5">
        <v>11</v>
      </c>
      <c r="D30" s="5">
        <v>13</v>
      </c>
      <c r="E30" s="5">
        <f t="shared" si="3"/>
        <v>64</v>
      </c>
      <c r="F30" s="5">
        <v>32</v>
      </c>
      <c r="G30" s="5">
        <v>32</v>
      </c>
      <c r="H30" s="5">
        <f t="shared" si="4"/>
        <v>916</v>
      </c>
      <c r="I30" s="5">
        <v>392</v>
      </c>
      <c r="J30" s="5">
        <v>524</v>
      </c>
      <c r="K30" s="5">
        <f t="shared" si="5"/>
        <v>272</v>
      </c>
      <c r="L30" s="5">
        <v>142</v>
      </c>
      <c r="M30" s="5">
        <v>130</v>
      </c>
    </row>
    <row r="31" spans="1:13" ht="13.5" customHeight="1">
      <c r="A31" s="6" t="s">
        <v>28</v>
      </c>
      <c r="B31" s="5">
        <f t="shared" si="2"/>
        <v>8</v>
      </c>
      <c r="C31" s="5">
        <v>3</v>
      </c>
      <c r="D31" s="5">
        <v>5</v>
      </c>
      <c r="E31" s="5">
        <f t="shared" si="3"/>
        <v>16</v>
      </c>
      <c r="F31" s="5">
        <v>9</v>
      </c>
      <c r="G31" s="5">
        <v>7</v>
      </c>
      <c r="H31" s="5">
        <f t="shared" si="4"/>
        <v>408</v>
      </c>
      <c r="I31" s="5">
        <v>223</v>
      </c>
      <c r="J31" s="5">
        <v>185</v>
      </c>
      <c r="K31" s="5">
        <f t="shared" si="5"/>
        <v>122</v>
      </c>
      <c r="L31" s="5">
        <v>102</v>
      </c>
      <c r="M31" s="5">
        <v>20</v>
      </c>
    </row>
    <row r="32" spans="1:13" ht="13.5" customHeight="1">
      <c r="A32" s="6" t="s">
        <v>29</v>
      </c>
      <c r="B32" s="5">
        <f t="shared" si="2"/>
        <v>19</v>
      </c>
      <c r="C32" s="5">
        <v>10</v>
      </c>
      <c r="D32" s="5">
        <v>9</v>
      </c>
      <c r="E32" s="5">
        <f t="shared" si="3"/>
        <v>89</v>
      </c>
      <c r="F32" s="5">
        <v>58</v>
      </c>
      <c r="G32" s="5">
        <v>31</v>
      </c>
      <c r="H32" s="5">
        <f t="shared" si="4"/>
        <v>1631</v>
      </c>
      <c r="I32" s="5">
        <v>990</v>
      </c>
      <c r="J32" s="5">
        <v>641</v>
      </c>
      <c r="K32" s="5">
        <f t="shared" si="5"/>
        <v>514</v>
      </c>
      <c r="L32" s="5">
        <v>355</v>
      </c>
      <c r="M32" s="5">
        <v>159</v>
      </c>
    </row>
    <row r="33" spans="1:13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18</v>
      </c>
      <c r="F33" s="5">
        <v>15</v>
      </c>
      <c r="G33" s="5">
        <v>3</v>
      </c>
      <c r="H33" s="5">
        <f t="shared" si="4"/>
        <v>441</v>
      </c>
      <c r="I33" s="5">
        <v>361</v>
      </c>
      <c r="J33" s="5">
        <v>80</v>
      </c>
      <c r="K33" s="5">
        <f t="shared" si="5"/>
        <v>195</v>
      </c>
      <c r="L33" s="5">
        <v>137</v>
      </c>
      <c r="M33" s="5">
        <v>58</v>
      </c>
    </row>
    <row r="34" spans="1:13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38</v>
      </c>
      <c r="F34" s="5">
        <v>21</v>
      </c>
      <c r="G34" s="5">
        <v>17</v>
      </c>
      <c r="H34" s="5">
        <f t="shared" si="4"/>
        <v>783</v>
      </c>
      <c r="I34" s="5">
        <v>510</v>
      </c>
      <c r="J34" s="5">
        <v>273</v>
      </c>
      <c r="K34" s="5">
        <f t="shared" si="5"/>
        <v>312</v>
      </c>
      <c r="L34" s="5">
        <v>174</v>
      </c>
      <c r="M34" s="5">
        <v>138</v>
      </c>
    </row>
    <row r="35" spans="1:13" ht="13.5" customHeight="1">
      <c r="A35" s="4" t="s">
        <v>32</v>
      </c>
      <c r="B35" s="7">
        <f aca="true" t="shared" si="6" ref="B35:M35">B36+B37</f>
        <v>8</v>
      </c>
      <c r="C35" s="7">
        <f t="shared" si="6"/>
        <v>4</v>
      </c>
      <c r="D35" s="7">
        <f t="shared" si="6"/>
        <v>4</v>
      </c>
      <c r="E35" s="7">
        <f t="shared" si="6"/>
        <v>10</v>
      </c>
      <c r="F35" s="7">
        <f t="shared" si="6"/>
        <v>4</v>
      </c>
      <c r="G35" s="7">
        <f t="shared" si="6"/>
        <v>6</v>
      </c>
      <c r="H35" s="7">
        <f t="shared" si="6"/>
        <v>137</v>
      </c>
      <c r="I35" s="7">
        <f t="shared" si="6"/>
        <v>59</v>
      </c>
      <c r="J35" s="7">
        <f t="shared" si="6"/>
        <v>78</v>
      </c>
      <c r="K35" s="7">
        <f t="shared" si="6"/>
        <v>86</v>
      </c>
      <c r="L35" s="7">
        <f t="shared" si="6"/>
        <v>26</v>
      </c>
      <c r="M35" s="7">
        <f t="shared" si="6"/>
        <v>60</v>
      </c>
    </row>
    <row r="36" spans="1:13" ht="13.5" customHeight="1">
      <c r="A36" s="6" t="s">
        <v>33</v>
      </c>
      <c r="B36" s="8">
        <f>C36+D36</f>
        <v>8</v>
      </c>
      <c r="C36" s="7">
        <v>4</v>
      </c>
      <c r="D36" s="7">
        <v>4</v>
      </c>
      <c r="E36" s="7">
        <f>F36+G36</f>
        <v>10</v>
      </c>
      <c r="F36" s="7">
        <v>4</v>
      </c>
      <c r="G36" s="7">
        <v>6</v>
      </c>
      <c r="H36" s="7">
        <f>I36+J36</f>
        <v>137</v>
      </c>
      <c r="I36" s="7">
        <v>59</v>
      </c>
      <c r="J36" s="7">
        <v>78</v>
      </c>
      <c r="K36" s="7">
        <f>L36+M36</f>
        <v>86</v>
      </c>
      <c r="L36" s="7">
        <v>26</v>
      </c>
      <c r="M36" s="7">
        <v>60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  <mergeCell ref="H7:J7"/>
    <mergeCell ref="K7:M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3">
        <f aca="true" t="shared" si="0" ref="B10:M10">B11+B35</f>
        <v>641</v>
      </c>
      <c r="C10" s="3">
        <f t="shared" si="0"/>
        <v>283</v>
      </c>
      <c r="D10" s="3">
        <f t="shared" si="0"/>
        <v>358</v>
      </c>
      <c r="E10" s="3">
        <f t="shared" si="0"/>
        <v>1625</v>
      </c>
      <c r="F10" s="3">
        <f t="shared" si="0"/>
        <v>807</v>
      </c>
      <c r="G10" s="3">
        <f t="shared" si="0"/>
        <v>818</v>
      </c>
      <c r="H10" s="3">
        <f t="shared" si="0"/>
        <v>34979</v>
      </c>
      <c r="I10" s="3">
        <f t="shared" si="0"/>
        <v>16662</v>
      </c>
      <c r="J10" s="3">
        <f t="shared" si="0"/>
        <v>18317</v>
      </c>
      <c r="K10" s="3">
        <f t="shared" si="0"/>
        <v>9411</v>
      </c>
      <c r="L10" s="3">
        <f t="shared" si="0"/>
        <v>5427</v>
      </c>
      <c r="M10" s="3">
        <f t="shared" si="0"/>
        <v>3984</v>
      </c>
    </row>
    <row r="11" spans="1:13" ht="13.5" customHeight="1">
      <c r="A11" s="4" t="s">
        <v>11</v>
      </c>
      <c r="B11" s="5">
        <f aca="true" t="shared" si="1" ref="B11:M11">SUM(B12:B34)</f>
        <v>633</v>
      </c>
      <c r="C11" s="5">
        <f t="shared" si="1"/>
        <v>279</v>
      </c>
      <c r="D11" s="5">
        <f t="shared" si="1"/>
        <v>354</v>
      </c>
      <c r="E11" s="5">
        <f t="shared" si="1"/>
        <v>1617</v>
      </c>
      <c r="F11" s="5">
        <f t="shared" si="1"/>
        <v>803</v>
      </c>
      <c r="G11" s="5">
        <f t="shared" si="1"/>
        <v>814</v>
      </c>
      <c r="H11" s="5">
        <f t="shared" si="1"/>
        <v>34856</v>
      </c>
      <c r="I11" s="5">
        <f t="shared" si="1"/>
        <v>16597</v>
      </c>
      <c r="J11" s="5">
        <f t="shared" si="1"/>
        <v>18259</v>
      </c>
      <c r="K11" s="5">
        <f t="shared" si="1"/>
        <v>9332</v>
      </c>
      <c r="L11" s="5">
        <f t="shared" si="1"/>
        <v>5395</v>
      </c>
      <c r="M11" s="5">
        <f t="shared" si="1"/>
        <v>3937</v>
      </c>
    </row>
    <row r="12" spans="1:13" ht="13.5" customHeight="1">
      <c r="A12" s="6" t="s">
        <v>74</v>
      </c>
      <c r="B12" s="5">
        <f aca="true" t="shared" si="2" ref="B12:B34">C12+D12</f>
        <v>28</v>
      </c>
      <c r="C12" s="5">
        <v>12</v>
      </c>
      <c r="D12" s="5">
        <v>16</v>
      </c>
      <c r="E12" s="5">
        <f aca="true" t="shared" si="3" ref="E12:E34">F12+G12</f>
        <v>135</v>
      </c>
      <c r="F12" s="5">
        <v>54</v>
      </c>
      <c r="G12" s="5">
        <v>81</v>
      </c>
      <c r="H12" s="5">
        <f aca="true" t="shared" si="4" ref="H12:H34">I12+J12</f>
        <v>3129</v>
      </c>
      <c r="I12" s="5">
        <v>1153</v>
      </c>
      <c r="J12" s="5">
        <v>1976</v>
      </c>
      <c r="K12" s="5">
        <f aca="true" t="shared" si="5" ref="K12:K34">L12+M12</f>
        <v>848</v>
      </c>
      <c r="L12" s="5">
        <v>384</v>
      </c>
      <c r="M12" s="5">
        <v>464</v>
      </c>
    </row>
    <row r="13" spans="1:13" ht="13.5" customHeight="1">
      <c r="A13" s="6" t="s">
        <v>75</v>
      </c>
      <c r="B13" s="5">
        <f t="shared" si="2"/>
        <v>35</v>
      </c>
      <c r="C13" s="5">
        <v>11</v>
      </c>
      <c r="D13" s="5">
        <v>24</v>
      </c>
      <c r="E13" s="5">
        <f t="shared" si="3"/>
        <v>104</v>
      </c>
      <c r="F13" s="5">
        <v>42</v>
      </c>
      <c r="G13" s="5">
        <v>62</v>
      </c>
      <c r="H13" s="5">
        <f t="shared" si="4"/>
        <v>2156</v>
      </c>
      <c r="I13" s="5">
        <v>1006</v>
      </c>
      <c r="J13" s="5">
        <v>1150</v>
      </c>
      <c r="K13" s="5">
        <f t="shared" si="5"/>
        <v>626</v>
      </c>
      <c r="L13" s="5">
        <v>337</v>
      </c>
      <c r="M13" s="5">
        <v>289</v>
      </c>
    </row>
    <row r="14" spans="1:13" ht="13.5" customHeight="1">
      <c r="A14" s="6" t="s">
        <v>12</v>
      </c>
      <c r="B14" s="5">
        <f t="shared" si="2"/>
        <v>108</v>
      </c>
      <c r="C14" s="5">
        <v>38</v>
      </c>
      <c r="D14" s="5">
        <v>70</v>
      </c>
      <c r="E14" s="5">
        <f t="shared" si="3"/>
        <v>310</v>
      </c>
      <c r="F14" s="5">
        <v>136</v>
      </c>
      <c r="G14" s="5">
        <v>174</v>
      </c>
      <c r="H14" s="5">
        <f t="shared" si="4"/>
        <v>8076</v>
      </c>
      <c r="I14" s="5">
        <v>3457</v>
      </c>
      <c r="J14" s="5">
        <v>4619</v>
      </c>
      <c r="K14" s="5">
        <f t="shared" si="5"/>
        <v>2037</v>
      </c>
      <c r="L14" s="5">
        <v>1181</v>
      </c>
      <c r="M14" s="5">
        <v>856</v>
      </c>
    </row>
    <row r="15" spans="1:13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41</v>
      </c>
      <c r="F15" s="5">
        <v>14</v>
      </c>
      <c r="G15" s="5">
        <v>27</v>
      </c>
      <c r="H15" s="5">
        <f t="shared" si="4"/>
        <v>852</v>
      </c>
      <c r="I15" s="5">
        <v>338</v>
      </c>
      <c r="J15" s="5">
        <v>514</v>
      </c>
      <c r="K15" s="5">
        <f t="shared" si="5"/>
        <v>234</v>
      </c>
      <c r="L15" s="5">
        <v>116</v>
      </c>
      <c r="M15" s="5">
        <v>118</v>
      </c>
    </row>
    <row r="16" spans="1:13" ht="13.5" customHeight="1">
      <c r="A16" s="6" t="s">
        <v>13</v>
      </c>
      <c r="B16" s="5">
        <f t="shared" si="2"/>
        <v>42</v>
      </c>
      <c r="C16" s="5">
        <v>19</v>
      </c>
      <c r="D16" s="5">
        <v>23</v>
      </c>
      <c r="E16" s="5">
        <f t="shared" si="3"/>
        <v>121</v>
      </c>
      <c r="F16" s="5">
        <v>60</v>
      </c>
      <c r="G16" s="5">
        <v>61</v>
      </c>
      <c r="H16" s="5">
        <f t="shared" si="4"/>
        <v>2997</v>
      </c>
      <c r="I16" s="5">
        <v>1356</v>
      </c>
      <c r="J16" s="5">
        <v>1641</v>
      </c>
      <c r="K16" s="5">
        <f t="shared" si="5"/>
        <v>700</v>
      </c>
      <c r="L16" s="5">
        <v>443</v>
      </c>
      <c r="M16" s="5">
        <v>257</v>
      </c>
    </row>
    <row r="17" spans="1:13" ht="13.5" customHeight="1">
      <c r="A17" s="6" t="s">
        <v>14</v>
      </c>
      <c r="B17" s="5">
        <f t="shared" si="2"/>
        <v>8</v>
      </c>
      <c r="C17" s="5">
        <v>3</v>
      </c>
      <c r="D17" s="5">
        <v>5</v>
      </c>
      <c r="E17" s="5">
        <f t="shared" si="3"/>
        <v>20</v>
      </c>
      <c r="F17" s="5">
        <v>8</v>
      </c>
      <c r="G17" s="5">
        <v>12</v>
      </c>
      <c r="H17" s="5">
        <f t="shared" si="4"/>
        <v>417</v>
      </c>
      <c r="I17" s="5">
        <v>158</v>
      </c>
      <c r="J17" s="5">
        <v>259</v>
      </c>
      <c r="K17" s="5">
        <f t="shared" si="5"/>
        <v>95</v>
      </c>
      <c r="L17" s="5">
        <v>66</v>
      </c>
      <c r="M17" s="5">
        <v>29</v>
      </c>
    </row>
    <row r="18" spans="1:13" ht="13.5" customHeight="1">
      <c r="A18" s="6" t="s">
        <v>15</v>
      </c>
      <c r="B18" s="5">
        <f t="shared" si="2"/>
        <v>24</v>
      </c>
      <c r="C18" s="5">
        <v>10</v>
      </c>
      <c r="D18" s="5">
        <v>14</v>
      </c>
      <c r="E18" s="5">
        <f t="shared" si="3"/>
        <v>40</v>
      </c>
      <c r="F18" s="5">
        <v>17</v>
      </c>
      <c r="G18" s="5">
        <v>23</v>
      </c>
      <c r="H18" s="5">
        <f t="shared" si="4"/>
        <v>796</v>
      </c>
      <c r="I18" s="5">
        <v>285</v>
      </c>
      <c r="J18" s="5">
        <v>511</v>
      </c>
      <c r="K18" s="5">
        <f t="shared" si="5"/>
        <v>182</v>
      </c>
      <c r="L18" s="5">
        <v>88</v>
      </c>
      <c r="M18" s="5">
        <v>94</v>
      </c>
    </row>
    <row r="19" spans="1:13" ht="13.5" customHeight="1">
      <c r="A19" s="6" t="s">
        <v>16</v>
      </c>
      <c r="B19" s="5">
        <f t="shared" si="2"/>
        <v>37</v>
      </c>
      <c r="C19" s="5">
        <v>15</v>
      </c>
      <c r="D19" s="5">
        <v>22</v>
      </c>
      <c r="E19" s="5">
        <f t="shared" si="3"/>
        <v>94</v>
      </c>
      <c r="F19" s="5">
        <v>44</v>
      </c>
      <c r="G19" s="5">
        <v>50</v>
      </c>
      <c r="H19" s="5">
        <f t="shared" si="4"/>
        <v>2030</v>
      </c>
      <c r="I19" s="5">
        <v>761</v>
      </c>
      <c r="J19" s="5">
        <v>1269</v>
      </c>
      <c r="K19" s="5">
        <f t="shared" si="5"/>
        <v>484</v>
      </c>
      <c r="L19" s="5">
        <v>239</v>
      </c>
      <c r="M19" s="5">
        <v>245</v>
      </c>
    </row>
    <row r="20" spans="1:13" ht="13.5" customHeight="1">
      <c r="A20" s="6" t="s">
        <v>17</v>
      </c>
      <c r="B20" s="5">
        <f t="shared" si="2"/>
        <v>29</v>
      </c>
      <c r="C20" s="5">
        <v>11</v>
      </c>
      <c r="D20" s="5">
        <v>18</v>
      </c>
      <c r="E20" s="5">
        <f t="shared" si="3"/>
        <v>60</v>
      </c>
      <c r="F20" s="5">
        <v>37</v>
      </c>
      <c r="G20" s="5">
        <v>23</v>
      </c>
      <c r="H20" s="5">
        <f t="shared" si="4"/>
        <v>1424</v>
      </c>
      <c r="I20" s="5">
        <v>860</v>
      </c>
      <c r="J20" s="5">
        <v>564</v>
      </c>
      <c r="K20" s="5">
        <f t="shared" si="5"/>
        <v>523</v>
      </c>
      <c r="L20" s="5">
        <v>297</v>
      </c>
      <c r="M20" s="5">
        <v>226</v>
      </c>
    </row>
    <row r="21" spans="1:13" ht="13.5" customHeight="1">
      <c r="A21" s="6" t="s">
        <v>18</v>
      </c>
      <c r="B21" s="5">
        <f t="shared" si="2"/>
        <v>15</v>
      </c>
      <c r="C21" s="5">
        <v>8</v>
      </c>
      <c r="D21" s="5">
        <v>7</v>
      </c>
      <c r="E21" s="5">
        <f t="shared" si="3"/>
        <v>34</v>
      </c>
      <c r="F21" s="5">
        <v>17</v>
      </c>
      <c r="G21" s="5">
        <v>17</v>
      </c>
      <c r="H21" s="5">
        <f t="shared" si="4"/>
        <v>621</v>
      </c>
      <c r="I21" s="5">
        <v>316</v>
      </c>
      <c r="J21" s="5">
        <v>305</v>
      </c>
      <c r="K21" s="5">
        <f t="shared" si="5"/>
        <v>178</v>
      </c>
      <c r="L21" s="5">
        <v>112</v>
      </c>
      <c r="M21" s="5">
        <v>66</v>
      </c>
    </row>
    <row r="22" spans="1:13" ht="13.5" customHeight="1">
      <c r="A22" s="6" t="s">
        <v>19</v>
      </c>
      <c r="B22" s="5">
        <f t="shared" si="2"/>
        <v>34</v>
      </c>
      <c r="C22" s="5">
        <v>18</v>
      </c>
      <c r="D22" s="5">
        <v>16</v>
      </c>
      <c r="E22" s="5">
        <f t="shared" si="3"/>
        <v>64</v>
      </c>
      <c r="F22" s="5">
        <v>37</v>
      </c>
      <c r="G22" s="5">
        <v>27</v>
      </c>
      <c r="H22" s="5">
        <f t="shared" si="4"/>
        <v>961</v>
      </c>
      <c r="I22" s="5">
        <v>547</v>
      </c>
      <c r="J22" s="5">
        <v>414</v>
      </c>
      <c r="K22" s="5">
        <f t="shared" si="5"/>
        <v>264</v>
      </c>
      <c r="L22" s="5">
        <v>180</v>
      </c>
      <c r="M22" s="5">
        <v>84</v>
      </c>
    </row>
    <row r="23" spans="1:13" ht="13.5" customHeight="1">
      <c r="A23" s="6" t="s">
        <v>20</v>
      </c>
      <c r="B23" s="5">
        <f t="shared" si="2"/>
        <v>21</v>
      </c>
      <c r="C23" s="5">
        <v>11</v>
      </c>
      <c r="D23" s="5">
        <v>10</v>
      </c>
      <c r="E23" s="5">
        <f t="shared" si="3"/>
        <v>28</v>
      </c>
      <c r="F23" s="5">
        <v>14</v>
      </c>
      <c r="G23" s="5">
        <v>14</v>
      </c>
      <c r="H23" s="5">
        <f t="shared" si="4"/>
        <v>490</v>
      </c>
      <c r="I23" s="5">
        <v>242</v>
      </c>
      <c r="J23" s="5">
        <v>248</v>
      </c>
      <c r="K23" s="5">
        <f t="shared" si="5"/>
        <v>109</v>
      </c>
      <c r="L23" s="5">
        <v>53</v>
      </c>
      <c r="M23" s="5">
        <v>56</v>
      </c>
    </row>
    <row r="24" spans="1:13" ht="13.5" customHeight="1">
      <c r="A24" s="6" t="s">
        <v>21</v>
      </c>
      <c r="B24" s="5">
        <f t="shared" si="2"/>
        <v>42</v>
      </c>
      <c r="C24" s="5">
        <v>16</v>
      </c>
      <c r="D24" s="5">
        <v>26</v>
      </c>
      <c r="E24" s="5">
        <f t="shared" si="3"/>
        <v>93</v>
      </c>
      <c r="F24" s="5">
        <v>41</v>
      </c>
      <c r="G24" s="5">
        <v>52</v>
      </c>
      <c r="H24" s="5">
        <f t="shared" si="4"/>
        <v>1669</v>
      </c>
      <c r="I24" s="5">
        <v>869</v>
      </c>
      <c r="J24" s="5">
        <v>800</v>
      </c>
      <c r="K24" s="5">
        <f t="shared" si="5"/>
        <v>507</v>
      </c>
      <c r="L24" s="5">
        <v>292</v>
      </c>
      <c r="M24" s="5">
        <v>215</v>
      </c>
    </row>
    <row r="25" spans="1:13" ht="13.5" customHeight="1">
      <c r="A25" s="6" t="s">
        <v>22</v>
      </c>
      <c r="B25" s="5">
        <f t="shared" si="2"/>
        <v>53</v>
      </c>
      <c r="C25" s="5">
        <v>29</v>
      </c>
      <c r="D25" s="5">
        <v>24</v>
      </c>
      <c r="E25" s="5">
        <f t="shared" si="3"/>
        <v>102</v>
      </c>
      <c r="F25" s="5">
        <v>57</v>
      </c>
      <c r="G25" s="5">
        <v>45</v>
      </c>
      <c r="H25" s="5">
        <f t="shared" si="4"/>
        <v>2116</v>
      </c>
      <c r="I25" s="5">
        <v>1124</v>
      </c>
      <c r="J25" s="5">
        <v>992</v>
      </c>
      <c r="K25" s="5">
        <f t="shared" si="5"/>
        <v>565</v>
      </c>
      <c r="L25" s="5">
        <v>364</v>
      </c>
      <c r="M25" s="5">
        <v>201</v>
      </c>
    </row>
    <row r="26" spans="1:13" ht="13.5" customHeight="1">
      <c r="A26" s="6" t="s">
        <v>23</v>
      </c>
      <c r="B26" s="5">
        <f t="shared" si="2"/>
        <v>46</v>
      </c>
      <c r="C26" s="5">
        <v>23</v>
      </c>
      <c r="D26" s="5">
        <v>23</v>
      </c>
      <c r="E26" s="5">
        <f t="shared" si="3"/>
        <v>90</v>
      </c>
      <c r="F26" s="5">
        <v>53</v>
      </c>
      <c r="G26" s="5">
        <v>37</v>
      </c>
      <c r="H26" s="5">
        <f t="shared" si="4"/>
        <v>1961</v>
      </c>
      <c r="I26" s="5">
        <v>1079</v>
      </c>
      <c r="J26" s="5">
        <v>882</v>
      </c>
      <c r="K26" s="5">
        <f t="shared" si="5"/>
        <v>438</v>
      </c>
      <c r="L26" s="5">
        <v>251</v>
      </c>
      <c r="M26" s="5">
        <v>187</v>
      </c>
    </row>
    <row r="27" spans="1:13" ht="13.5" customHeight="1">
      <c r="A27" s="6" t="s">
        <v>24</v>
      </c>
      <c r="B27" s="5">
        <f t="shared" si="2"/>
        <v>8</v>
      </c>
      <c r="C27" s="5">
        <v>5</v>
      </c>
      <c r="D27" s="5">
        <v>3</v>
      </c>
      <c r="E27" s="5">
        <f t="shared" si="3"/>
        <v>10</v>
      </c>
      <c r="F27" s="5">
        <v>7</v>
      </c>
      <c r="G27" s="5">
        <v>3</v>
      </c>
      <c r="H27" s="5">
        <f t="shared" si="4"/>
        <v>180</v>
      </c>
      <c r="I27" s="5">
        <v>134</v>
      </c>
      <c r="J27" s="5">
        <v>46</v>
      </c>
      <c r="K27" s="5">
        <f t="shared" si="5"/>
        <v>82</v>
      </c>
      <c r="L27" s="5">
        <v>60</v>
      </c>
      <c r="M27" s="5">
        <v>22</v>
      </c>
    </row>
    <row r="28" spans="1:13" ht="13.5" customHeight="1">
      <c r="A28" s="6" t="s">
        <v>25</v>
      </c>
      <c r="B28" s="5">
        <f t="shared" si="2"/>
        <v>11</v>
      </c>
      <c r="C28" s="5">
        <v>8</v>
      </c>
      <c r="D28" s="5">
        <v>3</v>
      </c>
      <c r="E28" s="5">
        <f t="shared" si="3"/>
        <v>31</v>
      </c>
      <c r="F28" s="5">
        <v>22</v>
      </c>
      <c r="G28" s="5">
        <v>9</v>
      </c>
      <c r="H28" s="5">
        <f t="shared" si="4"/>
        <v>588</v>
      </c>
      <c r="I28" s="5">
        <v>419</v>
      </c>
      <c r="J28" s="5">
        <v>169</v>
      </c>
      <c r="K28" s="5">
        <f t="shared" si="5"/>
        <v>193</v>
      </c>
      <c r="L28" s="5">
        <v>157</v>
      </c>
      <c r="M28" s="5">
        <v>36</v>
      </c>
    </row>
    <row r="29" spans="1:13" ht="13.5" customHeight="1">
      <c r="A29" s="6" t="s">
        <v>26</v>
      </c>
      <c r="B29" s="5">
        <f t="shared" si="2"/>
        <v>11</v>
      </c>
      <c r="C29" s="5">
        <v>5</v>
      </c>
      <c r="D29" s="5">
        <v>6</v>
      </c>
      <c r="E29" s="5">
        <f t="shared" si="3"/>
        <v>14</v>
      </c>
      <c r="F29" s="5">
        <v>8</v>
      </c>
      <c r="G29" s="5">
        <v>6</v>
      </c>
      <c r="H29" s="5">
        <f t="shared" si="4"/>
        <v>218</v>
      </c>
      <c r="I29" s="5">
        <v>100</v>
      </c>
      <c r="J29" s="5">
        <v>118</v>
      </c>
      <c r="K29" s="5">
        <f t="shared" si="5"/>
        <v>95</v>
      </c>
      <c r="L29" s="5">
        <v>45</v>
      </c>
      <c r="M29" s="5">
        <v>50</v>
      </c>
    </row>
    <row r="30" spans="1:13" ht="13.5" customHeight="1">
      <c r="A30" s="6" t="s">
        <v>27</v>
      </c>
      <c r="B30" s="5">
        <f t="shared" si="2"/>
        <v>23</v>
      </c>
      <c r="C30" s="5">
        <v>11</v>
      </c>
      <c r="D30" s="5">
        <v>12</v>
      </c>
      <c r="E30" s="5">
        <f t="shared" si="3"/>
        <v>65</v>
      </c>
      <c r="F30" s="5">
        <v>33</v>
      </c>
      <c r="G30" s="5">
        <v>32</v>
      </c>
      <c r="H30" s="5">
        <f t="shared" si="4"/>
        <v>967</v>
      </c>
      <c r="I30" s="5">
        <v>407</v>
      </c>
      <c r="J30" s="5">
        <v>560</v>
      </c>
      <c r="K30" s="5">
        <f t="shared" si="5"/>
        <v>213</v>
      </c>
      <c r="L30" s="5">
        <v>102</v>
      </c>
      <c r="M30" s="5">
        <v>111</v>
      </c>
    </row>
    <row r="31" spans="1:13" ht="13.5" customHeight="1">
      <c r="A31" s="6" t="s">
        <v>28</v>
      </c>
      <c r="B31" s="5">
        <f t="shared" si="2"/>
        <v>9</v>
      </c>
      <c r="C31" s="5">
        <v>3</v>
      </c>
      <c r="D31" s="5">
        <v>6</v>
      </c>
      <c r="E31" s="5">
        <f t="shared" si="3"/>
        <v>17</v>
      </c>
      <c r="F31" s="5">
        <v>9</v>
      </c>
      <c r="G31" s="5">
        <v>8</v>
      </c>
      <c r="H31" s="5">
        <f t="shared" si="4"/>
        <v>454</v>
      </c>
      <c r="I31" s="5">
        <v>213</v>
      </c>
      <c r="J31" s="5">
        <v>241</v>
      </c>
      <c r="K31" s="5">
        <f t="shared" si="5"/>
        <v>181</v>
      </c>
      <c r="L31" s="5">
        <v>79</v>
      </c>
      <c r="M31" s="5">
        <v>102</v>
      </c>
    </row>
    <row r="32" spans="1:13" ht="13.5" customHeight="1">
      <c r="A32" s="6" t="s">
        <v>29</v>
      </c>
      <c r="B32" s="5">
        <f t="shared" si="2"/>
        <v>19</v>
      </c>
      <c r="C32" s="5">
        <v>10</v>
      </c>
      <c r="D32" s="5">
        <v>9</v>
      </c>
      <c r="E32" s="5">
        <f t="shared" si="3"/>
        <v>91</v>
      </c>
      <c r="F32" s="5">
        <v>60</v>
      </c>
      <c r="G32" s="5">
        <v>31</v>
      </c>
      <c r="H32" s="5">
        <f t="shared" si="4"/>
        <v>1633</v>
      </c>
      <c r="I32" s="5">
        <v>978</v>
      </c>
      <c r="J32" s="5">
        <v>655</v>
      </c>
      <c r="K32" s="5">
        <f t="shared" si="5"/>
        <v>414</v>
      </c>
      <c r="L32" s="5">
        <v>274</v>
      </c>
      <c r="M32" s="5">
        <v>140</v>
      </c>
    </row>
    <row r="33" spans="1:13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17</v>
      </c>
      <c r="F33" s="5">
        <v>14</v>
      </c>
      <c r="G33" s="5">
        <v>3</v>
      </c>
      <c r="H33" s="5">
        <f t="shared" si="4"/>
        <v>402</v>
      </c>
      <c r="I33" s="5">
        <v>324</v>
      </c>
      <c r="J33" s="5">
        <v>78</v>
      </c>
      <c r="K33" s="5">
        <f t="shared" si="5"/>
        <v>137</v>
      </c>
      <c r="L33" s="5">
        <v>118</v>
      </c>
      <c r="M33" s="5">
        <v>19</v>
      </c>
    </row>
    <row r="34" spans="1:13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36</v>
      </c>
      <c r="F34" s="5">
        <v>19</v>
      </c>
      <c r="G34" s="5">
        <v>17</v>
      </c>
      <c r="H34" s="5">
        <f t="shared" si="4"/>
        <v>719</v>
      </c>
      <c r="I34" s="5">
        <v>471</v>
      </c>
      <c r="J34" s="5">
        <v>248</v>
      </c>
      <c r="K34" s="5">
        <f t="shared" si="5"/>
        <v>227</v>
      </c>
      <c r="L34" s="5">
        <v>157</v>
      </c>
      <c r="M34" s="5">
        <v>70</v>
      </c>
    </row>
    <row r="35" spans="1:13" ht="13.5" customHeight="1">
      <c r="A35" s="4" t="s">
        <v>32</v>
      </c>
      <c r="B35" s="7">
        <f aca="true" t="shared" si="6" ref="B35:M35">B36+B37</f>
        <v>8</v>
      </c>
      <c r="C35" s="7">
        <f t="shared" si="6"/>
        <v>4</v>
      </c>
      <c r="D35" s="7">
        <f t="shared" si="6"/>
        <v>4</v>
      </c>
      <c r="E35" s="7">
        <f t="shared" si="6"/>
        <v>8</v>
      </c>
      <c r="F35" s="7">
        <f t="shared" si="6"/>
        <v>4</v>
      </c>
      <c r="G35" s="7">
        <f t="shared" si="6"/>
        <v>4</v>
      </c>
      <c r="H35" s="7">
        <f t="shared" si="6"/>
        <v>123</v>
      </c>
      <c r="I35" s="7">
        <f t="shared" si="6"/>
        <v>65</v>
      </c>
      <c r="J35" s="7">
        <f t="shared" si="6"/>
        <v>58</v>
      </c>
      <c r="K35" s="7">
        <f t="shared" si="6"/>
        <v>79</v>
      </c>
      <c r="L35" s="7">
        <f t="shared" si="6"/>
        <v>32</v>
      </c>
      <c r="M35" s="7">
        <f t="shared" si="6"/>
        <v>47</v>
      </c>
    </row>
    <row r="36" spans="1:13" ht="13.5" customHeight="1">
      <c r="A36" s="6" t="s">
        <v>33</v>
      </c>
      <c r="B36" s="8">
        <f>C36+D36</f>
        <v>8</v>
      </c>
      <c r="C36" s="7">
        <v>4</v>
      </c>
      <c r="D36" s="7">
        <v>4</v>
      </c>
      <c r="E36" s="7">
        <f>F36+G36</f>
        <v>8</v>
      </c>
      <c r="F36" s="7">
        <v>4</v>
      </c>
      <c r="G36" s="7">
        <v>4</v>
      </c>
      <c r="H36" s="7">
        <f>I36+J36</f>
        <v>123</v>
      </c>
      <c r="I36" s="7">
        <v>65</v>
      </c>
      <c r="J36" s="7">
        <v>58</v>
      </c>
      <c r="K36" s="7">
        <f>L36+M36</f>
        <v>79</v>
      </c>
      <c r="L36" s="7">
        <v>32</v>
      </c>
      <c r="M36" s="7">
        <v>47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  <mergeCell ref="H7:J7"/>
    <mergeCell ref="K7:M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3">
        <f aca="true" t="shared" si="0" ref="B10:M10">B11+B35</f>
        <v>621</v>
      </c>
      <c r="C10" s="3">
        <f t="shared" si="0"/>
        <v>287</v>
      </c>
      <c r="D10" s="3">
        <f t="shared" si="0"/>
        <v>334</v>
      </c>
      <c r="E10" s="3">
        <f t="shared" si="0"/>
        <v>1540</v>
      </c>
      <c r="F10" s="3">
        <f t="shared" si="0"/>
        <v>754</v>
      </c>
      <c r="G10" s="3">
        <f t="shared" si="0"/>
        <v>786</v>
      </c>
      <c r="H10" s="3">
        <f t="shared" si="0"/>
        <v>32381</v>
      </c>
      <c r="I10" s="3">
        <f t="shared" si="0"/>
        <v>14719</v>
      </c>
      <c r="J10" s="3">
        <f t="shared" si="0"/>
        <v>17662</v>
      </c>
      <c r="K10" s="3">
        <f t="shared" si="0"/>
        <v>9574</v>
      </c>
      <c r="L10" s="3">
        <f t="shared" si="0"/>
        <v>5243</v>
      </c>
      <c r="M10" s="3">
        <f t="shared" si="0"/>
        <v>4331</v>
      </c>
    </row>
    <row r="11" spans="1:13" ht="13.5" customHeight="1">
      <c r="A11" s="4" t="s">
        <v>11</v>
      </c>
      <c r="B11" s="5">
        <f aca="true" t="shared" si="1" ref="B11:M11">SUM(B12:B34)</f>
        <v>618</v>
      </c>
      <c r="C11" s="5">
        <f t="shared" si="1"/>
        <v>284</v>
      </c>
      <c r="D11" s="5">
        <f t="shared" si="1"/>
        <v>334</v>
      </c>
      <c r="E11" s="5">
        <f t="shared" si="1"/>
        <v>1537</v>
      </c>
      <c r="F11" s="5">
        <f t="shared" si="1"/>
        <v>751</v>
      </c>
      <c r="G11" s="5">
        <f t="shared" si="1"/>
        <v>786</v>
      </c>
      <c r="H11" s="5">
        <f t="shared" si="1"/>
        <v>32337</v>
      </c>
      <c r="I11" s="5">
        <f t="shared" si="1"/>
        <v>14675</v>
      </c>
      <c r="J11" s="5">
        <f t="shared" si="1"/>
        <v>17662</v>
      </c>
      <c r="K11" s="5">
        <f t="shared" si="1"/>
        <v>9574</v>
      </c>
      <c r="L11" s="5">
        <f t="shared" si="1"/>
        <v>5243</v>
      </c>
      <c r="M11" s="5">
        <f t="shared" si="1"/>
        <v>4331</v>
      </c>
    </row>
    <row r="12" spans="1:13" ht="13.5" customHeight="1">
      <c r="A12" s="6" t="s">
        <v>74</v>
      </c>
      <c r="B12" s="5">
        <f aca="true" t="shared" si="2" ref="B12:B34">C12+D12</f>
        <v>28</v>
      </c>
      <c r="C12" s="5">
        <v>12</v>
      </c>
      <c r="D12" s="5">
        <v>16</v>
      </c>
      <c r="E12" s="5">
        <f aca="true" t="shared" si="3" ref="E12:E34">F12+G12</f>
        <v>128</v>
      </c>
      <c r="F12" s="5">
        <v>52</v>
      </c>
      <c r="G12" s="5">
        <v>76</v>
      </c>
      <c r="H12" s="5">
        <f aca="true" t="shared" si="4" ref="H12:H34">I12+J12</f>
        <v>2792</v>
      </c>
      <c r="I12" s="5">
        <v>1001</v>
      </c>
      <c r="J12" s="5">
        <v>1791</v>
      </c>
      <c r="K12" s="5">
        <f aca="true" t="shared" si="5" ref="K12:K34">L12+M12</f>
        <v>885</v>
      </c>
      <c r="L12" s="5">
        <v>362</v>
      </c>
      <c r="M12" s="5">
        <v>523</v>
      </c>
    </row>
    <row r="13" spans="1:13" ht="13.5" customHeight="1">
      <c r="A13" s="6" t="s">
        <v>75</v>
      </c>
      <c r="B13" s="5">
        <f t="shared" si="2"/>
        <v>36</v>
      </c>
      <c r="C13" s="5">
        <v>12</v>
      </c>
      <c r="D13" s="5">
        <v>24</v>
      </c>
      <c r="E13" s="5">
        <f t="shared" si="3"/>
        <v>87</v>
      </c>
      <c r="F13" s="5">
        <v>42</v>
      </c>
      <c r="G13" s="5">
        <v>45</v>
      </c>
      <c r="H13" s="5">
        <f t="shared" si="4"/>
        <v>1718</v>
      </c>
      <c r="I13" s="5">
        <v>948</v>
      </c>
      <c r="J13" s="5">
        <v>770</v>
      </c>
      <c r="K13" s="5">
        <f t="shared" si="5"/>
        <v>610</v>
      </c>
      <c r="L13" s="5">
        <v>293</v>
      </c>
      <c r="M13" s="5">
        <v>317</v>
      </c>
    </row>
    <row r="14" spans="1:13" ht="13.5" customHeight="1">
      <c r="A14" s="6" t="s">
        <v>12</v>
      </c>
      <c r="B14" s="5">
        <f t="shared" si="2"/>
        <v>110</v>
      </c>
      <c r="C14" s="5">
        <v>45</v>
      </c>
      <c r="D14" s="5">
        <v>65</v>
      </c>
      <c r="E14" s="5">
        <f t="shared" si="3"/>
        <v>295</v>
      </c>
      <c r="F14" s="5">
        <v>119</v>
      </c>
      <c r="G14" s="5">
        <v>176</v>
      </c>
      <c r="H14" s="5">
        <f t="shared" si="4"/>
        <v>7499</v>
      </c>
      <c r="I14" s="5">
        <v>2876</v>
      </c>
      <c r="J14" s="5">
        <v>4623</v>
      </c>
      <c r="K14" s="5">
        <f t="shared" si="5"/>
        <v>2240</v>
      </c>
      <c r="L14" s="5">
        <v>1021</v>
      </c>
      <c r="M14" s="5">
        <v>1219</v>
      </c>
    </row>
    <row r="15" spans="1:13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41</v>
      </c>
      <c r="F15" s="5">
        <v>14</v>
      </c>
      <c r="G15" s="5">
        <v>27</v>
      </c>
      <c r="H15" s="5">
        <f t="shared" si="4"/>
        <v>809</v>
      </c>
      <c r="I15" s="5">
        <v>306</v>
      </c>
      <c r="J15" s="5">
        <v>503</v>
      </c>
      <c r="K15" s="5">
        <f t="shared" si="5"/>
        <v>226</v>
      </c>
      <c r="L15" s="5">
        <v>115</v>
      </c>
      <c r="M15" s="5">
        <v>111</v>
      </c>
    </row>
    <row r="16" spans="1:13" ht="13.5" customHeight="1">
      <c r="A16" s="6" t="s">
        <v>13</v>
      </c>
      <c r="B16" s="5">
        <f t="shared" si="2"/>
        <v>43</v>
      </c>
      <c r="C16" s="5">
        <v>20</v>
      </c>
      <c r="D16" s="5">
        <v>23</v>
      </c>
      <c r="E16" s="5">
        <f t="shared" si="3"/>
        <v>123</v>
      </c>
      <c r="F16" s="5">
        <v>60</v>
      </c>
      <c r="G16" s="5">
        <v>63</v>
      </c>
      <c r="H16" s="5">
        <f t="shared" si="4"/>
        <v>2985</v>
      </c>
      <c r="I16" s="5">
        <v>1292</v>
      </c>
      <c r="J16" s="5">
        <v>1693</v>
      </c>
      <c r="K16" s="5">
        <f t="shared" si="5"/>
        <v>780</v>
      </c>
      <c r="L16" s="5">
        <v>436</v>
      </c>
      <c r="M16" s="5">
        <v>344</v>
      </c>
    </row>
    <row r="17" spans="1:13" ht="13.5" customHeight="1">
      <c r="A17" s="6" t="s">
        <v>14</v>
      </c>
      <c r="B17" s="5">
        <f t="shared" si="2"/>
        <v>8</v>
      </c>
      <c r="C17" s="5">
        <v>3</v>
      </c>
      <c r="D17" s="5">
        <v>5</v>
      </c>
      <c r="E17" s="5">
        <f t="shared" si="3"/>
        <v>19</v>
      </c>
      <c r="F17" s="5">
        <v>8</v>
      </c>
      <c r="G17" s="5">
        <v>11</v>
      </c>
      <c r="H17" s="5">
        <f t="shared" si="4"/>
        <v>364</v>
      </c>
      <c r="I17" s="5">
        <v>139</v>
      </c>
      <c r="J17" s="5">
        <v>225</v>
      </c>
      <c r="K17" s="5">
        <f t="shared" si="5"/>
        <v>107</v>
      </c>
      <c r="L17" s="5">
        <v>65</v>
      </c>
      <c r="M17" s="5">
        <v>42</v>
      </c>
    </row>
    <row r="18" spans="1:13" ht="13.5" customHeight="1">
      <c r="A18" s="6" t="s">
        <v>15</v>
      </c>
      <c r="B18" s="5">
        <f t="shared" si="2"/>
        <v>23</v>
      </c>
      <c r="C18" s="5">
        <v>9</v>
      </c>
      <c r="D18" s="5">
        <v>14</v>
      </c>
      <c r="E18" s="5">
        <f t="shared" si="3"/>
        <v>38</v>
      </c>
      <c r="F18" s="5">
        <v>14</v>
      </c>
      <c r="G18" s="5">
        <v>24</v>
      </c>
      <c r="H18" s="5">
        <f t="shared" si="4"/>
        <v>685</v>
      </c>
      <c r="I18" s="5">
        <v>212</v>
      </c>
      <c r="J18" s="5">
        <v>473</v>
      </c>
      <c r="K18" s="5">
        <f t="shared" si="5"/>
        <v>186</v>
      </c>
      <c r="L18" s="5">
        <v>115</v>
      </c>
      <c r="M18" s="5">
        <v>71</v>
      </c>
    </row>
    <row r="19" spans="1:13" ht="13.5" customHeight="1">
      <c r="A19" s="6" t="s">
        <v>16</v>
      </c>
      <c r="B19" s="5">
        <f t="shared" si="2"/>
        <v>37</v>
      </c>
      <c r="C19" s="5">
        <v>15</v>
      </c>
      <c r="D19" s="5">
        <v>22</v>
      </c>
      <c r="E19" s="5">
        <f t="shared" si="3"/>
        <v>93</v>
      </c>
      <c r="F19" s="5">
        <v>42</v>
      </c>
      <c r="G19" s="5">
        <v>51</v>
      </c>
      <c r="H19" s="5">
        <f t="shared" si="4"/>
        <v>2023</v>
      </c>
      <c r="I19" s="5">
        <v>679</v>
      </c>
      <c r="J19" s="5">
        <v>1344</v>
      </c>
      <c r="K19" s="5">
        <f t="shared" si="5"/>
        <v>454</v>
      </c>
      <c r="L19" s="5">
        <v>235</v>
      </c>
      <c r="M19" s="5">
        <v>219</v>
      </c>
    </row>
    <row r="20" spans="1:13" ht="13.5" customHeight="1">
      <c r="A20" s="6" t="s">
        <v>17</v>
      </c>
      <c r="B20" s="5">
        <f t="shared" si="2"/>
        <v>29</v>
      </c>
      <c r="C20" s="5">
        <v>12</v>
      </c>
      <c r="D20" s="5">
        <v>17</v>
      </c>
      <c r="E20" s="5">
        <f t="shared" si="3"/>
        <v>59</v>
      </c>
      <c r="F20" s="5">
        <v>37</v>
      </c>
      <c r="G20" s="5">
        <v>22</v>
      </c>
      <c r="H20" s="5">
        <f t="shared" si="4"/>
        <v>1375</v>
      </c>
      <c r="I20" s="5">
        <v>855</v>
      </c>
      <c r="J20" s="5">
        <v>520</v>
      </c>
      <c r="K20" s="5">
        <f t="shared" si="5"/>
        <v>439</v>
      </c>
      <c r="L20" s="5">
        <v>316</v>
      </c>
      <c r="M20" s="5">
        <v>123</v>
      </c>
    </row>
    <row r="21" spans="1:13" ht="13.5" customHeight="1">
      <c r="A21" s="6" t="s">
        <v>18</v>
      </c>
      <c r="B21" s="5">
        <f t="shared" si="2"/>
        <v>15</v>
      </c>
      <c r="C21" s="5">
        <v>8</v>
      </c>
      <c r="D21" s="5">
        <v>7</v>
      </c>
      <c r="E21" s="5">
        <f t="shared" si="3"/>
        <v>34</v>
      </c>
      <c r="F21" s="5">
        <v>16</v>
      </c>
      <c r="G21" s="5">
        <v>18</v>
      </c>
      <c r="H21" s="5">
        <f t="shared" si="4"/>
        <v>604</v>
      </c>
      <c r="I21" s="5">
        <v>269</v>
      </c>
      <c r="J21" s="5">
        <v>335</v>
      </c>
      <c r="K21" s="5">
        <f t="shared" si="5"/>
        <v>149</v>
      </c>
      <c r="L21" s="5">
        <v>93</v>
      </c>
      <c r="M21" s="5">
        <v>56</v>
      </c>
    </row>
    <row r="22" spans="1:13" ht="13.5" customHeight="1">
      <c r="A22" s="6" t="s">
        <v>19</v>
      </c>
      <c r="B22" s="5">
        <f t="shared" si="2"/>
        <v>31</v>
      </c>
      <c r="C22" s="5">
        <v>18</v>
      </c>
      <c r="D22" s="5">
        <v>13</v>
      </c>
      <c r="E22" s="5">
        <f t="shared" si="3"/>
        <v>61</v>
      </c>
      <c r="F22" s="5">
        <v>36</v>
      </c>
      <c r="G22" s="5">
        <v>25</v>
      </c>
      <c r="H22" s="5">
        <f t="shared" si="4"/>
        <v>993</v>
      </c>
      <c r="I22" s="5">
        <v>515</v>
      </c>
      <c r="J22" s="5">
        <v>478</v>
      </c>
      <c r="K22" s="5">
        <f t="shared" si="5"/>
        <v>281</v>
      </c>
      <c r="L22" s="5">
        <v>161</v>
      </c>
      <c r="M22" s="5">
        <v>120</v>
      </c>
    </row>
    <row r="23" spans="1:13" ht="13.5" customHeight="1">
      <c r="A23" s="6" t="s">
        <v>20</v>
      </c>
      <c r="B23" s="5">
        <f t="shared" si="2"/>
        <v>18</v>
      </c>
      <c r="C23" s="5">
        <v>11</v>
      </c>
      <c r="D23" s="5">
        <v>7</v>
      </c>
      <c r="E23" s="5">
        <f t="shared" si="3"/>
        <v>24</v>
      </c>
      <c r="F23" s="5">
        <v>13</v>
      </c>
      <c r="G23" s="5">
        <v>11</v>
      </c>
      <c r="H23" s="5">
        <f t="shared" si="4"/>
        <v>434</v>
      </c>
      <c r="I23" s="5">
        <v>229</v>
      </c>
      <c r="J23" s="5">
        <v>205</v>
      </c>
      <c r="K23" s="5">
        <f t="shared" si="5"/>
        <v>150</v>
      </c>
      <c r="L23" s="5">
        <v>72</v>
      </c>
      <c r="M23" s="5">
        <v>78</v>
      </c>
    </row>
    <row r="24" spans="1:13" ht="13.5" customHeight="1">
      <c r="A24" s="6" t="s">
        <v>21</v>
      </c>
      <c r="B24" s="5">
        <f t="shared" si="2"/>
        <v>36</v>
      </c>
      <c r="C24" s="5">
        <v>15</v>
      </c>
      <c r="D24" s="5">
        <v>21</v>
      </c>
      <c r="E24" s="5">
        <f t="shared" si="3"/>
        <v>79</v>
      </c>
      <c r="F24" s="5">
        <v>35</v>
      </c>
      <c r="G24" s="5">
        <v>44</v>
      </c>
      <c r="H24" s="5">
        <f t="shared" si="4"/>
        <v>1336</v>
      </c>
      <c r="I24" s="5">
        <v>691</v>
      </c>
      <c r="J24" s="5">
        <v>645</v>
      </c>
      <c r="K24" s="5">
        <f t="shared" si="5"/>
        <v>532</v>
      </c>
      <c r="L24" s="5">
        <v>313</v>
      </c>
      <c r="M24" s="5">
        <v>219</v>
      </c>
    </row>
    <row r="25" spans="1:13" ht="13.5" customHeight="1">
      <c r="A25" s="6" t="s">
        <v>22</v>
      </c>
      <c r="B25" s="5">
        <f t="shared" si="2"/>
        <v>46</v>
      </c>
      <c r="C25" s="5">
        <v>26</v>
      </c>
      <c r="D25" s="5">
        <v>20</v>
      </c>
      <c r="E25" s="5">
        <f t="shared" si="3"/>
        <v>91</v>
      </c>
      <c r="F25" s="5">
        <v>51</v>
      </c>
      <c r="G25" s="5">
        <v>40</v>
      </c>
      <c r="H25" s="5">
        <f t="shared" si="4"/>
        <v>1804</v>
      </c>
      <c r="I25" s="5">
        <v>967</v>
      </c>
      <c r="J25" s="5">
        <v>837</v>
      </c>
      <c r="K25" s="5">
        <f t="shared" si="5"/>
        <v>621</v>
      </c>
      <c r="L25" s="5">
        <v>403</v>
      </c>
      <c r="M25" s="5">
        <v>218</v>
      </c>
    </row>
    <row r="26" spans="1:13" ht="13.5" customHeight="1">
      <c r="A26" s="6" t="s">
        <v>23</v>
      </c>
      <c r="B26" s="5">
        <f t="shared" si="2"/>
        <v>46</v>
      </c>
      <c r="C26" s="5">
        <v>23</v>
      </c>
      <c r="D26" s="5">
        <v>23</v>
      </c>
      <c r="E26" s="5">
        <f t="shared" si="3"/>
        <v>86</v>
      </c>
      <c r="F26" s="5">
        <v>46</v>
      </c>
      <c r="G26" s="5">
        <v>40</v>
      </c>
      <c r="H26" s="5">
        <f t="shared" si="4"/>
        <v>1948</v>
      </c>
      <c r="I26" s="5">
        <v>935</v>
      </c>
      <c r="J26" s="5">
        <v>1013</v>
      </c>
      <c r="K26" s="5">
        <f t="shared" si="5"/>
        <v>476</v>
      </c>
      <c r="L26" s="5">
        <v>291</v>
      </c>
      <c r="M26" s="5">
        <v>185</v>
      </c>
    </row>
    <row r="27" spans="1:13" ht="13.5" customHeight="1">
      <c r="A27" s="6" t="s">
        <v>24</v>
      </c>
      <c r="B27" s="5">
        <f t="shared" si="2"/>
        <v>8</v>
      </c>
      <c r="C27" s="5">
        <v>5</v>
      </c>
      <c r="D27" s="5">
        <v>3</v>
      </c>
      <c r="E27" s="5">
        <f t="shared" si="3"/>
        <v>11</v>
      </c>
      <c r="F27" s="5">
        <v>7</v>
      </c>
      <c r="G27" s="5">
        <v>4</v>
      </c>
      <c r="H27" s="5">
        <f t="shared" si="4"/>
        <v>151</v>
      </c>
      <c r="I27" s="5">
        <v>91</v>
      </c>
      <c r="J27" s="5">
        <v>60</v>
      </c>
      <c r="K27" s="5">
        <f t="shared" si="5"/>
        <v>28</v>
      </c>
      <c r="L27" s="5">
        <v>20</v>
      </c>
      <c r="M27" s="5">
        <v>8</v>
      </c>
    </row>
    <row r="28" spans="1:13" ht="13.5" customHeight="1">
      <c r="A28" s="6" t="s">
        <v>25</v>
      </c>
      <c r="B28" s="5">
        <f t="shared" si="2"/>
        <v>12</v>
      </c>
      <c r="C28" s="5">
        <v>9</v>
      </c>
      <c r="D28" s="5">
        <v>3</v>
      </c>
      <c r="E28" s="5">
        <f t="shared" si="3"/>
        <v>32</v>
      </c>
      <c r="F28" s="5">
        <v>23</v>
      </c>
      <c r="G28" s="5">
        <v>9</v>
      </c>
      <c r="H28" s="5">
        <f t="shared" si="4"/>
        <v>568</v>
      </c>
      <c r="I28" s="5">
        <v>423</v>
      </c>
      <c r="J28" s="5">
        <v>145</v>
      </c>
      <c r="K28" s="5">
        <f t="shared" si="5"/>
        <v>172</v>
      </c>
      <c r="L28" s="5">
        <v>125</v>
      </c>
      <c r="M28" s="5">
        <v>47</v>
      </c>
    </row>
    <row r="29" spans="1:13" ht="13.5" customHeight="1">
      <c r="A29" s="6" t="s">
        <v>26</v>
      </c>
      <c r="B29" s="5">
        <f t="shared" si="2"/>
        <v>11</v>
      </c>
      <c r="C29" s="5">
        <v>4</v>
      </c>
      <c r="D29" s="5">
        <v>7</v>
      </c>
      <c r="E29" s="5">
        <f t="shared" si="3"/>
        <v>14</v>
      </c>
      <c r="F29" s="5">
        <v>7</v>
      </c>
      <c r="G29" s="5">
        <v>7</v>
      </c>
      <c r="H29" s="5">
        <f t="shared" si="4"/>
        <v>214</v>
      </c>
      <c r="I29" s="5">
        <v>82</v>
      </c>
      <c r="J29" s="5">
        <v>132</v>
      </c>
      <c r="K29" s="5">
        <f t="shared" si="5"/>
        <v>56</v>
      </c>
      <c r="L29" s="5">
        <v>22</v>
      </c>
      <c r="M29" s="5">
        <v>34</v>
      </c>
    </row>
    <row r="30" spans="1:13" ht="13.5" customHeight="1">
      <c r="A30" s="6" t="s">
        <v>27</v>
      </c>
      <c r="B30" s="5">
        <f t="shared" si="2"/>
        <v>22</v>
      </c>
      <c r="C30" s="5">
        <v>11</v>
      </c>
      <c r="D30" s="5">
        <v>11</v>
      </c>
      <c r="E30" s="5">
        <f t="shared" si="3"/>
        <v>65</v>
      </c>
      <c r="F30" s="5">
        <v>33</v>
      </c>
      <c r="G30" s="5">
        <v>32</v>
      </c>
      <c r="H30" s="5">
        <f t="shared" si="4"/>
        <v>885</v>
      </c>
      <c r="I30" s="5">
        <v>349</v>
      </c>
      <c r="J30" s="5">
        <v>536</v>
      </c>
      <c r="K30" s="5">
        <f t="shared" si="5"/>
        <v>285</v>
      </c>
      <c r="L30" s="5">
        <v>141</v>
      </c>
      <c r="M30" s="5">
        <v>144</v>
      </c>
    </row>
    <row r="31" spans="1:13" ht="13.5" customHeight="1">
      <c r="A31" s="6" t="s">
        <v>28</v>
      </c>
      <c r="B31" s="5">
        <f t="shared" si="2"/>
        <v>10</v>
      </c>
      <c r="C31" s="5">
        <v>3</v>
      </c>
      <c r="D31" s="5">
        <v>7</v>
      </c>
      <c r="E31" s="5">
        <f t="shared" si="3"/>
        <v>17</v>
      </c>
      <c r="F31" s="5">
        <v>7</v>
      </c>
      <c r="G31" s="5">
        <v>10</v>
      </c>
      <c r="H31" s="5">
        <f t="shared" si="4"/>
        <v>492</v>
      </c>
      <c r="I31" s="5">
        <v>179</v>
      </c>
      <c r="J31" s="5">
        <v>313</v>
      </c>
      <c r="K31" s="5">
        <f t="shared" si="5"/>
        <v>120</v>
      </c>
      <c r="L31" s="5">
        <v>88</v>
      </c>
      <c r="M31" s="5">
        <v>32</v>
      </c>
    </row>
    <row r="32" spans="1:13" ht="13.5" customHeight="1">
      <c r="A32" s="6" t="s">
        <v>29</v>
      </c>
      <c r="B32" s="5">
        <f t="shared" si="2"/>
        <v>19</v>
      </c>
      <c r="C32" s="5">
        <v>10</v>
      </c>
      <c r="D32" s="5">
        <v>9</v>
      </c>
      <c r="E32" s="5">
        <f t="shared" si="3"/>
        <v>89</v>
      </c>
      <c r="F32" s="5">
        <v>58</v>
      </c>
      <c r="G32" s="5">
        <v>31</v>
      </c>
      <c r="H32" s="5">
        <f t="shared" si="4"/>
        <v>1610</v>
      </c>
      <c r="I32" s="5">
        <v>946</v>
      </c>
      <c r="J32" s="5">
        <v>664</v>
      </c>
      <c r="K32" s="5">
        <f t="shared" si="5"/>
        <v>430</v>
      </c>
      <c r="L32" s="5">
        <v>302</v>
      </c>
      <c r="M32" s="5">
        <v>128</v>
      </c>
    </row>
    <row r="33" spans="1:13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16</v>
      </c>
      <c r="F33" s="5">
        <v>13</v>
      </c>
      <c r="G33" s="5">
        <v>3</v>
      </c>
      <c r="H33" s="5">
        <f t="shared" si="4"/>
        <v>337</v>
      </c>
      <c r="I33" s="5">
        <v>266</v>
      </c>
      <c r="J33" s="5">
        <v>71</v>
      </c>
      <c r="K33" s="5">
        <f t="shared" si="5"/>
        <v>129</v>
      </c>
      <c r="L33" s="5">
        <v>111</v>
      </c>
      <c r="M33" s="5">
        <v>18</v>
      </c>
    </row>
    <row r="34" spans="1:13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35</v>
      </c>
      <c r="F34" s="5">
        <v>18</v>
      </c>
      <c r="G34" s="5">
        <v>17</v>
      </c>
      <c r="H34" s="5">
        <f t="shared" si="4"/>
        <v>711</v>
      </c>
      <c r="I34" s="5">
        <v>425</v>
      </c>
      <c r="J34" s="5">
        <v>286</v>
      </c>
      <c r="K34" s="5">
        <f t="shared" si="5"/>
        <v>218</v>
      </c>
      <c r="L34" s="5">
        <v>143</v>
      </c>
      <c r="M34" s="5">
        <v>75</v>
      </c>
    </row>
    <row r="35" spans="1:13" ht="13.5" customHeight="1">
      <c r="A35" s="4" t="s">
        <v>32</v>
      </c>
      <c r="B35" s="7">
        <f aca="true" t="shared" si="6" ref="B35:M35">B36+B37</f>
        <v>3</v>
      </c>
      <c r="C35" s="7">
        <f t="shared" si="6"/>
        <v>3</v>
      </c>
      <c r="D35" s="7">
        <f t="shared" si="6"/>
        <v>0</v>
      </c>
      <c r="E35" s="7">
        <f t="shared" si="6"/>
        <v>3</v>
      </c>
      <c r="F35" s="7">
        <f t="shared" si="6"/>
        <v>3</v>
      </c>
      <c r="G35" s="7">
        <f t="shared" si="6"/>
        <v>0</v>
      </c>
      <c r="H35" s="7">
        <f t="shared" si="6"/>
        <v>44</v>
      </c>
      <c r="I35" s="7">
        <f t="shared" si="6"/>
        <v>44</v>
      </c>
      <c r="J35" s="7">
        <f t="shared" si="6"/>
        <v>0</v>
      </c>
      <c r="K35" s="7">
        <f t="shared" si="6"/>
        <v>0</v>
      </c>
      <c r="L35" s="7">
        <f t="shared" si="6"/>
        <v>0</v>
      </c>
      <c r="M35" s="7">
        <f t="shared" si="6"/>
        <v>0</v>
      </c>
    </row>
    <row r="36" spans="1:13" ht="13.5" customHeight="1">
      <c r="A36" s="6" t="s">
        <v>33</v>
      </c>
      <c r="B36" s="8">
        <f>C36+D36</f>
        <v>3</v>
      </c>
      <c r="C36" s="7">
        <v>3</v>
      </c>
      <c r="D36" s="7">
        <v>0</v>
      </c>
      <c r="E36" s="7">
        <f>F36+G36</f>
        <v>3</v>
      </c>
      <c r="F36" s="7">
        <v>3</v>
      </c>
      <c r="G36" s="7">
        <v>0</v>
      </c>
      <c r="H36" s="7">
        <f>I36+J36</f>
        <v>44</v>
      </c>
      <c r="I36" s="7">
        <v>44</v>
      </c>
      <c r="J36" s="7">
        <v>0</v>
      </c>
      <c r="K36" s="7">
        <f>L36+M36</f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A2:M2"/>
    <mergeCell ref="A3:M3"/>
    <mergeCell ref="H6:J6"/>
    <mergeCell ref="K6:M6"/>
    <mergeCell ref="H7:J7"/>
    <mergeCell ref="K7:M7"/>
    <mergeCell ref="B7:D7"/>
    <mergeCell ref="E7:G7"/>
    <mergeCell ref="A1:M1"/>
    <mergeCell ref="A4:M4"/>
    <mergeCell ref="A5:M5"/>
    <mergeCell ref="A6:A9"/>
    <mergeCell ref="B6:D6"/>
    <mergeCell ref="E6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46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3">
        <f aca="true" t="shared" si="0" ref="B10:M10">B11+B35</f>
        <v>599</v>
      </c>
      <c r="C10" s="3">
        <f t="shared" si="0"/>
        <v>273</v>
      </c>
      <c r="D10" s="3">
        <f t="shared" si="0"/>
        <v>326</v>
      </c>
      <c r="E10" s="3">
        <f t="shared" si="0"/>
        <v>1510</v>
      </c>
      <c r="F10" s="3">
        <f t="shared" si="0"/>
        <v>712</v>
      </c>
      <c r="G10" s="3">
        <f t="shared" si="0"/>
        <v>798</v>
      </c>
      <c r="H10" s="3">
        <f t="shared" si="0"/>
        <v>29929</v>
      </c>
      <c r="I10" s="3">
        <f t="shared" si="0"/>
        <v>12858</v>
      </c>
      <c r="J10" s="3">
        <f t="shared" si="0"/>
        <v>17071</v>
      </c>
      <c r="K10" s="3">
        <f t="shared" si="0"/>
        <v>8649</v>
      </c>
      <c r="L10" s="3">
        <f t="shared" si="0"/>
        <v>4662</v>
      </c>
      <c r="M10" s="3">
        <f t="shared" si="0"/>
        <v>3987</v>
      </c>
    </row>
    <row r="11" spans="1:13" ht="13.5" customHeight="1">
      <c r="A11" s="4" t="s">
        <v>11</v>
      </c>
      <c r="B11" s="5">
        <f aca="true" t="shared" si="1" ref="B11:M11">SUM(B12:B34)</f>
        <v>598</v>
      </c>
      <c r="C11" s="5">
        <f t="shared" si="1"/>
        <v>272</v>
      </c>
      <c r="D11" s="5">
        <f t="shared" si="1"/>
        <v>326</v>
      </c>
      <c r="E11" s="5">
        <f t="shared" si="1"/>
        <v>1509</v>
      </c>
      <c r="F11" s="5">
        <f t="shared" si="1"/>
        <v>711</v>
      </c>
      <c r="G11" s="5">
        <f t="shared" si="1"/>
        <v>798</v>
      </c>
      <c r="H11" s="5">
        <f t="shared" si="1"/>
        <v>29912</v>
      </c>
      <c r="I11" s="5">
        <f t="shared" si="1"/>
        <v>12841</v>
      </c>
      <c r="J11" s="5">
        <f t="shared" si="1"/>
        <v>17071</v>
      </c>
      <c r="K11" s="5">
        <f t="shared" si="1"/>
        <v>8649</v>
      </c>
      <c r="L11" s="5">
        <f t="shared" si="1"/>
        <v>4662</v>
      </c>
      <c r="M11" s="5">
        <f t="shared" si="1"/>
        <v>3987</v>
      </c>
    </row>
    <row r="12" spans="1:13" ht="13.5" customHeight="1">
      <c r="A12" s="6" t="s">
        <v>74</v>
      </c>
      <c r="B12" s="5">
        <f aca="true" t="shared" si="2" ref="B12:B34">C12+D12</f>
        <v>28</v>
      </c>
      <c r="C12" s="5">
        <v>12</v>
      </c>
      <c r="D12" s="5">
        <v>16</v>
      </c>
      <c r="E12" s="5">
        <f aca="true" t="shared" si="3" ref="E12:E34">F12+G12</f>
        <v>126</v>
      </c>
      <c r="F12" s="5">
        <v>51</v>
      </c>
      <c r="G12" s="5">
        <v>75</v>
      </c>
      <c r="H12" s="5">
        <f aca="true" t="shared" si="4" ref="H12:H34">I12+J12</f>
        <v>2717</v>
      </c>
      <c r="I12" s="5">
        <v>914</v>
      </c>
      <c r="J12" s="5">
        <v>1803</v>
      </c>
      <c r="K12" s="5">
        <f aca="true" t="shared" si="5" ref="K12:K34">L12+M12</f>
        <v>722</v>
      </c>
      <c r="L12" s="5">
        <v>273</v>
      </c>
      <c r="M12" s="5">
        <v>449</v>
      </c>
    </row>
    <row r="13" spans="1:13" ht="13.5" customHeight="1">
      <c r="A13" s="6" t="s">
        <v>75</v>
      </c>
      <c r="B13" s="5">
        <f t="shared" si="2"/>
        <v>35</v>
      </c>
      <c r="C13" s="5">
        <v>12</v>
      </c>
      <c r="D13" s="5">
        <v>23</v>
      </c>
      <c r="E13" s="5">
        <f t="shared" si="3"/>
        <v>80</v>
      </c>
      <c r="F13" s="5">
        <v>40</v>
      </c>
      <c r="G13" s="5">
        <v>40</v>
      </c>
      <c r="H13" s="5">
        <f t="shared" si="4"/>
        <v>1463</v>
      </c>
      <c r="I13" s="5">
        <v>877</v>
      </c>
      <c r="J13" s="5">
        <v>586</v>
      </c>
      <c r="K13" s="5">
        <f t="shared" si="5"/>
        <v>511</v>
      </c>
      <c r="L13" s="5">
        <v>230</v>
      </c>
      <c r="M13" s="5">
        <v>281</v>
      </c>
    </row>
    <row r="14" spans="1:13" ht="13.5" customHeight="1">
      <c r="A14" s="6" t="s">
        <v>12</v>
      </c>
      <c r="B14" s="5">
        <f t="shared" si="2"/>
        <v>108</v>
      </c>
      <c r="C14" s="5">
        <v>43</v>
      </c>
      <c r="D14" s="5">
        <v>65</v>
      </c>
      <c r="E14" s="5">
        <f t="shared" si="3"/>
        <v>307</v>
      </c>
      <c r="F14" s="5">
        <v>105</v>
      </c>
      <c r="G14" s="5">
        <v>202</v>
      </c>
      <c r="H14" s="5">
        <f t="shared" si="4"/>
        <v>7366</v>
      </c>
      <c r="I14" s="5">
        <v>2546</v>
      </c>
      <c r="J14" s="5">
        <v>4820</v>
      </c>
      <c r="K14" s="5">
        <f t="shared" si="5"/>
        <v>1819</v>
      </c>
      <c r="L14" s="5">
        <v>886</v>
      </c>
      <c r="M14" s="5">
        <v>933</v>
      </c>
    </row>
    <row r="15" spans="1:13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41</v>
      </c>
      <c r="F15" s="5">
        <v>14</v>
      </c>
      <c r="G15" s="5">
        <v>27</v>
      </c>
      <c r="H15" s="5">
        <f t="shared" si="4"/>
        <v>758</v>
      </c>
      <c r="I15" s="5">
        <v>284</v>
      </c>
      <c r="J15" s="5">
        <v>474</v>
      </c>
      <c r="K15" s="5">
        <f t="shared" si="5"/>
        <v>209</v>
      </c>
      <c r="L15" s="5">
        <v>77</v>
      </c>
      <c r="M15" s="5">
        <v>132</v>
      </c>
    </row>
    <row r="16" spans="1:13" ht="13.5" customHeight="1">
      <c r="A16" s="6" t="s">
        <v>13</v>
      </c>
      <c r="B16" s="5">
        <f t="shared" si="2"/>
        <v>43</v>
      </c>
      <c r="C16" s="5">
        <v>20</v>
      </c>
      <c r="D16" s="5">
        <v>23</v>
      </c>
      <c r="E16" s="5">
        <f t="shared" si="3"/>
        <v>120</v>
      </c>
      <c r="F16" s="5">
        <v>57</v>
      </c>
      <c r="G16" s="5">
        <v>63</v>
      </c>
      <c r="H16" s="5">
        <f t="shared" si="4"/>
        <v>2776</v>
      </c>
      <c r="I16" s="5">
        <v>1162</v>
      </c>
      <c r="J16" s="5">
        <v>1614</v>
      </c>
      <c r="K16" s="5">
        <f t="shared" si="5"/>
        <v>744</v>
      </c>
      <c r="L16" s="5">
        <v>368</v>
      </c>
      <c r="M16" s="5">
        <v>376</v>
      </c>
    </row>
    <row r="17" spans="1:13" ht="13.5" customHeight="1">
      <c r="A17" s="6" t="s">
        <v>14</v>
      </c>
      <c r="B17" s="5">
        <f t="shared" si="2"/>
        <v>8</v>
      </c>
      <c r="C17" s="5">
        <v>3</v>
      </c>
      <c r="D17" s="5">
        <v>5</v>
      </c>
      <c r="E17" s="5">
        <f t="shared" si="3"/>
        <v>17</v>
      </c>
      <c r="F17" s="5">
        <v>7</v>
      </c>
      <c r="G17" s="5">
        <v>10</v>
      </c>
      <c r="H17" s="5">
        <f t="shared" si="4"/>
        <v>324</v>
      </c>
      <c r="I17" s="5">
        <v>107</v>
      </c>
      <c r="J17" s="5">
        <v>217</v>
      </c>
      <c r="K17" s="5">
        <f t="shared" si="5"/>
        <v>95</v>
      </c>
      <c r="L17" s="5">
        <v>54</v>
      </c>
      <c r="M17" s="5">
        <v>41</v>
      </c>
    </row>
    <row r="18" spans="1:13" ht="13.5" customHeight="1">
      <c r="A18" s="6" t="s">
        <v>15</v>
      </c>
      <c r="B18" s="5">
        <f t="shared" si="2"/>
        <v>20</v>
      </c>
      <c r="C18" s="5">
        <v>7</v>
      </c>
      <c r="D18" s="5">
        <v>13</v>
      </c>
      <c r="E18" s="5">
        <f t="shared" si="3"/>
        <v>32</v>
      </c>
      <c r="F18" s="5">
        <v>9</v>
      </c>
      <c r="G18" s="5">
        <v>23</v>
      </c>
      <c r="H18" s="5">
        <f t="shared" si="4"/>
        <v>536</v>
      </c>
      <c r="I18" s="5">
        <v>110</v>
      </c>
      <c r="J18" s="5">
        <v>426</v>
      </c>
      <c r="K18" s="5">
        <f t="shared" si="5"/>
        <v>209</v>
      </c>
      <c r="L18" s="5">
        <v>80</v>
      </c>
      <c r="M18" s="5">
        <v>129</v>
      </c>
    </row>
    <row r="19" spans="1:13" ht="13.5" customHeight="1">
      <c r="A19" s="6" t="s">
        <v>16</v>
      </c>
      <c r="B19" s="5">
        <f t="shared" si="2"/>
        <v>37</v>
      </c>
      <c r="C19" s="5">
        <v>15</v>
      </c>
      <c r="D19" s="5">
        <v>22</v>
      </c>
      <c r="E19" s="5">
        <f t="shared" si="3"/>
        <v>94</v>
      </c>
      <c r="F19" s="5">
        <v>41</v>
      </c>
      <c r="G19" s="5">
        <v>53</v>
      </c>
      <c r="H19" s="5">
        <f t="shared" si="4"/>
        <v>1870</v>
      </c>
      <c r="I19" s="5">
        <v>563</v>
      </c>
      <c r="J19" s="5">
        <v>1307</v>
      </c>
      <c r="K19" s="5">
        <f t="shared" si="5"/>
        <v>512</v>
      </c>
      <c r="L19" s="5">
        <v>238</v>
      </c>
      <c r="M19" s="5">
        <v>274</v>
      </c>
    </row>
    <row r="20" spans="1:13" ht="13.5" customHeight="1">
      <c r="A20" s="6" t="s">
        <v>17</v>
      </c>
      <c r="B20" s="5">
        <f t="shared" si="2"/>
        <v>27</v>
      </c>
      <c r="C20" s="5">
        <v>12</v>
      </c>
      <c r="D20" s="5">
        <v>15</v>
      </c>
      <c r="E20" s="5">
        <f t="shared" si="3"/>
        <v>59</v>
      </c>
      <c r="F20" s="5">
        <v>37</v>
      </c>
      <c r="G20" s="5">
        <v>22</v>
      </c>
      <c r="H20" s="5">
        <f t="shared" si="4"/>
        <v>1177</v>
      </c>
      <c r="I20" s="5">
        <v>692</v>
      </c>
      <c r="J20" s="5">
        <v>485</v>
      </c>
      <c r="K20" s="5">
        <f t="shared" si="5"/>
        <v>506</v>
      </c>
      <c r="L20" s="5">
        <v>290</v>
      </c>
      <c r="M20" s="5">
        <v>216</v>
      </c>
    </row>
    <row r="21" spans="1:13" ht="13.5" customHeight="1">
      <c r="A21" s="6" t="s">
        <v>18</v>
      </c>
      <c r="B21" s="5">
        <f t="shared" si="2"/>
        <v>15</v>
      </c>
      <c r="C21" s="5">
        <v>8</v>
      </c>
      <c r="D21" s="5">
        <v>7</v>
      </c>
      <c r="E21" s="5">
        <f t="shared" si="3"/>
        <v>35</v>
      </c>
      <c r="F21" s="5">
        <v>16</v>
      </c>
      <c r="G21" s="5">
        <v>19</v>
      </c>
      <c r="H21" s="5">
        <f t="shared" si="4"/>
        <v>544</v>
      </c>
      <c r="I21" s="5">
        <v>232</v>
      </c>
      <c r="J21" s="5">
        <v>312</v>
      </c>
      <c r="K21" s="5">
        <f t="shared" si="5"/>
        <v>153</v>
      </c>
      <c r="L21" s="5">
        <v>102</v>
      </c>
      <c r="M21" s="5">
        <v>51</v>
      </c>
    </row>
    <row r="22" spans="1:13" ht="13.5" customHeight="1">
      <c r="A22" s="6" t="s">
        <v>19</v>
      </c>
      <c r="B22" s="5">
        <f t="shared" si="2"/>
        <v>30</v>
      </c>
      <c r="C22" s="5">
        <v>17</v>
      </c>
      <c r="D22" s="5">
        <v>13</v>
      </c>
      <c r="E22" s="5">
        <f t="shared" si="3"/>
        <v>53</v>
      </c>
      <c r="F22" s="5">
        <v>30</v>
      </c>
      <c r="G22" s="5">
        <v>23</v>
      </c>
      <c r="H22" s="5">
        <f t="shared" si="4"/>
        <v>763</v>
      </c>
      <c r="I22" s="5">
        <v>380</v>
      </c>
      <c r="J22" s="5">
        <v>383</v>
      </c>
      <c r="K22" s="5">
        <f t="shared" si="5"/>
        <v>282</v>
      </c>
      <c r="L22" s="5">
        <v>203</v>
      </c>
      <c r="M22" s="5">
        <v>79</v>
      </c>
    </row>
    <row r="23" spans="1:13" ht="13.5" customHeight="1">
      <c r="A23" s="6" t="s">
        <v>20</v>
      </c>
      <c r="B23" s="5">
        <f t="shared" si="2"/>
        <v>17</v>
      </c>
      <c r="C23" s="5">
        <v>11</v>
      </c>
      <c r="D23" s="5">
        <v>6</v>
      </c>
      <c r="E23" s="5">
        <f t="shared" si="3"/>
        <v>24</v>
      </c>
      <c r="F23" s="5">
        <v>13</v>
      </c>
      <c r="G23" s="5">
        <v>11</v>
      </c>
      <c r="H23" s="5">
        <f t="shared" si="4"/>
        <v>453</v>
      </c>
      <c r="I23" s="5">
        <v>249</v>
      </c>
      <c r="J23" s="5">
        <v>204</v>
      </c>
      <c r="K23" s="5">
        <f t="shared" si="5"/>
        <v>122</v>
      </c>
      <c r="L23" s="5">
        <v>81</v>
      </c>
      <c r="M23" s="5">
        <v>41</v>
      </c>
    </row>
    <row r="24" spans="1:13" ht="13.5" customHeight="1">
      <c r="A24" s="6" t="s">
        <v>21</v>
      </c>
      <c r="B24" s="5">
        <f t="shared" si="2"/>
        <v>31</v>
      </c>
      <c r="C24" s="5">
        <v>12</v>
      </c>
      <c r="D24" s="5">
        <v>19</v>
      </c>
      <c r="E24" s="5">
        <f t="shared" si="3"/>
        <v>69</v>
      </c>
      <c r="F24" s="5">
        <v>30</v>
      </c>
      <c r="G24" s="5">
        <v>39</v>
      </c>
      <c r="H24" s="5">
        <f t="shared" si="4"/>
        <v>1148</v>
      </c>
      <c r="I24" s="5">
        <v>551</v>
      </c>
      <c r="J24" s="5">
        <v>597</v>
      </c>
      <c r="K24" s="5">
        <f t="shared" si="5"/>
        <v>447</v>
      </c>
      <c r="L24" s="5">
        <v>275</v>
      </c>
      <c r="M24" s="5">
        <v>172</v>
      </c>
    </row>
    <row r="25" spans="1:13" ht="13.5" customHeight="1">
      <c r="A25" s="6" t="s">
        <v>22</v>
      </c>
      <c r="B25" s="5">
        <f t="shared" si="2"/>
        <v>43</v>
      </c>
      <c r="C25" s="5">
        <v>24</v>
      </c>
      <c r="D25" s="5">
        <v>19</v>
      </c>
      <c r="E25" s="5">
        <f t="shared" si="3"/>
        <v>84</v>
      </c>
      <c r="F25" s="5">
        <v>46</v>
      </c>
      <c r="G25" s="5">
        <v>38</v>
      </c>
      <c r="H25" s="5">
        <f t="shared" si="4"/>
        <v>1625</v>
      </c>
      <c r="I25" s="5">
        <v>813</v>
      </c>
      <c r="J25" s="5">
        <v>812</v>
      </c>
      <c r="K25" s="5">
        <f t="shared" si="5"/>
        <v>463</v>
      </c>
      <c r="L25" s="5">
        <v>282</v>
      </c>
      <c r="M25" s="5">
        <v>181</v>
      </c>
    </row>
    <row r="26" spans="1:13" ht="13.5" customHeight="1">
      <c r="A26" s="6" t="s">
        <v>23</v>
      </c>
      <c r="B26" s="5">
        <f t="shared" si="2"/>
        <v>47</v>
      </c>
      <c r="C26" s="5">
        <v>23</v>
      </c>
      <c r="D26" s="5">
        <v>24</v>
      </c>
      <c r="E26" s="5">
        <f t="shared" si="3"/>
        <v>95</v>
      </c>
      <c r="F26" s="5">
        <v>56</v>
      </c>
      <c r="G26" s="5">
        <v>39</v>
      </c>
      <c r="H26" s="5">
        <f t="shared" si="4"/>
        <v>1861</v>
      </c>
      <c r="I26" s="5">
        <v>949</v>
      </c>
      <c r="J26" s="5">
        <v>912</v>
      </c>
      <c r="K26" s="5">
        <f t="shared" si="5"/>
        <v>487</v>
      </c>
      <c r="L26" s="5">
        <v>280</v>
      </c>
      <c r="M26" s="5">
        <v>207</v>
      </c>
    </row>
    <row r="27" spans="1:13" ht="13.5" customHeight="1">
      <c r="A27" s="6" t="s">
        <v>24</v>
      </c>
      <c r="B27" s="5">
        <f t="shared" si="2"/>
        <v>6</v>
      </c>
      <c r="C27" s="5">
        <v>4</v>
      </c>
      <c r="D27" s="5">
        <v>2</v>
      </c>
      <c r="E27" s="5">
        <f t="shared" si="3"/>
        <v>10</v>
      </c>
      <c r="F27" s="5">
        <v>6</v>
      </c>
      <c r="G27" s="5">
        <v>4</v>
      </c>
      <c r="H27" s="5">
        <f t="shared" si="4"/>
        <v>122</v>
      </c>
      <c r="I27" s="5">
        <v>71</v>
      </c>
      <c r="J27" s="5">
        <v>51</v>
      </c>
      <c r="K27" s="5">
        <f t="shared" si="5"/>
        <v>16</v>
      </c>
      <c r="L27" s="5">
        <v>16</v>
      </c>
      <c r="M27" s="5">
        <v>0</v>
      </c>
    </row>
    <row r="28" spans="1:13" ht="13.5" customHeight="1">
      <c r="A28" s="6" t="s">
        <v>25</v>
      </c>
      <c r="B28" s="5">
        <f t="shared" si="2"/>
        <v>11</v>
      </c>
      <c r="C28" s="5">
        <v>8</v>
      </c>
      <c r="D28" s="5">
        <v>3</v>
      </c>
      <c r="E28" s="5">
        <f t="shared" si="3"/>
        <v>27</v>
      </c>
      <c r="F28" s="5">
        <v>19</v>
      </c>
      <c r="G28" s="5">
        <v>8</v>
      </c>
      <c r="H28" s="5">
        <f t="shared" si="4"/>
        <v>503</v>
      </c>
      <c r="I28" s="5">
        <v>352</v>
      </c>
      <c r="J28" s="5">
        <v>151</v>
      </c>
      <c r="K28" s="5">
        <f t="shared" si="5"/>
        <v>275</v>
      </c>
      <c r="L28" s="5">
        <v>204</v>
      </c>
      <c r="M28" s="5">
        <v>71</v>
      </c>
    </row>
    <row r="29" spans="1:13" ht="13.5" customHeight="1">
      <c r="A29" s="6" t="s">
        <v>26</v>
      </c>
      <c r="B29" s="5">
        <f t="shared" si="2"/>
        <v>11</v>
      </c>
      <c r="C29" s="5">
        <v>4</v>
      </c>
      <c r="D29" s="5">
        <v>7</v>
      </c>
      <c r="E29" s="5">
        <f t="shared" si="3"/>
        <v>14</v>
      </c>
      <c r="F29" s="5">
        <v>7</v>
      </c>
      <c r="G29" s="5">
        <v>7</v>
      </c>
      <c r="H29" s="5">
        <f t="shared" si="4"/>
        <v>237</v>
      </c>
      <c r="I29" s="5">
        <v>110</v>
      </c>
      <c r="J29" s="5">
        <v>127</v>
      </c>
      <c r="K29" s="5">
        <f t="shared" si="5"/>
        <v>32</v>
      </c>
      <c r="L29" s="5">
        <v>28</v>
      </c>
      <c r="M29" s="5">
        <v>4</v>
      </c>
    </row>
    <row r="30" spans="1:13" ht="13.5" customHeight="1">
      <c r="A30" s="6" t="s">
        <v>27</v>
      </c>
      <c r="B30" s="5">
        <f t="shared" si="2"/>
        <v>22</v>
      </c>
      <c r="C30" s="5">
        <v>11</v>
      </c>
      <c r="D30" s="5">
        <v>11</v>
      </c>
      <c r="E30" s="5">
        <f t="shared" si="3"/>
        <v>65</v>
      </c>
      <c r="F30" s="5">
        <v>33</v>
      </c>
      <c r="G30" s="5">
        <v>32</v>
      </c>
      <c r="H30" s="5">
        <f t="shared" si="4"/>
        <v>805</v>
      </c>
      <c r="I30" s="5">
        <v>303</v>
      </c>
      <c r="J30" s="5">
        <v>502</v>
      </c>
      <c r="K30" s="5">
        <f t="shared" si="5"/>
        <v>216</v>
      </c>
      <c r="L30" s="5">
        <v>120</v>
      </c>
      <c r="M30" s="5">
        <v>96</v>
      </c>
    </row>
    <row r="31" spans="1:13" ht="13.5" customHeight="1">
      <c r="A31" s="6" t="s">
        <v>28</v>
      </c>
      <c r="B31" s="5">
        <f t="shared" si="2"/>
        <v>10</v>
      </c>
      <c r="C31" s="5">
        <v>3</v>
      </c>
      <c r="D31" s="5">
        <v>7</v>
      </c>
      <c r="E31" s="5">
        <f t="shared" si="3"/>
        <v>17</v>
      </c>
      <c r="F31" s="5">
        <v>6</v>
      </c>
      <c r="G31" s="5">
        <v>11</v>
      </c>
      <c r="H31" s="5">
        <f t="shared" si="4"/>
        <v>426</v>
      </c>
      <c r="I31" s="5">
        <v>123</v>
      </c>
      <c r="J31" s="5">
        <v>303</v>
      </c>
      <c r="K31" s="5">
        <f t="shared" si="5"/>
        <v>69</v>
      </c>
      <c r="L31" s="5">
        <v>69</v>
      </c>
      <c r="M31" s="5">
        <v>0</v>
      </c>
    </row>
    <row r="32" spans="1:13" ht="13.5" customHeight="1">
      <c r="A32" s="6" t="s">
        <v>29</v>
      </c>
      <c r="B32" s="5">
        <f t="shared" si="2"/>
        <v>19</v>
      </c>
      <c r="C32" s="5">
        <v>10</v>
      </c>
      <c r="D32" s="5">
        <v>9</v>
      </c>
      <c r="E32" s="5">
        <f t="shared" si="3"/>
        <v>89</v>
      </c>
      <c r="F32" s="5">
        <v>58</v>
      </c>
      <c r="G32" s="5">
        <v>31</v>
      </c>
      <c r="H32" s="5">
        <f t="shared" si="4"/>
        <v>1523</v>
      </c>
      <c r="I32" s="5">
        <v>893</v>
      </c>
      <c r="J32" s="5">
        <v>630</v>
      </c>
      <c r="K32" s="5">
        <f t="shared" si="5"/>
        <v>390</v>
      </c>
      <c r="L32" s="5">
        <v>247</v>
      </c>
      <c r="M32" s="5">
        <v>143</v>
      </c>
    </row>
    <row r="33" spans="1:13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15</v>
      </c>
      <c r="F33" s="5">
        <v>12</v>
      </c>
      <c r="G33" s="5">
        <v>3</v>
      </c>
      <c r="H33" s="5">
        <f t="shared" si="4"/>
        <v>288</v>
      </c>
      <c r="I33" s="5">
        <v>225</v>
      </c>
      <c r="J33" s="5">
        <v>63</v>
      </c>
      <c r="K33" s="5">
        <f t="shared" si="5"/>
        <v>131</v>
      </c>
      <c r="L33" s="5">
        <v>114</v>
      </c>
      <c r="M33" s="5">
        <v>17</v>
      </c>
    </row>
    <row r="34" spans="1:13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36</v>
      </c>
      <c r="F34" s="5">
        <v>18</v>
      </c>
      <c r="G34" s="5">
        <v>18</v>
      </c>
      <c r="H34" s="5">
        <f t="shared" si="4"/>
        <v>627</v>
      </c>
      <c r="I34" s="5">
        <v>335</v>
      </c>
      <c r="J34" s="5">
        <v>292</v>
      </c>
      <c r="K34" s="5">
        <f t="shared" si="5"/>
        <v>239</v>
      </c>
      <c r="L34" s="5">
        <v>145</v>
      </c>
      <c r="M34" s="5">
        <v>94</v>
      </c>
    </row>
    <row r="35" spans="1:13" ht="13.5" customHeight="1">
      <c r="A35" s="4" t="s">
        <v>32</v>
      </c>
      <c r="B35" s="7">
        <f aca="true" t="shared" si="6" ref="B35:M35">B36+B37</f>
        <v>1</v>
      </c>
      <c r="C35" s="7">
        <f t="shared" si="6"/>
        <v>1</v>
      </c>
      <c r="D35" s="7">
        <f t="shared" si="6"/>
        <v>0</v>
      </c>
      <c r="E35" s="7">
        <f t="shared" si="6"/>
        <v>1</v>
      </c>
      <c r="F35" s="7">
        <f t="shared" si="6"/>
        <v>1</v>
      </c>
      <c r="G35" s="7">
        <f t="shared" si="6"/>
        <v>0</v>
      </c>
      <c r="H35" s="7">
        <f t="shared" si="6"/>
        <v>17</v>
      </c>
      <c r="I35" s="7">
        <f t="shared" si="6"/>
        <v>17</v>
      </c>
      <c r="J35" s="7">
        <f t="shared" si="6"/>
        <v>0</v>
      </c>
      <c r="K35" s="7">
        <f t="shared" si="6"/>
        <v>0</v>
      </c>
      <c r="L35" s="7">
        <f t="shared" si="6"/>
        <v>0</v>
      </c>
      <c r="M35" s="7">
        <f t="shared" si="6"/>
        <v>0</v>
      </c>
    </row>
    <row r="36" spans="1:13" ht="13.5" customHeight="1">
      <c r="A36" s="6" t="s">
        <v>33</v>
      </c>
      <c r="B36" s="8">
        <f>C36+D36</f>
        <v>1</v>
      </c>
      <c r="C36" s="7">
        <v>1</v>
      </c>
      <c r="D36" s="7">
        <v>0</v>
      </c>
      <c r="E36" s="7">
        <f>F36+G36</f>
        <v>1</v>
      </c>
      <c r="F36" s="7">
        <v>1</v>
      </c>
      <c r="G36" s="7">
        <v>0</v>
      </c>
      <c r="H36" s="7">
        <f>I36+J36</f>
        <v>17</v>
      </c>
      <c r="I36" s="7">
        <v>17</v>
      </c>
      <c r="J36" s="7">
        <v>0</v>
      </c>
      <c r="K36" s="7">
        <f>L36+M36</f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  <mergeCell ref="H7:J7"/>
    <mergeCell ref="K7:M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35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3">
        <f aca="true" t="shared" si="0" ref="B10:M10">B11+B35</f>
        <v>576</v>
      </c>
      <c r="C10" s="3">
        <f t="shared" si="0"/>
        <v>257</v>
      </c>
      <c r="D10" s="3">
        <f t="shared" si="0"/>
        <v>319</v>
      </c>
      <c r="E10" s="3">
        <f t="shared" si="0"/>
        <v>1473</v>
      </c>
      <c r="F10" s="3">
        <f t="shared" si="0"/>
        <v>657</v>
      </c>
      <c r="G10" s="3">
        <f t="shared" si="0"/>
        <v>816</v>
      </c>
      <c r="H10" s="3">
        <f t="shared" si="0"/>
        <v>27968</v>
      </c>
      <c r="I10" s="3">
        <f t="shared" si="0"/>
        <v>11001</v>
      </c>
      <c r="J10" s="3">
        <f t="shared" si="0"/>
        <v>16967</v>
      </c>
      <c r="K10" s="3">
        <f t="shared" si="0"/>
        <v>7885</v>
      </c>
      <c r="L10" s="3">
        <f t="shared" si="0"/>
        <v>3927</v>
      </c>
      <c r="M10" s="3">
        <f t="shared" si="0"/>
        <v>3958</v>
      </c>
    </row>
    <row r="11" spans="1:13" ht="13.5" customHeight="1">
      <c r="A11" s="4" t="s">
        <v>11</v>
      </c>
      <c r="B11" s="5">
        <f aca="true" t="shared" si="1" ref="B11:M11">SUM(B12:B34)</f>
        <v>576</v>
      </c>
      <c r="C11" s="5">
        <f t="shared" si="1"/>
        <v>257</v>
      </c>
      <c r="D11" s="5">
        <f t="shared" si="1"/>
        <v>319</v>
      </c>
      <c r="E11" s="5">
        <f t="shared" si="1"/>
        <v>1473</v>
      </c>
      <c r="F11" s="5">
        <f t="shared" si="1"/>
        <v>657</v>
      </c>
      <c r="G11" s="5">
        <f t="shared" si="1"/>
        <v>816</v>
      </c>
      <c r="H11" s="5">
        <f t="shared" si="1"/>
        <v>27968</v>
      </c>
      <c r="I11" s="5">
        <f t="shared" si="1"/>
        <v>11001</v>
      </c>
      <c r="J11" s="5">
        <f t="shared" si="1"/>
        <v>16967</v>
      </c>
      <c r="K11" s="5">
        <f t="shared" si="1"/>
        <v>7885</v>
      </c>
      <c r="L11" s="5">
        <f t="shared" si="1"/>
        <v>3927</v>
      </c>
      <c r="M11" s="5">
        <f t="shared" si="1"/>
        <v>3958</v>
      </c>
    </row>
    <row r="12" spans="1:13" ht="13.5" customHeight="1">
      <c r="A12" s="6" t="s">
        <v>74</v>
      </c>
      <c r="B12" s="5">
        <f aca="true" t="shared" si="2" ref="B12:B34">C12+D12</f>
        <v>28</v>
      </c>
      <c r="C12" s="5">
        <v>12</v>
      </c>
      <c r="D12" s="5">
        <v>16</v>
      </c>
      <c r="E12" s="5">
        <f aca="true" t="shared" si="3" ref="E12:E34">F12+G12</f>
        <v>122</v>
      </c>
      <c r="F12" s="5">
        <v>47</v>
      </c>
      <c r="G12" s="5">
        <v>75</v>
      </c>
      <c r="H12" s="5">
        <f aca="true" t="shared" si="4" ref="H12:H34">I12+J12</f>
        <v>2584</v>
      </c>
      <c r="I12" s="5">
        <v>761</v>
      </c>
      <c r="J12" s="5">
        <v>1823</v>
      </c>
      <c r="K12" s="5">
        <f aca="true" t="shared" si="5" ref="K12:K34">L12+M12</f>
        <v>668</v>
      </c>
      <c r="L12" s="5">
        <v>258</v>
      </c>
      <c r="M12" s="5">
        <v>410</v>
      </c>
    </row>
    <row r="13" spans="1:13" ht="13.5" customHeight="1">
      <c r="A13" s="6" t="s">
        <v>75</v>
      </c>
      <c r="B13" s="5">
        <f t="shared" si="2"/>
        <v>35</v>
      </c>
      <c r="C13" s="5">
        <v>12</v>
      </c>
      <c r="D13" s="5">
        <v>23</v>
      </c>
      <c r="E13" s="5">
        <f t="shared" si="3"/>
        <v>75</v>
      </c>
      <c r="F13" s="5">
        <v>38</v>
      </c>
      <c r="G13" s="5">
        <v>37</v>
      </c>
      <c r="H13" s="5">
        <f t="shared" si="4"/>
        <v>1280</v>
      </c>
      <c r="I13" s="5">
        <v>748</v>
      </c>
      <c r="J13" s="5">
        <v>532</v>
      </c>
      <c r="K13" s="5">
        <f t="shared" si="5"/>
        <v>578</v>
      </c>
      <c r="L13" s="5">
        <v>283</v>
      </c>
      <c r="M13" s="5">
        <v>295</v>
      </c>
    </row>
    <row r="14" spans="1:13" ht="13.5" customHeight="1">
      <c r="A14" s="6" t="s">
        <v>12</v>
      </c>
      <c r="B14" s="5">
        <f t="shared" si="2"/>
        <v>103</v>
      </c>
      <c r="C14" s="5">
        <v>38</v>
      </c>
      <c r="D14" s="5">
        <v>65</v>
      </c>
      <c r="E14" s="5">
        <f t="shared" si="3"/>
        <v>319</v>
      </c>
      <c r="F14" s="5">
        <v>98</v>
      </c>
      <c r="G14" s="5">
        <v>221</v>
      </c>
      <c r="H14" s="5">
        <f t="shared" si="4"/>
        <v>7324</v>
      </c>
      <c r="I14" s="5">
        <v>2218</v>
      </c>
      <c r="J14" s="5">
        <v>5106</v>
      </c>
      <c r="K14" s="5">
        <f t="shared" si="5"/>
        <v>1729</v>
      </c>
      <c r="L14" s="5">
        <v>699</v>
      </c>
      <c r="M14" s="5">
        <v>1030</v>
      </c>
    </row>
    <row r="15" spans="1:13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39</v>
      </c>
      <c r="F15" s="5">
        <v>14</v>
      </c>
      <c r="G15" s="5">
        <v>25</v>
      </c>
      <c r="H15" s="5">
        <f t="shared" si="4"/>
        <v>651</v>
      </c>
      <c r="I15" s="5">
        <v>286</v>
      </c>
      <c r="J15" s="5">
        <v>365</v>
      </c>
      <c r="K15" s="5">
        <f t="shared" si="5"/>
        <v>200</v>
      </c>
      <c r="L15" s="5">
        <v>107</v>
      </c>
      <c r="M15" s="5">
        <v>93</v>
      </c>
    </row>
    <row r="16" spans="1:13" ht="13.5" customHeight="1">
      <c r="A16" s="6" t="s">
        <v>13</v>
      </c>
      <c r="B16" s="5">
        <f t="shared" si="2"/>
        <v>42</v>
      </c>
      <c r="C16" s="5">
        <v>19</v>
      </c>
      <c r="D16" s="5">
        <v>23</v>
      </c>
      <c r="E16" s="5">
        <f t="shared" si="3"/>
        <v>129</v>
      </c>
      <c r="F16" s="5">
        <v>58</v>
      </c>
      <c r="G16" s="5">
        <v>71</v>
      </c>
      <c r="H16" s="5">
        <f t="shared" si="4"/>
        <v>2715</v>
      </c>
      <c r="I16" s="5">
        <v>1007</v>
      </c>
      <c r="J16" s="5">
        <v>1708</v>
      </c>
      <c r="K16" s="5">
        <f t="shared" si="5"/>
        <v>728</v>
      </c>
      <c r="L16" s="5">
        <v>345</v>
      </c>
      <c r="M16" s="5">
        <v>383</v>
      </c>
    </row>
    <row r="17" spans="1:13" ht="13.5" customHeight="1">
      <c r="A17" s="6" t="s">
        <v>14</v>
      </c>
      <c r="B17" s="5">
        <f t="shared" si="2"/>
        <v>8</v>
      </c>
      <c r="C17" s="5">
        <v>3</v>
      </c>
      <c r="D17" s="5">
        <v>5</v>
      </c>
      <c r="E17" s="5">
        <f t="shared" si="3"/>
        <v>19</v>
      </c>
      <c r="F17" s="5">
        <v>7</v>
      </c>
      <c r="G17" s="5">
        <v>12</v>
      </c>
      <c r="H17" s="5">
        <f t="shared" si="4"/>
        <v>397</v>
      </c>
      <c r="I17" s="5">
        <v>107</v>
      </c>
      <c r="J17" s="5">
        <v>290</v>
      </c>
      <c r="K17" s="5">
        <f t="shared" si="5"/>
        <v>67</v>
      </c>
      <c r="L17" s="5">
        <v>28</v>
      </c>
      <c r="M17" s="5">
        <v>39</v>
      </c>
    </row>
    <row r="18" spans="1:13" ht="13.5" customHeight="1">
      <c r="A18" s="6" t="s">
        <v>15</v>
      </c>
      <c r="B18" s="5">
        <f t="shared" si="2"/>
        <v>19</v>
      </c>
      <c r="C18" s="5">
        <v>6</v>
      </c>
      <c r="D18" s="5">
        <v>13</v>
      </c>
      <c r="E18" s="5">
        <f t="shared" si="3"/>
        <v>30</v>
      </c>
      <c r="F18" s="5">
        <v>8</v>
      </c>
      <c r="G18" s="5">
        <v>22</v>
      </c>
      <c r="H18" s="5">
        <f t="shared" si="4"/>
        <v>472</v>
      </c>
      <c r="I18" s="5">
        <v>95</v>
      </c>
      <c r="J18" s="5">
        <v>377</v>
      </c>
      <c r="K18" s="5">
        <f t="shared" si="5"/>
        <v>125</v>
      </c>
      <c r="L18" s="5">
        <v>52</v>
      </c>
      <c r="M18" s="5">
        <v>73</v>
      </c>
    </row>
    <row r="19" spans="1:13" ht="13.5" customHeight="1">
      <c r="A19" s="6" t="s">
        <v>16</v>
      </c>
      <c r="B19" s="5">
        <f t="shared" si="2"/>
        <v>37</v>
      </c>
      <c r="C19" s="5">
        <v>15</v>
      </c>
      <c r="D19" s="5">
        <v>22</v>
      </c>
      <c r="E19" s="5">
        <f t="shared" si="3"/>
        <v>93</v>
      </c>
      <c r="F19" s="5">
        <v>40</v>
      </c>
      <c r="G19" s="5">
        <v>53</v>
      </c>
      <c r="H19" s="5">
        <f t="shared" si="4"/>
        <v>1810</v>
      </c>
      <c r="I19" s="5">
        <v>508</v>
      </c>
      <c r="J19" s="5">
        <v>1302</v>
      </c>
      <c r="K19" s="5">
        <f t="shared" si="5"/>
        <v>404</v>
      </c>
      <c r="L19" s="5">
        <v>182</v>
      </c>
      <c r="M19" s="5">
        <v>222</v>
      </c>
    </row>
    <row r="20" spans="1:13" ht="13.5" customHeight="1">
      <c r="A20" s="6" t="s">
        <v>17</v>
      </c>
      <c r="B20" s="5">
        <f t="shared" si="2"/>
        <v>25</v>
      </c>
      <c r="C20" s="5">
        <v>12</v>
      </c>
      <c r="D20" s="5">
        <v>13</v>
      </c>
      <c r="E20" s="5">
        <f t="shared" si="3"/>
        <v>54</v>
      </c>
      <c r="F20" s="5">
        <v>37</v>
      </c>
      <c r="G20" s="5">
        <v>17</v>
      </c>
      <c r="H20" s="5">
        <f t="shared" si="4"/>
        <v>914</v>
      </c>
      <c r="I20" s="5">
        <v>614</v>
      </c>
      <c r="J20" s="5">
        <v>300</v>
      </c>
      <c r="K20" s="5">
        <f t="shared" si="5"/>
        <v>288</v>
      </c>
      <c r="L20" s="5">
        <v>165</v>
      </c>
      <c r="M20" s="5">
        <v>123</v>
      </c>
    </row>
    <row r="21" spans="1:13" ht="13.5" customHeight="1">
      <c r="A21" s="6" t="s">
        <v>18</v>
      </c>
      <c r="B21" s="5">
        <f t="shared" si="2"/>
        <v>14</v>
      </c>
      <c r="C21" s="5">
        <v>8</v>
      </c>
      <c r="D21" s="5">
        <v>6</v>
      </c>
      <c r="E21" s="5">
        <f t="shared" si="3"/>
        <v>35</v>
      </c>
      <c r="F21" s="5">
        <v>16</v>
      </c>
      <c r="G21" s="5">
        <v>19</v>
      </c>
      <c r="H21" s="5">
        <f t="shared" si="4"/>
        <v>494</v>
      </c>
      <c r="I21" s="5">
        <v>183</v>
      </c>
      <c r="J21" s="5">
        <v>311</v>
      </c>
      <c r="K21" s="5">
        <f t="shared" si="5"/>
        <v>151</v>
      </c>
      <c r="L21" s="5">
        <v>81</v>
      </c>
      <c r="M21" s="5">
        <v>70</v>
      </c>
    </row>
    <row r="22" spans="1:13" ht="13.5" customHeight="1">
      <c r="A22" s="6" t="s">
        <v>19</v>
      </c>
      <c r="B22" s="5">
        <f t="shared" si="2"/>
        <v>29</v>
      </c>
      <c r="C22" s="5">
        <v>16</v>
      </c>
      <c r="D22" s="5">
        <v>13</v>
      </c>
      <c r="E22" s="5">
        <f t="shared" si="3"/>
        <v>53</v>
      </c>
      <c r="F22" s="5">
        <v>27</v>
      </c>
      <c r="G22" s="5">
        <v>26</v>
      </c>
      <c r="H22" s="5">
        <f t="shared" si="4"/>
        <v>825</v>
      </c>
      <c r="I22" s="5">
        <v>371</v>
      </c>
      <c r="J22" s="5">
        <v>454</v>
      </c>
      <c r="K22" s="5">
        <f t="shared" si="5"/>
        <v>238</v>
      </c>
      <c r="L22" s="5">
        <v>104</v>
      </c>
      <c r="M22" s="5">
        <v>134</v>
      </c>
    </row>
    <row r="23" spans="1:13" ht="13.5" customHeight="1">
      <c r="A23" s="6" t="s">
        <v>20</v>
      </c>
      <c r="B23" s="5">
        <f t="shared" si="2"/>
        <v>15</v>
      </c>
      <c r="C23" s="5">
        <v>9</v>
      </c>
      <c r="D23" s="5">
        <v>6</v>
      </c>
      <c r="E23" s="5">
        <f t="shared" si="3"/>
        <v>20</v>
      </c>
      <c r="F23" s="5">
        <v>10</v>
      </c>
      <c r="G23" s="5">
        <v>10</v>
      </c>
      <c r="H23" s="5">
        <f t="shared" si="4"/>
        <v>344</v>
      </c>
      <c r="I23" s="5">
        <v>162</v>
      </c>
      <c r="J23" s="5">
        <v>182</v>
      </c>
      <c r="K23" s="5">
        <f t="shared" si="5"/>
        <v>110</v>
      </c>
      <c r="L23" s="5">
        <v>72</v>
      </c>
      <c r="M23" s="5">
        <v>38</v>
      </c>
    </row>
    <row r="24" spans="1:13" ht="13.5" customHeight="1">
      <c r="A24" s="6" t="s">
        <v>21</v>
      </c>
      <c r="B24" s="5">
        <f t="shared" si="2"/>
        <v>29</v>
      </c>
      <c r="C24" s="5">
        <v>11</v>
      </c>
      <c r="D24" s="5">
        <v>18</v>
      </c>
      <c r="E24" s="5">
        <f t="shared" si="3"/>
        <v>65</v>
      </c>
      <c r="F24" s="5">
        <v>28</v>
      </c>
      <c r="G24" s="5">
        <v>37</v>
      </c>
      <c r="H24" s="5">
        <f t="shared" si="4"/>
        <v>1078</v>
      </c>
      <c r="I24" s="5">
        <v>465</v>
      </c>
      <c r="J24" s="5">
        <v>613</v>
      </c>
      <c r="K24" s="5">
        <f t="shared" si="5"/>
        <v>353</v>
      </c>
      <c r="L24" s="5">
        <v>219</v>
      </c>
      <c r="M24" s="5">
        <v>134</v>
      </c>
    </row>
    <row r="25" spans="1:13" ht="13.5" customHeight="1">
      <c r="A25" s="6" t="s">
        <v>22</v>
      </c>
      <c r="B25" s="5">
        <f t="shared" si="2"/>
        <v>42</v>
      </c>
      <c r="C25" s="5">
        <v>24</v>
      </c>
      <c r="D25" s="5">
        <v>18</v>
      </c>
      <c r="E25" s="5">
        <f t="shared" si="3"/>
        <v>82</v>
      </c>
      <c r="F25" s="5">
        <v>44</v>
      </c>
      <c r="G25" s="5">
        <v>38</v>
      </c>
      <c r="H25" s="5">
        <f t="shared" si="4"/>
        <v>1543</v>
      </c>
      <c r="I25" s="5">
        <v>777</v>
      </c>
      <c r="J25" s="5">
        <v>766</v>
      </c>
      <c r="K25" s="5">
        <f t="shared" si="5"/>
        <v>518</v>
      </c>
      <c r="L25" s="5">
        <v>237</v>
      </c>
      <c r="M25" s="5">
        <v>281</v>
      </c>
    </row>
    <row r="26" spans="1:13" ht="13.5" customHeight="1">
      <c r="A26" s="6" t="s">
        <v>23</v>
      </c>
      <c r="B26" s="5">
        <f t="shared" si="2"/>
        <v>45</v>
      </c>
      <c r="C26" s="5">
        <v>21</v>
      </c>
      <c r="D26" s="5">
        <v>24</v>
      </c>
      <c r="E26" s="5">
        <f t="shared" si="3"/>
        <v>78</v>
      </c>
      <c r="F26" s="5">
        <v>38</v>
      </c>
      <c r="G26" s="5">
        <v>40</v>
      </c>
      <c r="H26" s="5">
        <f t="shared" si="4"/>
        <v>1501</v>
      </c>
      <c r="I26" s="5">
        <v>654</v>
      </c>
      <c r="J26" s="5">
        <v>847</v>
      </c>
      <c r="K26" s="5">
        <f t="shared" si="5"/>
        <v>424</v>
      </c>
      <c r="L26" s="5">
        <v>288</v>
      </c>
      <c r="M26" s="5">
        <v>136</v>
      </c>
    </row>
    <row r="27" spans="1:13" ht="13.5" customHeight="1">
      <c r="A27" s="6" t="s">
        <v>24</v>
      </c>
      <c r="B27" s="5">
        <f t="shared" si="2"/>
        <v>3</v>
      </c>
      <c r="C27" s="5">
        <v>2</v>
      </c>
      <c r="D27" s="5">
        <v>1</v>
      </c>
      <c r="E27" s="5">
        <f t="shared" si="3"/>
        <v>5</v>
      </c>
      <c r="F27" s="5">
        <v>3</v>
      </c>
      <c r="G27" s="5">
        <v>2</v>
      </c>
      <c r="H27" s="5">
        <f t="shared" si="4"/>
        <v>60</v>
      </c>
      <c r="I27" s="5">
        <v>37</v>
      </c>
      <c r="J27" s="5">
        <v>23</v>
      </c>
      <c r="K27" s="5">
        <f t="shared" si="5"/>
        <v>53</v>
      </c>
      <c r="L27" s="5">
        <v>39</v>
      </c>
      <c r="M27" s="5">
        <v>14</v>
      </c>
    </row>
    <row r="28" spans="1:13" ht="13.5" customHeight="1">
      <c r="A28" s="6" t="s">
        <v>25</v>
      </c>
      <c r="B28" s="5">
        <f t="shared" si="2"/>
        <v>10</v>
      </c>
      <c r="C28" s="5">
        <v>7</v>
      </c>
      <c r="D28" s="5">
        <v>3</v>
      </c>
      <c r="E28" s="5">
        <f t="shared" si="3"/>
        <v>24</v>
      </c>
      <c r="F28" s="5">
        <v>15</v>
      </c>
      <c r="G28" s="5">
        <v>9</v>
      </c>
      <c r="H28" s="5">
        <f t="shared" si="4"/>
        <v>428</v>
      </c>
      <c r="I28" s="5">
        <v>265</v>
      </c>
      <c r="J28" s="5">
        <v>163</v>
      </c>
      <c r="K28" s="5">
        <f t="shared" si="5"/>
        <v>125</v>
      </c>
      <c r="L28" s="5">
        <v>107</v>
      </c>
      <c r="M28" s="5">
        <v>18</v>
      </c>
    </row>
    <row r="29" spans="1:13" ht="13.5" customHeight="1">
      <c r="A29" s="6" t="s">
        <v>26</v>
      </c>
      <c r="B29" s="5">
        <f t="shared" si="2"/>
        <v>13</v>
      </c>
      <c r="C29" s="5">
        <v>5</v>
      </c>
      <c r="D29" s="5">
        <v>8</v>
      </c>
      <c r="E29" s="5">
        <f t="shared" si="3"/>
        <v>16</v>
      </c>
      <c r="F29" s="5">
        <v>8</v>
      </c>
      <c r="G29" s="5">
        <v>8</v>
      </c>
      <c r="H29" s="5">
        <f t="shared" si="4"/>
        <v>217</v>
      </c>
      <c r="I29" s="5">
        <v>101</v>
      </c>
      <c r="J29" s="5">
        <v>116</v>
      </c>
      <c r="K29" s="5">
        <f t="shared" si="5"/>
        <v>41</v>
      </c>
      <c r="L29" s="5">
        <v>22</v>
      </c>
      <c r="M29" s="5">
        <v>19</v>
      </c>
    </row>
    <row r="30" spans="1:13" ht="13.5" customHeight="1">
      <c r="A30" s="6" t="s">
        <v>27</v>
      </c>
      <c r="B30" s="5">
        <f t="shared" si="2"/>
        <v>22</v>
      </c>
      <c r="C30" s="5">
        <v>11</v>
      </c>
      <c r="D30" s="5">
        <v>11</v>
      </c>
      <c r="E30" s="5">
        <f t="shared" si="3"/>
        <v>64</v>
      </c>
      <c r="F30" s="5">
        <v>32</v>
      </c>
      <c r="G30" s="5">
        <v>32</v>
      </c>
      <c r="H30" s="5">
        <f t="shared" si="4"/>
        <v>802</v>
      </c>
      <c r="I30" s="5">
        <v>300</v>
      </c>
      <c r="J30" s="5">
        <v>502</v>
      </c>
      <c r="K30" s="5">
        <f t="shared" si="5"/>
        <v>257</v>
      </c>
      <c r="L30" s="5">
        <v>99</v>
      </c>
      <c r="M30" s="5">
        <v>158</v>
      </c>
    </row>
    <row r="31" spans="1:13" ht="13.5" customHeight="1">
      <c r="A31" s="6" t="s">
        <v>28</v>
      </c>
      <c r="B31" s="5">
        <f t="shared" si="2"/>
        <v>9</v>
      </c>
      <c r="C31" s="5">
        <v>3</v>
      </c>
      <c r="D31" s="5">
        <v>6</v>
      </c>
      <c r="E31" s="5">
        <f t="shared" si="3"/>
        <v>14</v>
      </c>
      <c r="F31" s="5">
        <v>4</v>
      </c>
      <c r="G31" s="5">
        <v>10</v>
      </c>
      <c r="H31" s="5">
        <f t="shared" si="4"/>
        <v>358</v>
      </c>
      <c r="I31" s="5">
        <v>111</v>
      </c>
      <c r="J31" s="5">
        <v>247</v>
      </c>
      <c r="K31" s="5">
        <f t="shared" si="5"/>
        <v>206</v>
      </c>
      <c r="L31" s="5">
        <v>68</v>
      </c>
      <c r="M31" s="5">
        <v>138</v>
      </c>
    </row>
    <row r="32" spans="1:13" ht="13.5" customHeight="1">
      <c r="A32" s="6" t="s">
        <v>29</v>
      </c>
      <c r="B32" s="5">
        <f t="shared" si="2"/>
        <v>18</v>
      </c>
      <c r="C32" s="5">
        <v>10</v>
      </c>
      <c r="D32" s="5">
        <v>8</v>
      </c>
      <c r="E32" s="5">
        <f t="shared" si="3"/>
        <v>88</v>
      </c>
      <c r="F32" s="5">
        <v>58</v>
      </c>
      <c r="G32" s="5">
        <v>30</v>
      </c>
      <c r="H32" s="5">
        <f t="shared" si="4"/>
        <v>1348</v>
      </c>
      <c r="I32" s="5">
        <v>819</v>
      </c>
      <c r="J32" s="5">
        <v>529</v>
      </c>
      <c r="K32" s="5">
        <f t="shared" si="5"/>
        <v>344</v>
      </c>
      <c r="L32" s="5">
        <v>267</v>
      </c>
      <c r="M32" s="5">
        <v>77</v>
      </c>
    </row>
    <row r="33" spans="1:13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12</v>
      </c>
      <c r="F33" s="5">
        <v>9</v>
      </c>
      <c r="G33" s="5">
        <v>3</v>
      </c>
      <c r="H33" s="5">
        <f t="shared" si="4"/>
        <v>206</v>
      </c>
      <c r="I33" s="5">
        <v>132</v>
      </c>
      <c r="J33" s="5">
        <v>74</v>
      </c>
      <c r="K33" s="5">
        <f t="shared" si="5"/>
        <v>93</v>
      </c>
      <c r="L33" s="5">
        <v>81</v>
      </c>
      <c r="M33" s="5">
        <v>12</v>
      </c>
    </row>
    <row r="34" spans="1:13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37</v>
      </c>
      <c r="F34" s="5">
        <v>18</v>
      </c>
      <c r="G34" s="5">
        <v>19</v>
      </c>
      <c r="H34" s="5">
        <f t="shared" si="4"/>
        <v>617</v>
      </c>
      <c r="I34" s="5">
        <v>280</v>
      </c>
      <c r="J34" s="5">
        <v>337</v>
      </c>
      <c r="K34" s="5">
        <f t="shared" si="5"/>
        <v>185</v>
      </c>
      <c r="L34" s="5">
        <v>124</v>
      </c>
      <c r="M34" s="5">
        <v>61</v>
      </c>
    </row>
    <row r="35" spans="1:13" ht="13.5" customHeight="1">
      <c r="A35" s="4" t="s">
        <v>32</v>
      </c>
      <c r="B35" s="7">
        <f aca="true" t="shared" si="6" ref="B35:M35">B36+B37</f>
        <v>0</v>
      </c>
      <c r="C35" s="7">
        <f t="shared" si="6"/>
        <v>0</v>
      </c>
      <c r="D35" s="7">
        <f t="shared" si="6"/>
        <v>0</v>
      </c>
      <c r="E35" s="7">
        <f t="shared" si="6"/>
        <v>0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0</v>
      </c>
      <c r="J35" s="7">
        <f t="shared" si="6"/>
        <v>0</v>
      </c>
      <c r="K35" s="7">
        <f t="shared" si="6"/>
        <v>0</v>
      </c>
      <c r="L35" s="7">
        <f t="shared" si="6"/>
        <v>0</v>
      </c>
      <c r="M35" s="7">
        <f t="shared" si="6"/>
        <v>0</v>
      </c>
    </row>
    <row r="36" spans="1:13" ht="13.5" customHeight="1">
      <c r="A36" s="6" t="s">
        <v>33</v>
      </c>
      <c r="B36" s="8">
        <f>C36+D36</f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>L36+M36</f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A2:M2"/>
    <mergeCell ref="A3:M3"/>
    <mergeCell ref="H6:J6"/>
    <mergeCell ref="K6:M6"/>
    <mergeCell ref="H7:J7"/>
    <mergeCell ref="K7:M7"/>
    <mergeCell ref="B7:D7"/>
    <mergeCell ref="E7:G7"/>
    <mergeCell ref="A1:M1"/>
    <mergeCell ref="A4:M4"/>
    <mergeCell ref="A5:M5"/>
    <mergeCell ref="A6:A9"/>
    <mergeCell ref="B6:D6"/>
    <mergeCell ref="E6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3">
        <v>565</v>
      </c>
      <c r="C10" s="3">
        <v>247</v>
      </c>
      <c r="D10" s="3">
        <v>318</v>
      </c>
      <c r="E10" s="3">
        <v>1491</v>
      </c>
      <c r="F10" s="3">
        <v>631</v>
      </c>
      <c r="G10" s="3">
        <v>860</v>
      </c>
      <c r="H10" s="3">
        <v>29173</v>
      </c>
      <c r="I10" s="3">
        <v>9998</v>
      </c>
      <c r="J10" s="3">
        <v>19175</v>
      </c>
      <c r="K10" s="3">
        <v>6770</v>
      </c>
      <c r="L10" s="3">
        <v>3206</v>
      </c>
      <c r="M10" s="3">
        <v>3564</v>
      </c>
    </row>
    <row r="11" spans="1:13" ht="13.5" customHeight="1">
      <c r="A11" s="4" t="s">
        <v>11</v>
      </c>
      <c r="B11" s="5">
        <v>565</v>
      </c>
      <c r="C11" s="5">
        <v>247</v>
      </c>
      <c r="D11" s="5">
        <v>318</v>
      </c>
      <c r="E11" s="5">
        <v>1491</v>
      </c>
      <c r="F11" s="5">
        <v>631</v>
      </c>
      <c r="G11" s="5">
        <v>860</v>
      </c>
      <c r="H11" s="5">
        <v>29173</v>
      </c>
      <c r="I11" s="5">
        <v>9998</v>
      </c>
      <c r="J11" s="5">
        <v>19175</v>
      </c>
      <c r="K11" s="5">
        <v>6770</v>
      </c>
      <c r="L11" s="5">
        <v>3206</v>
      </c>
      <c r="M11" s="5">
        <v>3564</v>
      </c>
    </row>
    <row r="12" spans="1:13" ht="13.5" customHeight="1">
      <c r="A12" s="6" t="s">
        <v>74</v>
      </c>
      <c r="B12" s="5">
        <v>28</v>
      </c>
      <c r="C12" s="5">
        <v>12</v>
      </c>
      <c r="D12" s="5">
        <v>16</v>
      </c>
      <c r="E12" s="5">
        <v>121</v>
      </c>
      <c r="F12" s="5">
        <v>47</v>
      </c>
      <c r="G12" s="5">
        <v>74</v>
      </c>
      <c r="H12" s="5">
        <v>2474</v>
      </c>
      <c r="I12" s="5">
        <v>704</v>
      </c>
      <c r="J12" s="5">
        <v>1770</v>
      </c>
      <c r="K12" s="5">
        <v>685</v>
      </c>
      <c r="L12" s="5">
        <v>223</v>
      </c>
      <c r="M12" s="5">
        <v>462</v>
      </c>
    </row>
    <row r="13" spans="1:13" ht="13.5" customHeight="1">
      <c r="A13" s="6" t="s">
        <v>75</v>
      </c>
      <c r="B13" s="5">
        <v>36</v>
      </c>
      <c r="C13" s="5">
        <v>12</v>
      </c>
      <c r="D13" s="5">
        <v>24</v>
      </c>
      <c r="E13" s="5">
        <v>78</v>
      </c>
      <c r="F13" s="5">
        <v>35</v>
      </c>
      <c r="G13" s="5">
        <v>43</v>
      </c>
      <c r="H13" s="5">
        <v>1195</v>
      </c>
      <c r="I13" s="5">
        <v>616</v>
      </c>
      <c r="J13" s="5">
        <v>579</v>
      </c>
      <c r="K13" s="5">
        <v>404</v>
      </c>
      <c r="L13" s="5">
        <v>241</v>
      </c>
      <c r="M13" s="5">
        <v>163</v>
      </c>
    </row>
    <row r="14" spans="1:13" ht="13.5" customHeight="1">
      <c r="A14" s="6" t="s">
        <v>12</v>
      </c>
      <c r="B14" s="5">
        <v>101</v>
      </c>
      <c r="C14" s="5">
        <v>36</v>
      </c>
      <c r="D14" s="5">
        <v>65</v>
      </c>
      <c r="E14" s="5">
        <v>337</v>
      </c>
      <c r="F14" s="5">
        <v>90</v>
      </c>
      <c r="G14" s="5">
        <v>247</v>
      </c>
      <c r="H14" s="5">
        <v>8063</v>
      </c>
      <c r="I14" s="5">
        <v>2076</v>
      </c>
      <c r="J14" s="5">
        <v>5987</v>
      </c>
      <c r="K14" s="5">
        <v>1423</v>
      </c>
      <c r="L14" s="5">
        <v>572</v>
      </c>
      <c r="M14" s="5">
        <v>851</v>
      </c>
    </row>
    <row r="15" spans="1:13" ht="13.5" customHeight="1">
      <c r="A15" s="6" t="s">
        <v>76</v>
      </c>
      <c r="B15" s="5">
        <v>14</v>
      </c>
      <c r="C15" s="5">
        <v>4</v>
      </c>
      <c r="D15" s="5">
        <v>10</v>
      </c>
      <c r="E15" s="5">
        <v>45</v>
      </c>
      <c r="F15" s="5">
        <v>17</v>
      </c>
      <c r="G15" s="5">
        <v>28</v>
      </c>
      <c r="H15" s="5">
        <v>782</v>
      </c>
      <c r="I15" s="5">
        <v>325</v>
      </c>
      <c r="J15" s="5">
        <v>457</v>
      </c>
      <c r="K15" s="5">
        <v>140</v>
      </c>
      <c r="L15" s="5">
        <v>81</v>
      </c>
      <c r="M15" s="5">
        <v>59</v>
      </c>
    </row>
    <row r="16" spans="1:13" ht="13.5" customHeight="1">
      <c r="A16" s="6" t="s">
        <v>13</v>
      </c>
      <c r="B16" s="5">
        <v>42</v>
      </c>
      <c r="C16" s="5">
        <v>19</v>
      </c>
      <c r="D16" s="5">
        <v>23</v>
      </c>
      <c r="E16" s="5">
        <v>129</v>
      </c>
      <c r="F16" s="5">
        <v>53</v>
      </c>
      <c r="G16" s="5">
        <v>76</v>
      </c>
      <c r="H16" s="5">
        <v>2921</v>
      </c>
      <c r="I16" s="5">
        <v>919</v>
      </c>
      <c r="J16" s="5">
        <v>2002</v>
      </c>
      <c r="K16" s="5">
        <v>582</v>
      </c>
      <c r="L16" s="5">
        <v>272</v>
      </c>
      <c r="M16" s="5">
        <v>310</v>
      </c>
    </row>
    <row r="17" spans="1:13" ht="13.5" customHeight="1">
      <c r="A17" s="6" t="s">
        <v>14</v>
      </c>
      <c r="B17" s="5">
        <v>7</v>
      </c>
      <c r="C17" s="5">
        <v>2</v>
      </c>
      <c r="D17" s="5">
        <v>5</v>
      </c>
      <c r="E17" s="5">
        <v>18</v>
      </c>
      <c r="F17" s="5">
        <v>6</v>
      </c>
      <c r="G17" s="5">
        <v>12</v>
      </c>
      <c r="H17" s="5">
        <v>356</v>
      </c>
      <c r="I17" s="5">
        <v>74</v>
      </c>
      <c r="J17" s="5">
        <v>282</v>
      </c>
      <c r="K17" s="5">
        <v>81</v>
      </c>
      <c r="L17" s="5">
        <v>32</v>
      </c>
      <c r="M17" s="5">
        <v>49</v>
      </c>
    </row>
    <row r="18" spans="1:13" ht="13.5" customHeight="1">
      <c r="A18" s="6" t="s">
        <v>15</v>
      </c>
      <c r="B18" s="5">
        <v>16</v>
      </c>
      <c r="C18" s="5">
        <v>3</v>
      </c>
      <c r="D18" s="5">
        <v>13</v>
      </c>
      <c r="E18" s="5">
        <v>28</v>
      </c>
      <c r="F18" s="5">
        <v>5</v>
      </c>
      <c r="G18" s="5">
        <v>23</v>
      </c>
      <c r="H18" s="5">
        <v>548</v>
      </c>
      <c r="I18" s="5">
        <v>47</v>
      </c>
      <c r="J18" s="5">
        <v>501</v>
      </c>
      <c r="K18" s="5">
        <v>106</v>
      </c>
      <c r="L18" s="5">
        <v>44</v>
      </c>
      <c r="M18" s="5">
        <v>62</v>
      </c>
    </row>
    <row r="19" spans="1:13" ht="13.5" customHeight="1">
      <c r="A19" s="6" t="s">
        <v>16</v>
      </c>
      <c r="B19" s="5">
        <v>37</v>
      </c>
      <c r="C19" s="5">
        <v>15</v>
      </c>
      <c r="D19" s="5">
        <v>22</v>
      </c>
      <c r="E19" s="5">
        <v>94</v>
      </c>
      <c r="F19" s="5">
        <v>40</v>
      </c>
      <c r="G19" s="5">
        <v>54</v>
      </c>
      <c r="H19" s="5">
        <v>1968</v>
      </c>
      <c r="I19" s="5">
        <v>466</v>
      </c>
      <c r="J19" s="5">
        <v>1502</v>
      </c>
      <c r="K19" s="5">
        <v>407</v>
      </c>
      <c r="L19" s="5">
        <v>166</v>
      </c>
      <c r="M19" s="5">
        <v>241</v>
      </c>
    </row>
    <row r="20" spans="1:13" ht="13.5" customHeight="1">
      <c r="A20" s="6" t="s">
        <v>17</v>
      </c>
      <c r="B20" s="5">
        <v>26</v>
      </c>
      <c r="C20" s="5">
        <v>13</v>
      </c>
      <c r="D20" s="5">
        <v>13</v>
      </c>
      <c r="E20" s="5">
        <v>55</v>
      </c>
      <c r="F20" s="5">
        <v>38</v>
      </c>
      <c r="G20" s="5">
        <v>17</v>
      </c>
      <c r="H20" s="5">
        <v>872</v>
      </c>
      <c r="I20" s="5">
        <v>525</v>
      </c>
      <c r="J20" s="5">
        <v>347</v>
      </c>
      <c r="K20" s="5">
        <v>292</v>
      </c>
      <c r="L20" s="5">
        <v>176</v>
      </c>
      <c r="M20" s="5">
        <v>116</v>
      </c>
    </row>
    <row r="21" spans="1:13" ht="13.5" customHeight="1">
      <c r="A21" s="6" t="s">
        <v>18</v>
      </c>
      <c r="B21" s="5">
        <v>13</v>
      </c>
      <c r="C21" s="5">
        <v>7</v>
      </c>
      <c r="D21" s="5">
        <v>6</v>
      </c>
      <c r="E21" s="5">
        <v>36</v>
      </c>
      <c r="F21" s="5">
        <v>15</v>
      </c>
      <c r="G21" s="5">
        <v>21</v>
      </c>
      <c r="H21" s="5">
        <v>536</v>
      </c>
      <c r="I21" s="5">
        <v>141</v>
      </c>
      <c r="J21" s="5">
        <v>395</v>
      </c>
      <c r="K21" s="5">
        <v>116</v>
      </c>
      <c r="L21" s="5">
        <v>64</v>
      </c>
      <c r="M21" s="5">
        <v>52</v>
      </c>
    </row>
    <row r="22" spans="1:13" ht="13.5" customHeight="1">
      <c r="A22" s="6" t="s">
        <v>19</v>
      </c>
      <c r="B22" s="5">
        <v>30</v>
      </c>
      <c r="C22" s="5">
        <v>15</v>
      </c>
      <c r="D22" s="5">
        <v>15</v>
      </c>
      <c r="E22" s="5">
        <v>56</v>
      </c>
      <c r="F22" s="5">
        <v>23</v>
      </c>
      <c r="G22" s="5">
        <v>33</v>
      </c>
      <c r="H22" s="5">
        <v>925</v>
      </c>
      <c r="I22" s="5">
        <v>313</v>
      </c>
      <c r="J22" s="5">
        <v>612</v>
      </c>
      <c r="K22" s="5">
        <v>186</v>
      </c>
      <c r="L22" s="5">
        <v>124</v>
      </c>
      <c r="M22" s="5">
        <v>62</v>
      </c>
    </row>
    <row r="23" spans="1:13" ht="13.5" customHeight="1">
      <c r="A23" s="6" t="s">
        <v>20</v>
      </c>
      <c r="B23" s="5">
        <v>14</v>
      </c>
      <c r="C23" s="5">
        <v>8</v>
      </c>
      <c r="D23" s="5">
        <v>6</v>
      </c>
      <c r="E23" s="5">
        <v>18</v>
      </c>
      <c r="F23" s="5">
        <v>9</v>
      </c>
      <c r="G23" s="5">
        <v>9</v>
      </c>
      <c r="H23" s="5">
        <v>312</v>
      </c>
      <c r="I23" s="5">
        <v>128</v>
      </c>
      <c r="J23" s="5">
        <v>184</v>
      </c>
      <c r="K23" s="5">
        <v>152</v>
      </c>
      <c r="L23" s="5">
        <v>82</v>
      </c>
      <c r="M23" s="5">
        <v>70</v>
      </c>
    </row>
    <row r="24" spans="1:13" ht="13.5" customHeight="1">
      <c r="A24" s="6" t="s">
        <v>21</v>
      </c>
      <c r="B24" s="5">
        <v>29</v>
      </c>
      <c r="C24" s="5">
        <v>11</v>
      </c>
      <c r="D24" s="5">
        <v>18</v>
      </c>
      <c r="E24" s="5">
        <v>67</v>
      </c>
      <c r="F24" s="5">
        <v>28</v>
      </c>
      <c r="G24" s="5">
        <v>39</v>
      </c>
      <c r="H24" s="5">
        <v>1137</v>
      </c>
      <c r="I24" s="5">
        <v>383</v>
      </c>
      <c r="J24" s="5">
        <v>754</v>
      </c>
      <c r="K24" s="5">
        <v>279</v>
      </c>
      <c r="L24" s="5">
        <v>153</v>
      </c>
      <c r="M24" s="5">
        <v>126</v>
      </c>
    </row>
    <row r="25" spans="1:13" ht="13.5" customHeight="1">
      <c r="A25" s="6" t="s">
        <v>22</v>
      </c>
      <c r="B25" s="5">
        <v>39</v>
      </c>
      <c r="C25" s="5">
        <v>22</v>
      </c>
      <c r="D25" s="5">
        <v>17</v>
      </c>
      <c r="E25" s="5">
        <v>73</v>
      </c>
      <c r="F25" s="5">
        <v>39</v>
      </c>
      <c r="G25" s="5">
        <v>34</v>
      </c>
      <c r="H25" s="5">
        <v>1517</v>
      </c>
      <c r="I25" s="5">
        <v>660</v>
      </c>
      <c r="J25" s="5">
        <v>857</v>
      </c>
      <c r="K25" s="5">
        <v>435</v>
      </c>
      <c r="L25" s="5">
        <v>246</v>
      </c>
      <c r="M25" s="5">
        <v>189</v>
      </c>
    </row>
    <row r="26" spans="1:13" ht="13.5" customHeight="1">
      <c r="A26" s="6" t="s">
        <v>23</v>
      </c>
      <c r="B26" s="5">
        <v>44</v>
      </c>
      <c r="C26" s="5">
        <v>21</v>
      </c>
      <c r="D26" s="5">
        <v>23</v>
      </c>
      <c r="E26" s="5">
        <v>77</v>
      </c>
      <c r="F26" s="5">
        <v>39</v>
      </c>
      <c r="G26" s="5">
        <v>38</v>
      </c>
      <c r="H26" s="5">
        <v>1560</v>
      </c>
      <c r="I26" s="5">
        <v>713</v>
      </c>
      <c r="J26" s="5">
        <v>847</v>
      </c>
      <c r="K26" s="5">
        <v>382</v>
      </c>
      <c r="L26" s="5">
        <v>178</v>
      </c>
      <c r="M26" s="5">
        <v>204</v>
      </c>
    </row>
    <row r="27" spans="1:13" ht="13.5" customHeight="1">
      <c r="A27" s="6" t="s">
        <v>24</v>
      </c>
      <c r="B27" s="5">
        <v>3</v>
      </c>
      <c r="C27" s="5">
        <v>2</v>
      </c>
      <c r="D27" s="5">
        <v>1</v>
      </c>
      <c r="E27" s="5">
        <v>4</v>
      </c>
      <c r="F27" s="5">
        <v>3</v>
      </c>
      <c r="G27" s="5">
        <v>1</v>
      </c>
      <c r="H27" s="5">
        <v>49</v>
      </c>
      <c r="I27" s="5">
        <v>37</v>
      </c>
      <c r="J27" s="5">
        <v>12</v>
      </c>
      <c r="K27" s="5">
        <v>21</v>
      </c>
      <c r="L27" s="5">
        <v>14</v>
      </c>
      <c r="M27" s="5">
        <v>7</v>
      </c>
    </row>
    <row r="28" spans="1:13" ht="13.5" customHeight="1">
      <c r="A28" s="6" t="s">
        <v>25</v>
      </c>
      <c r="B28" s="5">
        <v>9</v>
      </c>
      <c r="C28" s="5">
        <v>6</v>
      </c>
      <c r="D28" s="5">
        <v>3</v>
      </c>
      <c r="E28" s="5">
        <v>23</v>
      </c>
      <c r="F28" s="5">
        <v>14</v>
      </c>
      <c r="G28" s="5">
        <v>9</v>
      </c>
      <c r="H28" s="5">
        <v>433</v>
      </c>
      <c r="I28" s="5">
        <v>233</v>
      </c>
      <c r="J28" s="5">
        <v>200</v>
      </c>
      <c r="K28" s="5">
        <v>118</v>
      </c>
      <c r="L28" s="5">
        <v>92</v>
      </c>
      <c r="M28" s="5">
        <v>26</v>
      </c>
    </row>
    <row r="29" spans="1:13" ht="13.5" customHeight="1">
      <c r="A29" s="6" t="s">
        <v>26</v>
      </c>
      <c r="B29" s="5">
        <v>12</v>
      </c>
      <c r="C29" s="5">
        <v>6</v>
      </c>
      <c r="D29" s="5">
        <v>6</v>
      </c>
      <c r="E29" s="5">
        <v>15</v>
      </c>
      <c r="F29" s="5">
        <v>9</v>
      </c>
      <c r="G29" s="5">
        <v>6</v>
      </c>
      <c r="H29" s="5">
        <v>188</v>
      </c>
      <c r="I29" s="5">
        <v>116</v>
      </c>
      <c r="J29" s="5">
        <v>72</v>
      </c>
      <c r="K29" s="5">
        <v>33</v>
      </c>
      <c r="L29" s="5">
        <v>5</v>
      </c>
      <c r="M29" s="5">
        <v>28</v>
      </c>
    </row>
    <row r="30" spans="1:13" ht="13.5" customHeight="1">
      <c r="A30" s="6" t="s">
        <v>27</v>
      </c>
      <c r="B30" s="5">
        <v>22</v>
      </c>
      <c r="C30" s="5">
        <v>11</v>
      </c>
      <c r="D30" s="5">
        <v>11</v>
      </c>
      <c r="E30" s="5">
        <v>64</v>
      </c>
      <c r="F30" s="5">
        <v>32</v>
      </c>
      <c r="G30" s="5">
        <v>32</v>
      </c>
      <c r="H30" s="5">
        <v>841</v>
      </c>
      <c r="I30" s="5">
        <v>266</v>
      </c>
      <c r="J30" s="5">
        <v>575</v>
      </c>
      <c r="K30" s="5">
        <v>210</v>
      </c>
      <c r="L30" s="5">
        <v>96</v>
      </c>
      <c r="M30" s="5">
        <v>114</v>
      </c>
    </row>
    <row r="31" spans="1:13" ht="13.5" customHeight="1">
      <c r="A31" s="6" t="s">
        <v>28</v>
      </c>
      <c r="B31" s="5">
        <v>9</v>
      </c>
      <c r="C31" s="5">
        <v>3</v>
      </c>
      <c r="D31" s="5">
        <v>6</v>
      </c>
      <c r="E31" s="5">
        <v>15</v>
      </c>
      <c r="F31" s="5">
        <v>5</v>
      </c>
      <c r="G31" s="5">
        <v>10</v>
      </c>
      <c r="H31" s="5">
        <v>300</v>
      </c>
      <c r="I31" s="5">
        <v>48</v>
      </c>
      <c r="J31" s="5">
        <v>252</v>
      </c>
      <c r="K31" s="5">
        <v>77</v>
      </c>
      <c r="L31" s="5">
        <v>32</v>
      </c>
      <c r="M31" s="5">
        <v>45</v>
      </c>
    </row>
    <row r="32" spans="1:13" ht="13.5" customHeight="1">
      <c r="A32" s="6" t="s">
        <v>29</v>
      </c>
      <c r="B32" s="5">
        <v>18</v>
      </c>
      <c r="C32" s="5">
        <v>10</v>
      </c>
      <c r="D32" s="5">
        <v>8</v>
      </c>
      <c r="E32" s="5">
        <v>89</v>
      </c>
      <c r="F32" s="5">
        <v>57</v>
      </c>
      <c r="G32" s="5">
        <v>32</v>
      </c>
      <c r="H32" s="5">
        <v>1376</v>
      </c>
      <c r="I32" s="5">
        <v>826</v>
      </c>
      <c r="J32" s="5">
        <v>550</v>
      </c>
      <c r="K32" s="5">
        <v>430</v>
      </c>
      <c r="L32" s="5">
        <v>173</v>
      </c>
      <c r="M32" s="5">
        <v>257</v>
      </c>
    </row>
    <row r="33" spans="1:13" ht="13.5" customHeight="1">
      <c r="A33" s="6" t="s">
        <v>30</v>
      </c>
      <c r="B33" s="5">
        <v>4</v>
      </c>
      <c r="C33" s="5">
        <v>3</v>
      </c>
      <c r="D33" s="5">
        <v>1</v>
      </c>
      <c r="E33" s="5">
        <v>12</v>
      </c>
      <c r="F33" s="5">
        <v>9</v>
      </c>
      <c r="G33" s="5">
        <v>3</v>
      </c>
      <c r="H33" s="5">
        <v>211</v>
      </c>
      <c r="I33" s="5">
        <v>124</v>
      </c>
      <c r="J33" s="5">
        <v>87</v>
      </c>
      <c r="K33" s="5">
        <v>55</v>
      </c>
      <c r="L33" s="5">
        <v>55</v>
      </c>
      <c r="M33" s="5">
        <v>0</v>
      </c>
    </row>
    <row r="34" spans="1:13" ht="13.5" customHeight="1">
      <c r="A34" s="6" t="s">
        <v>31</v>
      </c>
      <c r="B34" s="5">
        <v>12</v>
      </c>
      <c r="C34" s="5">
        <v>6</v>
      </c>
      <c r="D34" s="5">
        <v>6</v>
      </c>
      <c r="E34" s="5">
        <v>37</v>
      </c>
      <c r="F34" s="5">
        <v>18</v>
      </c>
      <c r="G34" s="5">
        <v>19</v>
      </c>
      <c r="H34" s="5">
        <v>609</v>
      </c>
      <c r="I34" s="5">
        <v>258</v>
      </c>
      <c r="J34" s="5">
        <v>351</v>
      </c>
      <c r="K34" s="5">
        <v>156</v>
      </c>
      <c r="L34" s="5">
        <v>85</v>
      </c>
      <c r="M34" s="5">
        <v>71</v>
      </c>
    </row>
    <row r="35" spans="1:13" ht="13.5" customHeight="1">
      <c r="A35" s="4" t="s">
        <v>32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 ht="13.5" customHeight="1">
      <c r="A36" s="6" t="s">
        <v>33</v>
      </c>
      <c r="B36" s="8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A2:M2"/>
    <mergeCell ref="A3:M3"/>
    <mergeCell ref="H6:J6"/>
    <mergeCell ref="K6:M6"/>
    <mergeCell ref="H7:J7"/>
    <mergeCell ref="K7:M7"/>
    <mergeCell ref="B7:D7"/>
    <mergeCell ref="E7:G7"/>
    <mergeCell ref="A1:M1"/>
    <mergeCell ref="A4:M4"/>
    <mergeCell ref="A5:M5"/>
    <mergeCell ref="A6:A9"/>
    <mergeCell ref="B6:D6"/>
    <mergeCell ref="E6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3">
        <f aca="true" t="shared" si="0" ref="B10:M10">B11+B35</f>
        <v>551</v>
      </c>
      <c r="C10" s="3">
        <f t="shared" si="0"/>
        <v>241</v>
      </c>
      <c r="D10" s="3">
        <f t="shared" si="0"/>
        <v>310</v>
      </c>
      <c r="E10" s="3">
        <f t="shared" si="0"/>
        <v>1482</v>
      </c>
      <c r="F10" s="3">
        <f t="shared" si="0"/>
        <v>622</v>
      </c>
      <c r="G10" s="3">
        <f t="shared" si="0"/>
        <v>860</v>
      </c>
      <c r="H10" s="3">
        <f t="shared" si="0"/>
        <v>27932</v>
      </c>
      <c r="I10" s="3">
        <f t="shared" si="0"/>
        <v>9507</v>
      </c>
      <c r="J10" s="3">
        <f t="shared" si="0"/>
        <v>18425</v>
      </c>
      <c r="K10" s="3">
        <f t="shared" si="0"/>
        <v>6306</v>
      </c>
      <c r="L10" s="3">
        <f t="shared" si="0"/>
        <v>3016</v>
      </c>
      <c r="M10" s="3">
        <f t="shared" si="0"/>
        <v>3290</v>
      </c>
    </row>
    <row r="11" spans="1:13" ht="13.5" customHeight="1">
      <c r="A11" s="4" t="s">
        <v>11</v>
      </c>
      <c r="B11" s="5">
        <f aca="true" t="shared" si="1" ref="B11:M11">SUM(B12:B34)</f>
        <v>551</v>
      </c>
      <c r="C11" s="5">
        <f t="shared" si="1"/>
        <v>241</v>
      </c>
      <c r="D11" s="5">
        <f t="shared" si="1"/>
        <v>310</v>
      </c>
      <c r="E11" s="5">
        <f t="shared" si="1"/>
        <v>1482</v>
      </c>
      <c r="F11" s="5">
        <f t="shared" si="1"/>
        <v>622</v>
      </c>
      <c r="G11" s="5">
        <f t="shared" si="1"/>
        <v>860</v>
      </c>
      <c r="H11" s="5">
        <f t="shared" si="1"/>
        <v>27932</v>
      </c>
      <c r="I11" s="5">
        <f t="shared" si="1"/>
        <v>9507</v>
      </c>
      <c r="J11" s="5">
        <f t="shared" si="1"/>
        <v>18425</v>
      </c>
      <c r="K11" s="5">
        <f t="shared" si="1"/>
        <v>6306</v>
      </c>
      <c r="L11" s="5">
        <f t="shared" si="1"/>
        <v>3016</v>
      </c>
      <c r="M11" s="5">
        <f t="shared" si="1"/>
        <v>3290</v>
      </c>
    </row>
    <row r="12" spans="1:13" ht="13.5" customHeight="1">
      <c r="A12" s="6" t="s">
        <v>74</v>
      </c>
      <c r="B12" s="5">
        <f aca="true" t="shared" si="2" ref="B12:B34">C12+D12</f>
        <v>28</v>
      </c>
      <c r="C12" s="5">
        <v>12</v>
      </c>
      <c r="D12" s="5">
        <v>16</v>
      </c>
      <c r="E12" s="5">
        <f aca="true" t="shared" si="3" ref="E12:E34">F12+G12</f>
        <v>121</v>
      </c>
      <c r="F12" s="5">
        <v>46</v>
      </c>
      <c r="G12" s="5">
        <v>75</v>
      </c>
      <c r="H12" s="5">
        <f aca="true" t="shared" si="4" ref="H12:H34">I12+J12</f>
        <v>2344</v>
      </c>
      <c r="I12" s="5">
        <v>640</v>
      </c>
      <c r="J12" s="5">
        <v>1704</v>
      </c>
      <c r="K12" s="5">
        <f aca="true" t="shared" si="5" ref="K12:K34">L12+M12</f>
        <v>611</v>
      </c>
      <c r="L12" s="5">
        <v>187</v>
      </c>
      <c r="M12" s="5">
        <v>424</v>
      </c>
    </row>
    <row r="13" spans="1:13" ht="13.5" customHeight="1">
      <c r="A13" s="6" t="s">
        <v>75</v>
      </c>
      <c r="B13" s="5">
        <f t="shared" si="2"/>
        <v>34</v>
      </c>
      <c r="C13" s="5">
        <v>12</v>
      </c>
      <c r="D13" s="5">
        <v>22</v>
      </c>
      <c r="E13" s="5">
        <f t="shared" si="3"/>
        <v>74</v>
      </c>
      <c r="F13" s="5">
        <v>34</v>
      </c>
      <c r="G13" s="5">
        <v>40</v>
      </c>
      <c r="H13" s="5">
        <f t="shared" si="4"/>
        <v>1113</v>
      </c>
      <c r="I13" s="5">
        <v>597</v>
      </c>
      <c r="J13" s="5">
        <v>516</v>
      </c>
      <c r="K13" s="5">
        <f t="shared" si="5"/>
        <v>423</v>
      </c>
      <c r="L13" s="5">
        <v>208</v>
      </c>
      <c r="M13" s="5">
        <v>215</v>
      </c>
    </row>
    <row r="14" spans="1:13" ht="13.5" customHeight="1">
      <c r="A14" s="6" t="s">
        <v>12</v>
      </c>
      <c r="B14" s="5">
        <f t="shared" si="2"/>
        <v>99</v>
      </c>
      <c r="C14" s="5">
        <v>34</v>
      </c>
      <c r="D14" s="5">
        <v>65</v>
      </c>
      <c r="E14" s="5">
        <f t="shared" si="3"/>
        <v>339</v>
      </c>
      <c r="F14" s="5">
        <v>87</v>
      </c>
      <c r="G14" s="5">
        <v>252</v>
      </c>
      <c r="H14" s="5">
        <f t="shared" si="4"/>
        <v>7951</v>
      </c>
      <c r="I14" s="5">
        <v>2055</v>
      </c>
      <c r="J14" s="5">
        <v>5896</v>
      </c>
      <c r="K14" s="5">
        <f t="shared" si="5"/>
        <v>1411</v>
      </c>
      <c r="L14" s="5">
        <v>581</v>
      </c>
      <c r="M14" s="5">
        <v>830</v>
      </c>
    </row>
    <row r="15" spans="1:13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46</v>
      </c>
      <c r="F15" s="5">
        <v>19</v>
      </c>
      <c r="G15" s="5">
        <v>27</v>
      </c>
      <c r="H15" s="5">
        <f t="shared" si="4"/>
        <v>762</v>
      </c>
      <c r="I15" s="5">
        <v>339</v>
      </c>
      <c r="J15" s="5">
        <v>423</v>
      </c>
      <c r="K15" s="5">
        <f t="shared" si="5"/>
        <v>141</v>
      </c>
      <c r="L15" s="5">
        <v>63</v>
      </c>
      <c r="M15" s="5">
        <v>78</v>
      </c>
    </row>
    <row r="16" spans="1:13" ht="13.5" customHeight="1">
      <c r="A16" s="6" t="s">
        <v>13</v>
      </c>
      <c r="B16" s="5">
        <f t="shared" si="2"/>
        <v>42</v>
      </c>
      <c r="C16" s="5">
        <v>19</v>
      </c>
      <c r="D16" s="5">
        <v>23</v>
      </c>
      <c r="E16" s="5">
        <f t="shared" si="3"/>
        <v>137</v>
      </c>
      <c r="F16" s="5">
        <v>54</v>
      </c>
      <c r="G16" s="5">
        <v>83</v>
      </c>
      <c r="H16" s="5">
        <f t="shared" si="4"/>
        <v>2937</v>
      </c>
      <c r="I16" s="5">
        <v>911</v>
      </c>
      <c r="J16" s="5">
        <v>2026</v>
      </c>
      <c r="K16" s="5">
        <f t="shared" si="5"/>
        <v>587</v>
      </c>
      <c r="L16" s="5">
        <v>292</v>
      </c>
      <c r="M16" s="5">
        <v>295</v>
      </c>
    </row>
    <row r="17" spans="1:13" ht="13.5" customHeight="1">
      <c r="A17" s="6" t="s">
        <v>14</v>
      </c>
      <c r="B17" s="5">
        <f t="shared" si="2"/>
        <v>7</v>
      </c>
      <c r="C17" s="5">
        <v>2</v>
      </c>
      <c r="D17" s="5">
        <v>5</v>
      </c>
      <c r="E17" s="5">
        <f t="shared" si="3"/>
        <v>18</v>
      </c>
      <c r="F17" s="5">
        <v>6</v>
      </c>
      <c r="G17" s="5">
        <v>12</v>
      </c>
      <c r="H17" s="5">
        <f t="shared" si="4"/>
        <v>335</v>
      </c>
      <c r="I17" s="5">
        <v>67</v>
      </c>
      <c r="J17" s="5">
        <v>268</v>
      </c>
      <c r="K17" s="5">
        <f t="shared" si="5"/>
        <v>84</v>
      </c>
      <c r="L17" s="5">
        <v>33</v>
      </c>
      <c r="M17" s="5">
        <v>51</v>
      </c>
    </row>
    <row r="18" spans="1:13" ht="13.5" customHeight="1">
      <c r="A18" s="6" t="s">
        <v>15</v>
      </c>
      <c r="B18" s="5">
        <f t="shared" si="2"/>
        <v>16</v>
      </c>
      <c r="C18" s="5">
        <v>3</v>
      </c>
      <c r="D18" s="5">
        <v>13</v>
      </c>
      <c r="E18" s="5">
        <f t="shared" si="3"/>
        <v>28</v>
      </c>
      <c r="F18" s="5">
        <v>5</v>
      </c>
      <c r="G18" s="5">
        <v>23</v>
      </c>
      <c r="H18" s="5">
        <f t="shared" si="4"/>
        <v>500</v>
      </c>
      <c r="I18" s="5">
        <v>43</v>
      </c>
      <c r="J18" s="5">
        <v>457</v>
      </c>
      <c r="K18" s="5">
        <f t="shared" si="5"/>
        <v>155</v>
      </c>
      <c r="L18" s="5">
        <v>9</v>
      </c>
      <c r="M18" s="5">
        <v>146</v>
      </c>
    </row>
    <row r="19" spans="1:13" ht="13.5" customHeight="1">
      <c r="A19" s="6" t="s">
        <v>16</v>
      </c>
      <c r="B19" s="5">
        <f t="shared" si="2"/>
        <v>37</v>
      </c>
      <c r="C19" s="5">
        <v>15</v>
      </c>
      <c r="D19" s="5">
        <v>22</v>
      </c>
      <c r="E19" s="5">
        <f t="shared" si="3"/>
        <v>91</v>
      </c>
      <c r="F19" s="5">
        <v>39</v>
      </c>
      <c r="G19" s="5">
        <v>52</v>
      </c>
      <c r="H19" s="5">
        <f t="shared" si="4"/>
        <v>1913</v>
      </c>
      <c r="I19" s="5">
        <v>481</v>
      </c>
      <c r="J19" s="5">
        <v>1432</v>
      </c>
      <c r="K19" s="5">
        <f t="shared" si="5"/>
        <v>294</v>
      </c>
      <c r="L19" s="5">
        <v>130</v>
      </c>
      <c r="M19" s="5">
        <v>164</v>
      </c>
    </row>
    <row r="20" spans="1:13" ht="13.5" customHeight="1">
      <c r="A20" s="6" t="s">
        <v>17</v>
      </c>
      <c r="B20" s="5">
        <f t="shared" si="2"/>
        <v>28</v>
      </c>
      <c r="C20" s="5">
        <v>14</v>
      </c>
      <c r="D20" s="5">
        <v>14</v>
      </c>
      <c r="E20" s="5">
        <f t="shared" si="3"/>
        <v>57</v>
      </c>
      <c r="F20" s="5">
        <v>40</v>
      </c>
      <c r="G20" s="5">
        <v>17</v>
      </c>
      <c r="H20" s="5">
        <f t="shared" si="4"/>
        <v>791</v>
      </c>
      <c r="I20" s="5">
        <v>454</v>
      </c>
      <c r="J20" s="5">
        <v>337</v>
      </c>
      <c r="K20" s="5">
        <f t="shared" si="5"/>
        <v>282</v>
      </c>
      <c r="L20" s="5">
        <v>179</v>
      </c>
      <c r="M20" s="5">
        <v>103</v>
      </c>
    </row>
    <row r="21" spans="1:13" ht="13.5" customHeight="1">
      <c r="A21" s="6" t="s">
        <v>18</v>
      </c>
      <c r="B21" s="5">
        <f t="shared" si="2"/>
        <v>13</v>
      </c>
      <c r="C21" s="5">
        <v>7</v>
      </c>
      <c r="D21" s="5">
        <v>6</v>
      </c>
      <c r="E21" s="5">
        <f t="shared" si="3"/>
        <v>34</v>
      </c>
      <c r="F21" s="5">
        <v>16</v>
      </c>
      <c r="G21" s="5">
        <v>18</v>
      </c>
      <c r="H21" s="5">
        <f t="shared" si="4"/>
        <v>563</v>
      </c>
      <c r="I21" s="5">
        <v>179</v>
      </c>
      <c r="J21" s="5">
        <v>384</v>
      </c>
      <c r="K21" s="5">
        <f t="shared" si="5"/>
        <v>106</v>
      </c>
      <c r="L21" s="5">
        <v>40</v>
      </c>
      <c r="M21" s="5">
        <v>66</v>
      </c>
    </row>
    <row r="22" spans="1:13" ht="13.5" customHeight="1">
      <c r="A22" s="6" t="s">
        <v>19</v>
      </c>
      <c r="B22" s="5">
        <f t="shared" si="2"/>
        <v>27</v>
      </c>
      <c r="C22" s="5">
        <v>14</v>
      </c>
      <c r="D22" s="5">
        <v>13</v>
      </c>
      <c r="E22" s="5">
        <f t="shared" si="3"/>
        <v>53</v>
      </c>
      <c r="F22" s="5">
        <v>23</v>
      </c>
      <c r="G22" s="5">
        <v>30</v>
      </c>
      <c r="H22" s="5">
        <f t="shared" si="4"/>
        <v>750</v>
      </c>
      <c r="I22" s="5">
        <v>288</v>
      </c>
      <c r="J22" s="5">
        <v>462</v>
      </c>
      <c r="K22" s="5">
        <f t="shared" si="5"/>
        <v>155</v>
      </c>
      <c r="L22" s="5">
        <v>73</v>
      </c>
      <c r="M22" s="5">
        <v>82</v>
      </c>
    </row>
    <row r="23" spans="1:13" ht="13.5" customHeight="1">
      <c r="A23" s="6" t="s">
        <v>20</v>
      </c>
      <c r="B23" s="5">
        <f t="shared" si="2"/>
        <v>12</v>
      </c>
      <c r="C23" s="5">
        <v>7</v>
      </c>
      <c r="D23" s="5">
        <v>5</v>
      </c>
      <c r="E23" s="5">
        <f t="shared" si="3"/>
        <v>17</v>
      </c>
      <c r="F23" s="5">
        <v>8</v>
      </c>
      <c r="G23" s="5">
        <v>9</v>
      </c>
      <c r="H23" s="5">
        <f t="shared" si="4"/>
        <v>320</v>
      </c>
      <c r="I23" s="5">
        <v>137</v>
      </c>
      <c r="J23" s="5">
        <v>183</v>
      </c>
      <c r="K23" s="5">
        <f t="shared" si="5"/>
        <v>86</v>
      </c>
      <c r="L23" s="5">
        <v>67</v>
      </c>
      <c r="M23" s="5">
        <v>19</v>
      </c>
    </row>
    <row r="24" spans="1:13" ht="13.5" customHeight="1">
      <c r="A24" s="6" t="s">
        <v>21</v>
      </c>
      <c r="B24" s="5">
        <f t="shared" si="2"/>
        <v>29</v>
      </c>
      <c r="C24" s="5">
        <v>11</v>
      </c>
      <c r="D24" s="5">
        <v>18</v>
      </c>
      <c r="E24" s="5">
        <f t="shared" si="3"/>
        <v>65</v>
      </c>
      <c r="F24" s="5">
        <v>28</v>
      </c>
      <c r="G24" s="5">
        <v>37</v>
      </c>
      <c r="H24" s="5">
        <f t="shared" si="4"/>
        <v>908</v>
      </c>
      <c r="I24" s="5">
        <v>286</v>
      </c>
      <c r="J24" s="5">
        <v>622</v>
      </c>
      <c r="K24" s="5">
        <f t="shared" si="5"/>
        <v>264</v>
      </c>
      <c r="L24" s="5">
        <v>148</v>
      </c>
      <c r="M24" s="5">
        <v>116</v>
      </c>
    </row>
    <row r="25" spans="1:13" ht="13.5" customHeight="1">
      <c r="A25" s="6" t="s">
        <v>22</v>
      </c>
      <c r="B25" s="5">
        <f t="shared" si="2"/>
        <v>37</v>
      </c>
      <c r="C25" s="5">
        <v>22</v>
      </c>
      <c r="D25" s="5">
        <v>15</v>
      </c>
      <c r="E25" s="5">
        <f t="shared" si="3"/>
        <v>72</v>
      </c>
      <c r="F25" s="5">
        <v>38</v>
      </c>
      <c r="G25" s="5">
        <v>34</v>
      </c>
      <c r="H25" s="5">
        <f t="shared" si="4"/>
        <v>1405</v>
      </c>
      <c r="I25" s="5">
        <v>639</v>
      </c>
      <c r="J25" s="5">
        <v>766</v>
      </c>
      <c r="K25" s="5">
        <f t="shared" si="5"/>
        <v>347</v>
      </c>
      <c r="L25" s="5">
        <v>210</v>
      </c>
      <c r="M25" s="5">
        <v>137</v>
      </c>
    </row>
    <row r="26" spans="1:13" ht="13.5" customHeight="1">
      <c r="A26" s="6" t="s">
        <v>23</v>
      </c>
      <c r="B26" s="5">
        <f t="shared" si="2"/>
        <v>41</v>
      </c>
      <c r="C26" s="5">
        <v>19</v>
      </c>
      <c r="D26" s="5">
        <v>22</v>
      </c>
      <c r="E26" s="5">
        <f t="shared" si="3"/>
        <v>70</v>
      </c>
      <c r="F26" s="5">
        <v>33</v>
      </c>
      <c r="G26" s="5">
        <v>37</v>
      </c>
      <c r="H26" s="5">
        <f t="shared" si="4"/>
        <v>1403</v>
      </c>
      <c r="I26" s="5">
        <v>561</v>
      </c>
      <c r="J26" s="5">
        <v>842</v>
      </c>
      <c r="K26" s="5">
        <f t="shared" si="5"/>
        <v>400</v>
      </c>
      <c r="L26" s="5">
        <v>254</v>
      </c>
      <c r="M26" s="5">
        <v>146</v>
      </c>
    </row>
    <row r="27" spans="1:13" ht="13.5" customHeight="1">
      <c r="A27" s="6" t="s">
        <v>24</v>
      </c>
      <c r="B27" s="5">
        <f t="shared" si="2"/>
        <v>2</v>
      </c>
      <c r="C27" s="5">
        <v>2</v>
      </c>
      <c r="D27" s="5">
        <v>0</v>
      </c>
      <c r="E27" s="5">
        <f t="shared" si="3"/>
        <v>3</v>
      </c>
      <c r="F27" s="5">
        <v>3</v>
      </c>
      <c r="G27" s="5">
        <v>0</v>
      </c>
      <c r="H27" s="5">
        <f t="shared" si="4"/>
        <v>41</v>
      </c>
      <c r="I27" s="5">
        <v>41</v>
      </c>
      <c r="J27" s="5">
        <v>0</v>
      </c>
      <c r="K27" s="5">
        <f t="shared" si="5"/>
        <v>8</v>
      </c>
      <c r="L27" s="5">
        <v>8</v>
      </c>
      <c r="M27" s="5">
        <v>0</v>
      </c>
    </row>
    <row r="28" spans="1:13" ht="13.5" customHeight="1">
      <c r="A28" s="6" t="s">
        <v>25</v>
      </c>
      <c r="B28" s="5">
        <f t="shared" si="2"/>
        <v>9</v>
      </c>
      <c r="C28" s="5">
        <v>6</v>
      </c>
      <c r="D28" s="5">
        <v>3</v>
      </c>
      <c r="E28" s="5">
        <f t="shared" si="3"/>
        <v>23</v>
      </c>
      <c r="F28" s="5">
        <v>13</v>
      </c>
      <c r="G28" s="5">
        <v>10</v>
      </c>
      <c r="H28" s="5">
        <f t="shared" si="4"/>
        <v>398</v>
      </c>
      <c r="I28" s="5">
        <v>208</v>
      </c>
      <c r="J28" s="5">
        <v>190</v>
      </c>
      <c r="K28" s="5">
        <f t="shared" si="5"/>
        <v>76</v>
      </c>
      <c r="L28" s="5">
        <v>57</v>
      </c>
      <c r="M28" s="5">
        <v>19</v>
      </c>
    </row>
    <row r="29" spans="1:13" ht="13.5" customHeight="1">
      <c r="A29" s="6" t="s">
        <v>26</v>
      </c>
      <c r="B29" s="5">
        <f t="shared" si="2"/>
        <v>10</v>
      </c>
      <c r="C29" s="5">
        <v>5</v>
      </c>
      <c r="D29" s="5">
        <v>5</v>
      </c>
      <c r="E29" s="5">
        <f t="shared" si="3"/>
        <v>13</v>
      </c>
      <c r="F29" s="5">
        <v>7</v>
      </c>
      <c r="G29" s="5">
        <v>6</v>
      </c>
      <c r="H29" s="5">
        <f t="shared" si="4"/>
        <v>202</v>
      </c>
      <c r="I29" s="5">
        <v>87</v>
      </c>
      <c r="J29" s="5">
        <v>115</v>
      </c>
      <c r="K29" s="5">
        <f t="shared" si="5"/>
        <v>77</v>
      </c>
      <c r="L29" s="5">
        <v>55</v>
      </c>
      <c r="M29" s="5">
        <v>22</v>
      </c>
    </row>
    <row r="30" spans="1:13" ht="13.5" customHeight="1">
      <c r="A30" s="6" t="s">
        <v>27</v>
      </c>
      <c r="B30" s="5">
        <f t="shared" si="2"/>
        <v>22</v>
      </c>
      <c r="C30" s="5">
        <v>11</v>
      </c>
      <c r="D30" s="5">
        <v>11</v>
      </c>
      <c r="E30" s="5">
        <f t="shared" si="3"/>
        <v>66</v>
      </c>
      <c r="F30" s="5">
        <v>33</v>
      </c>
      <c r="G30" s="5">
        <v>33</v>
      </c>
      <c r="H30" s="5">
        <f t="shared" si="4"/>
        <v>763</v>
      </c>
      <c r="I30" s="5">
        <v>240</v>
      </c>
      <c r="J30" s="5">
        <v>523</v>
      </c>
      <c r="K30" s="5">
        <f t="shared" si="5"/>
        <v>141</v>
      </c>
      <c r="L30" s="5">
        <v>53</v>
      </c>
      <c r="M30" s="5">
        <v>88</v>
      </c>
    </row>
    <row r="31" spans="1:13" ht="13.5" customHeight="1">
      <c r="A31" s="6" t="s">
        <v>28</v>
      </c>
      <c r="B31" s="5">
        <f t="shared" si="2"/>
        <v>9</v>
      </c>
      <c r="C31" s="5">
        <v>3</v>
      </c>
      <c r="D31" s="5">
        <v>6</v>
      </c>
      <c r="E31" s="5">
        <f t="shared" si="3"/>
        <v>18</v>
      </c>
      <c r="F31" s="5">
        <v>7</v>
      </c>
      <c r="G31" s="5">
        <v>11</v>
      </c>
      <c r="H31" s="5">
        <f t="shared" si="4"/>
        <v>293</v>
      </c>
      <c r="I31" s="5">
        <v>69</v>
      </c>
      <c r="J31" s="5">
        <v>224</v>
      </c>
      <c r="K31" s="5">
        <f t="shared" si="5"/>
        <v>56</v>
      </c>
      <c r="L31" s="5">
        <v>12</v>
      </c>
      <c r="M31" s="5">
        <v>44</v>
      </c>
    </row>
    <row r="32" spans="1:13" ht="13.5" customHeight="1">
      <c r="A32" s="6" t="s">
        <v>29</v>
      </c>
      <c r="B32" s="5">
        <f t="shared" si="2"/>
        <v>19</v>
      </c>
      <c r="C32" s="5">
        <v>10</v>
      </c>
      <c r="D32" s="5">
        <v>9</v>
      </c>
      <c r="E32" s="5">
        <f t="shared" si="3"/>
        <v>88</v>
      </c>
      <c r="F32" s="5">
        <v>56</v>
      </c>
      <c r="G32" s="5">
        <v>32</v>
      </c>
      <c r="H32" s="5">
        <f t="shared" si="4"/>
        <v>1567</v>
      </c>
      <c r="I32" s="5">
        <v>874</v>
      </c>
      <c r="J32" s="5">
        <v>693</v>
      </c>
      <c r="K32" s="5">
        <f t="shared" si="5"/>
        <v>343</v>
      </c>
      <c r="L32" s="5">
        <v>201</v>
      </c>
      <c r="M32" s="5">
        <v>142</v>
      </c>
    </row>
    <row r="33" spans="1:13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12</v>
      </c>
      <c r="F33" s="5">
        <v>9</v>
      </c>
      <c r="G33" s="5">
        <v>3</v>
      </c>
      <c r="H33" s="5">
        <f t="shared" si="4"/>
        <v>154</v>
      </c>
      <c r="I33" s="5">
        <v>96</v>
      </c>
      <c r="J33" s="5">
        <v>58</v>
      </c>
      <c r="K33" s="5">
        <f t="shared" si="5"/>
        <v>66</v>
      </c>
      <c r="L33" s="5">
        <v>46</v>
      </c>
      <c r="M33" s="5">
        <v>20</v>
      </c>
    </row>
    <row r="34" spans="1:13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37</v>
      </c>
      <c r="F34" s="5">
        <v>18</v>
      </c>
      <c r="G34" s="5">
        <v>19</v>
      </c>
      <c r="H34" s="5">
        <f t="shared" si="4"/>
        <v>519</v>
      </c>
      <c r="I34" s="5">
        <v>215</v>
      </c>
      <c r="J34" s="5">
        <v>304</v>
      </c>
      <c r="K34" s="5">
        <f t="shared" si="5"/>
        <v>193</v>
      </c>
      <c r="L34" s="5">
        <v>110</v>
      </c>
      <c r="M34" s="5">
        <v>83</v>
      </c>
    </row>
    <row r="35" spans="1:13" ht="13.5" customHeight="1">
      <c r="A35" s="4" t="s">
        <v>32</v>
      </c>
      <c r="B35" s="7">
        <f aca="true" t="shared" si="6" ref="B35:M35">B36+B37</f>
        <v>0</v>
      </c>
      <c r="C35" s="7">
        <f t="shared" si="6"/>
        <v>0</v>
      </c>
      <c r="D35" s="7">
        <f t="shared" si="6"/>
        <v>0</v>
      </c>
      <c r="E35" s="7">
        <f t="shared" si="6"/>
        <v>0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0</v>
      </c>
      <c r="J35" s="7">
        <f t="shared" si="6"/>
        <v>0</v>
      </c>
      <c r="K35" s="7">
        <f t="shared" si="6"/>
        <v>0</v>
      </c>
      <c r="L35" s="7">
        <f t="shared" si="6"/>
        <v>0</v>
      </c>
      <c r="M35" s="7">
        <f t="shared" si="6"/>
        <v>0</v>
      </c>
    </row>
    <row r="36" spans="1:13" ht="13.5" customHeight="1">
      <c r="A36" s="6" t="s">
        <v>33</v>
      </c>
      <c r="B36" s="8">
        <f>C36+D36</f>
        <v>0</v>
      </c>
      <c r="C36" s="7">
        <v>0</v>
      </c>
      <c r="D36" s="7">
        <v>0</v>
      </c>
      <c r="E36" s="7">
        <f>F36+G36</f>
        <v>0</v>
      </c>
      <c r="F36" s="7">
        <v>0</v>
      </c>
      <c r="G36" s="7">
        <v>0</v>
      </c>
      <c r="H36" s="7">
        <f>I36+J36</f>
        <v>0</v>
      </c>
      <c r="I36" s="7">
        <v>0</v>
      </c>
      <c r="J36" s="7">
        <v>0</v>
      </c>
      <c r="K36" s="7">
        <f>L36+M36</f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  <mergeCell ref="H7:J7"/>
    <mergeCell ref="K7:M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38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41</v>
      </c>
      <c r="C9" s="17" t="s">
        <v>10</v>
      </c>
      <c r="D9" s="17" t="s">
        <v>39</v>
      </c>
      <c r="E9" s="16" t="s">
        <v>41</v>
      </c>
      <c r="F9" s="17" t="s">
        <v>10</v>
      </c>
      <c r="G9" s="17" t="s">
        <v>39</v>
      </c>
      <c r="H9" s="16" t="s">
        <v>41</v>
      </c>
      <c r="I9" s="17" t="s">
        <v>10</v>
      </c>
      <c r="J9" s="17" t="s">
        <v>39</v>
      </c>
      <c r="K9" s="16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f>B11+B35</f>
        <v>535</v>
      </c>
      <c r="C10" s="3">
        <v>233</v>
      </c>
      <c r="D10" s="3">
        <f aca="true" t="shared" si="0" ref="D10:M10">D11+D35</f>
        <v>302</v>
      </c>
      <c r="E10" s="3">
        <f t="shared" si="0"/>
        <v>1436</v>
      </c>
      <c r="F10" s="3">
        <f t="shared" si="0"/>
        <v>603</v>
      </c>
      <c r="G10" s="3">
        <f t="shared" si="0"/>
        <v>833</v>
      </c>
      <c r="H10" s="3">
        <f t="shared" si="0"/>
        <v>25451</v>
      </c>
      <c r="I10" s="3">
        <f t="shared" si="0"/>
        <v>9138</v>
      </c>
      <c r="J10" s="3">
        <f t="shared" si="0"/>
        <v>16313</v>
      </c>
      <c r="K10" s="3">
        <f t="shared" si="0"/>
        <v>6082</v>
      </c>
      <c r="L10" s="3">
        <f t="shared" si="0"/>
        <v>2676</v>
      </c>
      <c r="M10" s="3">
        <f t="shared" si="0"/>
        <v>3406</v>
      </c>
    </row>
    <row r="11" spans="1:13" ht="13.5" customHeight="1">
      <c r="A11" s="4" t="s">
        <v>11</v>
      </c>
      <c r="B11" s="5">
        <f>SUM(B12:B34)</f>
        <v>535</v>
      </c>
      <c r="C11" s="5">
        <f aca="true" t="shared" si="1" ref="C11:M11">SUM(C12:C34)</f>
        <v>233</v>
      </c>
      <c r="D11" s="5">
        <f t="shared" si="1"/>
        <v>302</v>
      </c>
      <c r="E11" s="5">
        <f>SUM(E12:E34)</f>
        <v>1436</v>
      </c>
      <c r="F11" s="5">
        <f t="shared" si="1"/>
        <v>603</v>
      </c>
      <c r="G11" s="5">
        <f t="shared" si="1"/>
        <v>833</v>
      </c>
      <c r="H11" s="5">
        <f>SUM(H12:H34)</f>
        <v>25451</v>
      </c>
      <c r="I11" s="5">
        <f t="shared" si="1"/>
        <v>9138</v>
      </c>
      <c r="J11" s="5">
        <f t="shared" si="1"/>
        <v>16313</v>
      </c>
      <c r="K11" s="5">
        <f>SUM(K12:K34)</f>
        <v>6082</v>
      </c>
      <c r="L11" s="5">
        <f t="shared" si="1"/>
        <v>2676</v>
      </c>
      <c r="M11" s="5">
        <f t="shared" si="1"/>
        <v>3406</v>
      </c>
    </row>
    <row r="12" spans="1:13" ht="13.5" customHeight="1">
      <c r="A12" s="6" t="s">
        <v>74</v>
      </c>
      <c r="B12" s="5">
        <f>C12+D12</f>
        <v>28</v>
      </c>
      <c r="C12" s="5">
        <v>12</v>
      </c>
      <c r="D12" s="5">
        <v>16</v>
      </c>
      <c r="E12" s="5">
        <f>F12+G12</f>
        <v>119</v>
      </c>
      <c r="F12" s="5">
        <v>44</v>
      </c>
      <c r="G12" s="5">
        <v>75</v>
      </c>
      <c r="H12" s="5">
        <f>I12+J12</f>
        <v>2246</v>
      </c>
      <c r="I12" s="5">
        <v>634</v>
      </c>
      <c r="J12" s="5">
        <v>1612</v>
      </c>
      <c r="K12" s="5">
        <f>L12+M12</f>
        <v>572</v>
      </c>
      <c r="L12" s="5">
        <v>175</v>
      </c>
      <c r="M12" s="5">
        <v>397</v>
      </c>
    </row>
    <row r="13" spans="1:13" ht="13.5" customHeight="1">
      <c r="A13" s="6" t="s">
        <v>75</v>
      </c>
      <c r="B13" s="5">
        <f aca="true" t="shared" si="2" ref="B13:B34">C13+D13</f>
        <v>32</v>
      </c>
      <c r="C13" s="5">
        <v>11</v>
      </c>
      <c r="D13" s="5">
        <v>21</v>
      </c>
      <c r="E13" s="5">
        <f aca="true" t="shared" si="3" ref="E13:E34">F13+G13</f>
        <v>82</v>
      </c>
      <c r="F13" s="5">
        <v>31</v>
      </c>
      <c r="G13" s="5">
        <v>51</v>
      </c>
      <c r="H13" s="5">
        <f aca="true" t="shared" si="4" ref="H13:H34">I13+J13</f>
        <v>1180</v>
      </c>
      <c r="I13" s="5">
        <v>543</v>
      </c>
      <c r="J13" s="5">
        <v>637</v>
      </c>
      <c r="K13" s="5">
        <f aca="true" t="shared" si="5" ref="K13:K34">L13+M13</f>
        <v>350</v>
      </c>
      <c r="L13" s="5">
        <v>171</v>
      </c>
      <c r="M13" s="5">
        <v>179</v>
      </c>
    </row>
    <row r="14" spans="1:13" ht="13.5" customHeight="1">
      <c r="A14" s="6" t="s">
        <v>12</v>
      </c>
      <c r="B14" s="5">
        <f t="shared" si="2"/>
        <v>89</v>
      </c>
      <c r="C14" s="5">
        <v>32</v>
      </c>
      <c r="D14" s="5">
        <v>57</v>
      </c>
      <c r="E14" s="5">
        <f t="shared" si="3"/>
        <v>319</v>
      </c>
      <c r="F14" s="5">
        <v>93</v>
      </c>
      <c r="G14" s="5">
        <v>226</v>
      </c>
      <c r="H14" s="5">
        <f t="shared" si="4"/>
        <v>7097</v>
      </c>
      <c r="I14" s="5">
        <v>2168</v>
      </c>
      <c r="J14" s="5">
        <v>4929</v>
      </c>
      <c r="K14" s="5">
        <f t="shared" si="5"/>
        <v>1590</v>
      </c>
      <c r="L14" s="5">
        <v>513</v>
      </c>
      <c r="M14" s="5">
        <v>1077</v>
      </c>
    </row>
    <row r="15" spans="1:13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46</v>
      </c>
      <c r="F15" s="5">
        <v>20</v>
      </c>
      <c r="G15" s="5">
        <v>26</v>
      </c>
      <c r="H15" s="5">
        <f t="shared" si="4"/>
        <v>696</v>
      </c>
      <c r="I15" s="5">
        <v>319</v>
      </c>
      <c r="J15" s="5">
        <v>377</v>
      </c>
      <c r="K15" s="5">
        <f t="shared" si="5"/>
        <v>166</v>
      </c>
      <c r="L15" s="5">
        <v>86</v>
      </c>
      <c r="M15" s="5">
        <v>80</v>
      </c>
    </row>
    <row r="16" spans="1:13" ht="13.5" customHeight="1">
      <c r="A16" s="6" t="s">
        <v>13</v>
      </c>
      <c r="B16" s="5">
        <f t="shared" si="2"/>
        <v>41</v>
      </c>
      <c r="C16" s="5">
        <v>18</v>
      </c>
      <c r="D16" s="5">
        <v>23</v>
      </c>
      <c r="E16" s="5">
        <f t="shared" si="3"/>
        <v>130</v>
      </c>
      <c r="F16" s="5">
        <v>50</v>
      </c>
      <c r="G16" s="5">
        <v>80</v>
      </c>
      <c r="H16" s="5">
        <f t="shared" si="4"/>
        <v>2633</v>
      </c>
      <c r="I16" s="5">
        <v>863</v>
      </c>
      <c r="J16" s="5">
        <v>1770</v>
      </c>
      <c r="K16" s="5">
        <f t="shared" si="5"/>
        <v>677</v>
      </c>
      <c r="L16" s="5">
        <v>291</v>
      </c>
      <c r="M16" s="5">
        <v>386</v>
      </c>
    </row>
    <row r="17" spans="1:13" ht="13.5" customHeight="1">
      <c r="A17" s="6" t="s">
        <v>14</v>
      </c>
      <c r="B17" s="5">
        <f t="shared" si="2"/>
        <v>7</v>
      </c>
      <c r="C17" s="5">
        <v>2</v>
      </c>
      <c r="D17" s="5">
        <v>5</v>
      </c>
      <c r="E17" s="5">
        <f t="shared" si="3"/>
        <v>16</v>
      </c>
      <c r="F17" s="5">
        <v>6</v>
      </c>
      <c r="G17" s="5">
        <v>10</v>
      </c>
      <c r="H17" s="5">
        <f t="shared" si="4"/>
        <v>175</v>
      </c>
      <c r="I17" s="5">
        <v>49</v>
      </c>
      <c r="J17" s="5">
        <v>126</v>
      </c>
      <c r="K17" s="5">
        <f t="shared" si="5"/>
        <v>77</v>
      </c>
      <c r="L17" s="5">
        <v>9</v>
      </c>
      <c r="M17" s="5">
        <v>68</v>
      </c>
    </row>
    <row r="18" spans="1:13" ht="13.5" customHeight="1">
      <c r="A18" s="6" t="s">
        <v>15</v>
      </c>
      <c r="B18" s="5">
        <f t="shared" si="2"/>
        <v>15</v>
      </c>
      <c r="C18" s="5">
        <v>2</v>
      </c>
      <c r="D18" s="5">
        <v>13</v>
      </c>
      <c r="E18" s="5">
        <f t="shared" si="3"/>
        <v>27</v>
      </c>
      <c r="F18" s="5">
        <v>4</v>
      </c>
      <c r="G18" s="5">
        <v>23</v>
      </c>
      <c r="H18" s="5">
        <f t="shared" si="4"/>
        <v>417</v>
      </c>
      <c r="I18" s="5">
        <v>28</v>
      </c>
      <c r="J18" s="5">
        <v>389</v>
      </c>
      <c r="K18" s="5">
        <f t="shared" si="5"/>
        <v>63</v>
      </c>
      <c r="L18" s="5">
        <v>15</v>
      </c>
      <c r="M18" s="5">
        <v>48</v>
      </c>
    </row>
    <row r="19" spans="1:13" ht="13.5" customHeight="1">
      <c r="A19" s="6" t="s">
        <v>16</v>
      </c>
      <c r="B19" s="5">
        <f t="shared" si="2"/>
        <v>37</v>
      </c>
      <c r="C19" s="5">
        <v>15</v>
      </c>
      <c r="D19" s="5">
        <v>22</v>
      </c>
      <c r="E19" s="5">
        <f t="shared" si="3"/>
        <v>91</v>
      </c>
      <c r="F19" s="5">
        <v>39</v>
      </c>
      <c r="G19" s="5">
        <v>52</v>
      </c>
      <c r="H19" s="5">
        <f t="shared" si="4"/>
        <v>1711</v>
      </c>
      <c r="I19" s="5">
        <v>454</v>
      </c>
      <c r="J19" s="5">
        <v>1257</v>
      </c>
      <c r="K19" s="5">
        <f t="shared" si="5"/>
        <v>336</v>
      </c>
      <c r="L19" s="5">
        <v>154</v>
      </c>
      <c r="M19" s="5">
        <v>182</v>
      </c>
    </row>
    <row r="20" spans="1:13" ht="13.5" customHeight="1">
      <c r="A20" s="6" t="s">
        <v>17</v>
      </c>
      <c r="B20" s="5">
        <f t="shared" si="2"/>
        <v>28</v>
      </c>
      <c r="C20" s="5">
        <v>14</v>
      </c>
      <c r="D20" s="5">
        <v>14</v>
      </c>
      <c r="E20" s="5">
        <f t="shared" si="3"/>
        <v>54</v>
      </c>
      <c r="F20" s="5">
        <v>35</v>
      </c>
      <c r="G20" s="5">
        <v>19</v>
      </c>
      <c r="H20" s="5">
        <f t="shared" si="4"/>
        <v>784</v>
      </c>
      <c r="I20" s="5">
        <v>424</v>
      </c>
      <c r="J20" s="5">
        <v>360</v>
      </c>
      <c r="K20" s="5">
        <f t="shared" si="5"/>
        <v>221</v>
      </c>
      <c r="L20" s="5">
        <v>167</v>
      </c>
      <c r="M20" s="5">
        <v>54</v>
      </c>
    </row>
    <row r="21" spans="1:13" ht="13.5" customHeight="1">
      <c r="A21" s="6" t="s">
        <v>18</v>
      </c>
      <c r="B21" s="5">
        <f t="shared" si="2"/>
        <v>13</v>
      </c>
      <c r="C21" s="5">
        <v>7</v>
      </c>
      <c r="D21" s="5">
        <v>6</v>
      </c>
      <c r="E21" s="5">
        <f t="shared" si="3"/>
        <v>32</v>
      </c>
      <c r="F21" s="5">
        <v>15</v>
      </c>
      <c r="G21" s="5">
        <v>17</v>
      </c>
      <c r="H21" s="5">
        <f t="shared" si="4"/>
        <v>459</v>
      </c>
      <c r="I21" s="5">
        <v>145</v>
      </c>
      <c r="J21" s="5">
        <v>314</v>
      </c>
      <c r="K21" s="5">
        <f t="shared" si="5"/>
        <v>104</v>
      </c>
      <c r="L21" s="5">
        <v>49</v>
      </c>
      <c r="M21" s="5">
        <v>55</v>
      </c>
    </row>
    <row r="22" spans="1:13" ht="13.5" customHeight="1">
      <c r="A22" s="6" t="s">
        <v>19</v>
      </c>
      <c r="B22" s="5">
        <f t="shared" si="2"/>
        <v>28</v>
      </c>
      <c r="C22" s="5">
        <v>14</v>
      </c>
      <c r="D22" s="5">
        <v>14</v>
      </c>
      <c r="E22" s="5">
        <f t="shared" si="3"/>
        <v>45</v>
      </c>
      <c r="F22" s="5">
        <v>18</v>
      </c>
      <c r="G22" s="5">
        <v>27</v>
      </c>
      <c r="H22" s="5">
        <f t="shared" si="4"/>
        <v>652</v>
      </c>
      <c r="I22" s="5">
        <v>215</v>
      </c>
      <c r="J22" s="5">
        <v>437</v>
      </c>
      <c r="K22" s="5">
        <f t="shared" si="5"/>
        <v>147</v>
      </c>
      <c r="L22" s="5">
        <v>101</v>
      </c>
      <c r="M22" s="5">
        <v>46</v>
      </c>
    </row>
    <row r="23" spans="1:13" ht="13.5" customHeight="1">
      <c r="A23" s="6" t="s">
        <v>20</v>
      </c>
      <c r="B23" s="5">
        <f t="shared" si="2"/>
        <v>13</v>
      </c>
      <c r="C23" s="5">
        <v>7</v>
      </c>
      <c r="D23" s="5">
        <v>6</v>
      </c>
      <c r="E23" s="5">
        <f t="shared" si="3"/>
        <v>18</v>
      </c>
      <c r="F23" s="5">
        <v>8</v>
      </c>
      <c r="G23" s="5">
        <v>10</v>
      </c>
      <c r="H23" s="5">
        <f t="shared" si="4"/>
        <v>262</v>
      </c>
      <c r="I23" s="5">
        <v>95</v>
      </c>
      <c r="J23" s="5">
        <v>167</v>
      </c>
      <c r="K23" s="5">
        <f t="shared" si="5"/>
        <v>39</v>
      </c>
      <c r="L23" s="5">
        <v>16</v>
      </c>
      <c r="M23" s="5">
        <v>23</v>
      </c>
    </row>
    <row r="24" spans="1:13" ht="13.5" customHeight="1">
      <c r="A24" s="6" t="s">
        <v>21</v>
      </c>
      <c r="B24" s="5">
        <f t="shared" si="2"/>
        <v>29</v>
      </c>
      <c r="C24" s="5">
        <v>11</v>
      </c>
      <c r="D24" s="5">
        <v>18</v>
      </c>
      <c r="E24" s="5">
        <f t="shared" si="3"/>
        <v>64</v>
      </c>
      <c r="F24" s="5">
        <v>27</v>
      </c>
      <c r="G24" s="5">
        <v>37</v>
      </c>
      <c r="H24" s="5">
        <f t="shared" si="4"/>
        <v>758</v>
      </c>
      <c r="I24" s="5">
        <v>248</v>
      </c>
      <c r="J24" s="5">
        <v>510</v>
      </c>
      <c r="K24" s="5">
        <f t="shared" si="5"/>
        <v>212</v>
      </c>
      <c r="L24" s="5">
        <v>122</v>
      </c>
      <c r="M24" s="5">
        <v>90</v>
      </c>
    </row>
    <row r="25" spans="1:13" ht="13.5" customHeight="1">
      <c r="A25" s="6" t="s">
        <v>22</v>
      </c>
      <c r="B25" s="5">
        <f t="shared" si="2"/>
        <v>38</v>
      </c>
      <c r="C25" s="5">
        <v>22</v>
      </c>
      <c r="D25" s="5">
        <v>16</v>
      </c>
      <c r="E25" s="5">
        <f t="shared" si="3"/>
        <v>74</v>
      </c>
      <c r="F25" s="5">
        <v>40</v>
      </c>
      <c r="G25" s="5">
        <v>34</v>
      </c>
      <c r="H25" s="5">
        <f t="shared" si="4"/>
        <v>1449</v>
      </c>
      <c r="I25" s="5">
        <v>679</v>
      </c>
      <c r="J25" s="5">
        <v>770</v>
      </c>
      <c r="K25" s="5">
        <f t="shared" si="5"/>
        <v>330</v>
      </c>
      <c r="L25" s="5">
        <v>207</v>
      </c>
      <c r="M25" s="5">
        <v>123</v>
      </c>
    </row>
    <row r="26" spans="1:13" ht="13.5" customHeight="1">
      <c r="A26" s="6" t="s">
        <v>23</v>
      </c>
      <c r="B26" s="5">
        <f t="shared" si="2"/>
        <v>38</v>
      </c>
      <c r="C26" s="5">
        <v>18</v>
      </c>
      <c r="D26" s="5">
        <v>20</v>
      </c>
      <c r="E26" s="5">
        <f t="shared" si="3"/>
        <v>67</v>
      </c>
      <c r="F26" s="5">
        <v>33</v>
      </c>
      <c r="G26" s="5">
        <v>34</v>
      </c>
      <c r="H26" s="5">
        <f t="shared" si="4"/>
        <v>1249</v>
      </c>
      <c r="I26" s="5">
        <v>534</v>
      </c>
      <c r="J26" s="5">
        <v>715</v>
      </c>
      <c r="K26" s="5">
        <f t="shared" si="5"/>
        <v>260</v>
      </c>
      <c r="L26" s="5">
        <v>125</v>
      </c>
      <c r="M26" s="5">
        <v>135</v>
      </c>
    </row>
    <row r="27" spans="1:13" ht="13.5" customHeight="1">
      <c r="A27" s="6" t="s">
        <v>24</v>
      </c>
      <c r="B27" s="5">
        <f t="shared" si="2"/>
        <v>2</v>
      </c>
      <c r="C27" s="5">
        <v>2</v>
      </c>
      <c r="D27" s="5">
        <v>0</v>
      </c>
      <c r="E27" s="5">
        <f t="shared" si="3"/>
        <v>3</v>
      </c>
      <c r="F27" s="5">
        <v>3</v>
      </c>
      <c r="G27" s="5">
        <v>0</v>
      </c>
      <c r="H27" s="5">
        <f t="shared" si="4"/>
        <v>33</v>
      </c>
      <c r="I27" s="5">
        <v>33</v>
      </c>
      <c r="J27" s="5">
        <v>0</v>
      </c>
      <c r="K27" s="5">
        <f t="shared" si="5"/>
        <v>15</v>
      </c>
      <c r="L27" s="5">
        <v>15</v>
      </c>
      <c r="M27" s="5">
        <v>0</v>
      </c>
    </row>
    <row r="28" spans="1:13" ht="13.5" customHeight="1">
      <c r="A28" s="6" t="s">
        <v>25</v>
      </c>
      <c r="B28" s="5">
        <f t="shared" si="2"/>
        <v>9</v>
      </c>
      <c r="C28" s="5">
        <v>6</v>
      </c>
      <c r="D28" s="5">
        <v>3</v>
      </c>
      <c r="E28" s="5">
        <f t="shared" si="3"/>
        <v>23</v>
      </c>
      <c r="F28" s="5">
        <v>13</v>
      </c>
      <c r="G28" s="5">
        <v>10</v>
      </c>
      <c r="H28" s="5">
        <f t="shared" si="4"/>
        <v>359</v>
      </c>
      <c r="I28" s="5">
        <v>193</v>
      </c>
      <c r="J28" s="5">
        <v>166</v>
      </c>
      <c r="K28" s="5">
        <f t="shared" si="5"/>
        <v>102</v>
      </c>
      <c r="L28" s="5">
        <v>70</v>
      </c>
      <c r="M28" s="5">
        <v>32</v>
      </c>
    </row>
    <row r="29" spans="1:13" ht="13.5" customHeight="1">
      <c r="A29" s="6" t="s">
        <v>26</v>
      </c>
      <c r="B29" s="5">
        <f t="shared" si="2"/>
        <v>9</v>
      </c>
      <c r="C29" s="5">
        <v>4</v>
      </c>
      <c r="D29" s="5">
        <v>5</v>
      </c>
      <c r="E29" s="5">
        <f t="shared" si="3"/>
        <v>12</v>
      </c>
      <c r="F29" s="5">
        <v>6</v>
      </c>
      <c r="G29" s="5">
        <v>6</v>
      </c>
      <c r="H29" s="5">
        <f t="shared" si="4"/>
        <v>200</v>
      </c>
      <c r="I29" s="5">
        <v>82</v>
      </c>
      <c r="J29" s="5">
        <v>118</v>
      </c>
      <c r="K29" s="5">
        <f t="shared" si="5"/>
        <v>24</v>
      </c>
      <c r="L29" s="5">
        <v>21</v>
      </c>
      <c r="M29" s="5">
        <v>3</v>
      </c>
    </row>
    <row r="30" spans="1:13" ht="13.5" customHeight="1">
      <c r="A30" s="6" t="s">
        <v>27</v>
      </c>
      <c r="B30" s="5">
        <f t="shared" si="2"/>
        <v>22</v>
      </c>
      <c r="C30" s="5">
        <v>11</v>
      </c>
      <c r="D30" s="5">
        <v>11</v>
      </c>
      <c r="E30" s="5">
        <f t="shared" si="3"/>
        <v>64</v>
      </c>
      <c r="F30" s="5">
        <v>31</v>
      </c>
      <c r="G30" s="5">
        <v>33</v>
      </c>
      <c r="H30" s="5">
        <f t="shared" si="4"/>
        <v>775</v>
      </c>
      <c r="I30" s="5">
        <v>206</v>
      </c>
      <c r="J30" s="5">
        <v>569</v>
      </c>
      <c r="K30" s="5">
        <f t="shared" si="5"/>
        <v>140</v>
      </c>
      <c r="L30" s="5">
        <v>51</v>
      </c>
      <c r="M30" s="5">
        <v>89</v>
      </c>
    </row>
    <row r="31" spans="1:13" ht="13.5" customHeight="1">
      <c r="A31" s="6" t="s">
        <v>28</v>
      </c>
      <c r="B31" s="5">
        <f t="shared" si="2"/>
        <v>8</v>
      </c>
      <c r="C31" s="5">
        <v>2</v>
      </c>
      <c r="D31" s="5">
        <v>6</v>
      </c>
      <c r="E31" s="5">
        <f t="shared" si="3"/>
        <v>17</v>
      </c>
      <c r="F31" s="5">
        <v>6</v>
      </c>
      <c r="G31" s="5">
        <v>11</v>
      </c>
      <c r="H31" s="5">
        <f t="shared" si="4"/>
        <v>242</v>
      </c>
      <c r="I31" s="5">
        <v>52</v>
      </c>
      <c r="J31" s="5">
        <v>190</v>
      </c>
      <c r="K31" s="5">
        <f t="shared" si="5"/>
        <v>129</v>
      </c>
      <c r="L31" s="5">
        <v>23</v>
      </c>
      <c r="M31" s="5">
        <v>106</v>
      </c>
    </row>
    <row r="32" spans="1:13" ht="13.5" customHeight="1">
      <c r="A32" s="6" t="s">
        <v>29</v>
      </c>
      <c r="B32" s="5">
        <f t="shared" si="2"/>
        <v>19</v>
      </c>
      <c r="C32" s="5">
        <v>10</v>
      </c>
      <c r="D32" s="5">
        <v>9</v>
      </c>
      <c r="E32" s="5">
        <f t="shared" si="3"/>
        <v>86</v>
      </c>
      <c r="F32" s="5">
        <v>54</v>
      </c>
      <c r="G32" s="5">
        <v>32</v>
      </c>
      <c r="H32" s="5">
        <f t="shared" si="4"/>
        <v>1444</v>
      </c>
      <c r="I32" s="5">
        <v>855</v>
      </c>
      <c r="J32" s="5">
        <v>589</v>
      </c>
      <c r="K32" s="5">
        <f t="shared" si="5"/>
        <v>350</v>
      </c>
      <c r="L32" s="5">
        <v>200</v>
      </c>
      <c r="M32" s="5">
        <v>150</v>
      </c>
    </row>
    <row r="33" spans="1:13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12</v>
      </c>
      <c r="F33" s="5">
        <v>9</v>
      </c>
      <c r="G33" s="5">
        <v>3</v>
      </c>
      <c r="H33" s="5">
        <f t="shared" si="4"/>
        <v>167</v>
      </c>
      <c r="I33" s="5">
        <v>101</v>
      </c>
      <c r="J33" s="5">
        <v>66</v>
      </c>
      <c r="K33" s="5">
        <f t="shared" si="5"/>
        <v>54</v>
      </c>
      <c r="L33" s="5">
        <v>38</v>
      </c>
      <c r="M33" s="5">
        <v>16</v>
      </c>
    </row>
    <row r="34" spans="1:13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35</v>
      </c>
      <c r="F34" s="5">
        <v>18</v>
      </c>
      <c r="G34" s="5">
        <v>17</v>
      </c>
      <c r="H34" s="5">
        <f t="shared" si="4"/>
        <v>463</v>
      </c>
      <c r="I34" s="5">
        <v>218</v>
      </c>
      <c r="J34" s="5">
        <v>245</v>
      </c>
      <c r="K34" s="5">
        <f t="shared" si="5"/>
        <v>124</v>
      </c>
      <c r="L34" s="5">
        <v>57</v>
      </c>
      <c r="M34" s="5">
        <v>67</v>
      </c>
    </row>
    <row r="35" spans="1:13" ht="13.5" customHeight="1">
      <c r="A35" s="4" t="s">
        <v>32</v>
      </c>
      <c r="B35" s="7">
        <f>B36+B37</f>
        <v>0</v>
      </c>
      <c r="C35" s="7">
        <f aca="true" t="shared" si="6" ref="C35:M35">C36+C37</f>
        <v>0</v>
      </c>
      <c r="D35" s="7">
        <f t="shared" si="6"/>
        <v>0</v>
      </c>
      <c r="E35" s="7">
        <f>E36+E37</f>
        <v>0</v>
      </c>
      <c r="F35" s="7">
        <f t="shared" si="6"/>
        <v>0</v>
      </c>
      <c r="G35" s="7">
        <f t="shared" si="6"/>
        <v>0</v>
      </c>
      <c r="H35" s="7">
        <f>H36+H37</f>
        <v>0</v>
      </c>
      <c r="I35" s="7">
        <f t="shared" si="6"/>
        <v>0</v>
      </c>
      <c r="J35" s="7">
        <f t="shared" si="6"/>
        <v>0</v>
      </c>
      <c r="K35" s="7">
        <f>K36+K37</f>
        <v>0</v>
      </c>
      <c r="L35" s="7">
        <f t="shared" si="6"/>
        <v>0</v>
      </c>
      <c r="M35" s="7">
        <f t="shared" si="6"/>
        <v>0</v>
      </c>
    </row>
    <row r="36" spans="1:13" ht="13.5" customHeight="1">
      <c r="A36" s="6" t="s">
        <v>33</v>
      </c>
      <c r="B36" s="8">
        <f>C36+D36</f>
        <v>0</v>
      </c>
      <c r="C36" s="7">
        <v>0</v>
      </c>
      <c r="D36" s="7">
        <v>0</v>
      </c>
      <c r="E36" s="7">
        <f>F36+G36</f>
        <v>0</v>
      </c>
      <c r="F36" s="7">
        <v>0</v>
      </c>
      <c r="G36" s="7">
        <v>0</v>
      </c>
      <c r="H36" s="7">
        <f>I36+J36</f>
        <v>0</v>
      </c>
      <c r="I36" s="7">
        <v>0</v>
      </c>
      <c r="J36" s="7">
        <v>0</v>
      </c>
      <c r="K36" s="7">
        <f>L36+M36</f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A2:M2"/>
    <mergeCell ref="A3:M3"/>
    <mergeCell ref="H6:J6"/>
    <mergeCell ref="K6:M6"/>
    <mergeCell ref="H7:J7"/>
    <mergeCell ref="K7:M7"/>
    <mergeCell ref="B7:D7"/>
    <mergeCell ref="E7:G7"/>
    <mergeCell ref="A1:M1"/>
    <mergeCell ref="A4:M4"/>
    <mergeCell ref="A5:M5"/>
    <mergeCell ref="A6:A9"/>
    <mergeCell ref="B6:D6"/>
    <mergeCell ref="E6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55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52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53</v>
      </c>
      <c r="C9" s="17" t="s">
        <v>10</v>
      </c>
      <c r="D9" s="17" t="s">
        <v>54</v>
      </c>
      <c r="E9" s="16" t="s">
        <v>53</v>
      </c>
      <c r="F9" s="17" t="s">
        <v>10</v>
      </c>
      <c r="G9" s="17" t="s">
        <v>54</v>
      </c>
      <c r="H9" s="16" t="s">
        <v>53</v>
      </c>
      <c r="I9" s="17" t="s">
        <v>10</v>
      </c>
      <c r="J9" s="17" t="s">
        <v>54</v>
      </c>
      <c r="K9" s="16" t="s">
        <v>53</v>
      </c>
      <c r="L9" s="17" t="s">
        <v>10</v>
      </c>
      <c r="M9" s="13" t="s">
        <v>54</v>
      </c>
    </row>
    <row r="10" spans="1:13" ht="13.5" customHeight="1">
      <c r="A10" s="2" t="s">
        <v>42</v>
      </c>
      <c r="B10" s="3">
        <f aca="true" t="shared" si="0" ref="B10:M10">B11+B35</f>
        <v>524</v>
      </c>
      <c r="C10" s="3">
        <f t="shared" si="0"/>
        <v>227</v>
      </c>
      <c r="D10" s="3">
        <f t="shared" si="0"/>
        <v>297</v>
      </c>
      <c r="E10" s="3">
        <f t="shared" si="0"/>
        <v>1393</v>
      </c>
      <c r="F10" s="3">
        <f t="shared" si="0"/>
        <v>588</v>
      </c>
      <c r="G10" s="3">
        <f t="shared" si="0"/>
        <v>805</v>
      </c>
      <c r="H10" s="3">
        <f t="shared" si="0"/>
        <v>24031</v>
      </c>
      <c r="I10" s="3">
        <f t="shared" si="0"/>
        <v>8652</v>
      </c>
      <c r="J10" s="3">
        <f t="shared" si="0"/>
        <v>15379</v>
      </c>
      <c r="K10" s="3">
        <f t="shared" si="0"/>
        <v>5673</v>
      </c>
      <c r="L10" s="3">
        <f t="shared" si="0"/>
        <v>2332</v>
      </c>
      <c r="M10" s="3">
        <f t="shared" si="0"/>
        <v>3341</v>
      </c>
    </row>
    <row r="11" spans="1:13" ht="13.5" customHeight="1">
      <c r="A11" s="4" t="s">
        <v>11</v>
      </c>
      <c r="B11" s="5">
        <f aca="true" t="shared" si="1" ref="B11:M11">SUM(B12:B34)</f>
        <v>524</v>
      </c>
      <c r="C11" s="5">
        <f t="shared" si="1"/>
        <v>227</v>
      </c>
      <c r="D11" s="5">
        <f t="shared" si="1"/>
        <v>297</v>
      </c>
      <c r="E11" s="5">
        <f t="shared" si="1"/>
        <v>1393</v>
      </c>
      <c r="F11" s="5">
        <f t="shared" si="1"/>
        <v>588</v>
      </c>
      <c r="G11" s="5">
        <f t="shared" si="1"/>
        <v>805</v>
      </c>
      <c r="H11" s="5">
        <f t="shared" si="1"/>
        <v>24031</v>
      </c>
      <c r="I11" s="5">
        <f t="shared" si="1"/>
        <v>8652</v>
      </c>
      <c r="J11" s="5">
        <f t="shared" si="1"/>
        <v>15379</v>
      </c>
      <c r="K11" s="5">
        <f t="shared" si="1"/>
        <v>5673</v>
      </c>
      <c r="L11" s="5">
        <f t="shared" si="1"/>
        <v>2332</v>
      </c>
      <c r="M11" s="5">
        <f t="shared" si="1"/>
        <v>3341</v>
      </c>
    </row>
    <row r="12" spans="1:14" ht="13.5" customHeight="1">
      <c r="A12" s="6" t="s">
        <v>74</v>
      </c>
      <c r="B12" s="5">
        <f aca="true" t="shared" si="2" ref="B12:B34">C12+D12</f>
        <v>28</v>
      </c>
      <c r="C12" s="5">
        <v>12</v>
      </c>
      <c r="D12" s="5">
        <v>16</v>
      </c>
      <c r="E12" s="5">
        <f aca="true" t="shared" si="3" ref="E12:E34">F12+G12</f>
        <v>117</v>
      </c>
      <c r="F12" s="5">
        <v>42</v>
      </c>
      <c r="G12" s="5">
        <v>75</v>
      </c>
      <c r="H12" s="5">
        <f aca="true" t="shared" si="4" ref="H12:H34">I12+J12</f>
        <v>2147</v>
      </c>
      <c r="I12" s="5">
        <v>612</v>
      </c>
      <c r="J12" s="5">
        <v>1535</v>
      </c>
      <c r="K12" s="5">
        <f aca="true" t="shared" si="5" ref="K12:K34">L12+M12</f>
        <v>595</v>
      </c>
      <c r="L12" s="5">
        <v>148</v>
      </c>
      <c r="M12" s="5">
        <v>447</v>
      </c>
      <c r="N12" s="18"/>
    </row>
    <row r="13" spans="1:14" ht="13.5" customHeight="1">
      <c r="A13" s="6" t="s">
        <v>75</v>
      </c>
      <c r="B13" s="5">
        <f t="shared" si="2"/>
        <v>32</v>
      </c>
      <c r="C13" s="5">
        <v>11</v>
      </c>
      <c r="D13" s="5">
        <v>21</v>
      </c>
      <c r="E13" s="5">
        <f t="shared" si="3"/>
        <v>78</v>
      </c>
      <c r="F13" s="5">
        <v>30</v>
      </c>
      <c r="G13" s="5">
        <v>48</v>
      </c>
      <c r="H13" s="5">
        <f t="shared" si="4"/>
        <v>1028</v>
      </c>
      <c r="I13" s="5">
        <v>484</v>
      </c>
      <c r="J13" s="5">
        <v>544</v>
      </c>
      <c r="K13" s="5">
        <f t="shared" si="5"/>
        <v>331</v>
      </c>
      <c r="L13" s="5">
        <v>176</v>
      </c>
      <c r="M13" s="5">
        <v>155</v>
      </c>
      <c r="N13" s="18"/>
    </row>
    <row r="14" spans="1:14" ht="13.5" customHeight="1">
      <c r="A14" s="6" t="s">
        <v>12</v>
      </c>
      <c r="B14" s="5">
        <f t="shared" si="2"/>
        <v>89</v>
      </c>
      <c r="C14" s="5">
        <v>32</v>
      </c>
      <c r="D14" s="5">
        <v>57</v>
      </c>
      <c r="E14" s="5">
        <f t="shared" si="3"/>
        <v>307</v>
      </c>
      <c r="F14" s="5">
        <v>91</v>
      </c>
      <c r="G14" s="5">
        <v>216</v>
      </c>
      <c r="H14" s="5">
        <f t="shared" si="4"/>
        <v>6907</v>
      </c>
      <c r="I14" s="5">
        <v>2078</v>
      </c>
      <c r="J14" s="5">
        <v>4829</v>
      </c>
      <c r="K14" s="5">
        <f t="shared" si="5"/>
        <v>1583</v>
      </c>
      <c r="L14" s="5">
        <v>541</v>
      </c>
      <c r="M14" s="5">
        <v>1042</v>
      </c>
      <c r="N14" s="18"/>
    </row>
    <row r="15" spans="1:14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45</v>
      </c>
      <c r="F15" s="5">
        <v>20</v>
      </c>
      <c r="G15" s="5">
        <v>25</v>
      </c>
      <c r="H15" s="5">
        <f t="shared" si="4"/>
        <v>628</v>
      </c>
      <c r="I15" s="5">
        <v>313</v>
      </c>
      <c r="J15" s="5">
        <v>315</v>
      </c>
      <c r="K15" s="5">
        <f t="shared" si="5"/>
        <v>122</v>
      </c>
      <c r="L15" s="5">
        <v>63</v>
      </c>
      <c r="M15" s="5">
        <v>59</v>
      </c>
      <c r="N15" s="18"/>
    </row>
    <row r="16" spans="1:14" ht="13.5" customHeight="1">
      <c r="A16" s="6" t="s">
        <v>13</v>
      </c>
      <c r="B16" s="5">
        <f t="shared" si="2"/>
        <v>41</v>
      </c>
      <c r="C16" s="5">
        <v>18</v>
      </c>
      <c r="D16" s="5">
        <v>23</v>
      </c>
      <c r="E16" s="5">
        <f t="shared" si="3"/>
        <v>123</v>
      </c>
      <c r="F16" s="5">
        <v>51</v>
      </c>
      <c r="G16" s="5">
        <v>72</v>
      </c>
      <c r="H16" s="5">
        <f t="shared" si="4"/>
        <v>2367</v>
      </c>
      <c r="I16" s="5">
        <v>810</v>
      </c>
      <c r="J16" s="5">
        <v>1557</v>
      </c>
      <c r="K16" s="5">
        <f t="shared" si="5"/>
        <v>508</v>
      </c>
      <c r="L16" s="5">
        <v>219</v>
      </c>
      <c r="M16" s="5">
        <v>289</v>
      </c>
      <c r="N16" s="18"/>
    </row>
    <row r="17" spans="1:14" ht="13.5" customHeight="1">
      <c r="A17" s="6" t="s">
        <v>14</v>
      </c>
      <c r="B17" s="5">
        <f t="shared" si="2"/>
        <v>7</v>
      </c>
      <c r="C17" s="5">
        <v>2</v>
      </c>
      <c r="D17" s="5">
        <v>5</v>
      </c>
      <c r="E17" s="5">
        <f t="shared" si="3"/>
        <v>18</v>
      </c>
      <c r="F17" s="5">
        <v>6</v>
      </c>
      <c r="G17" s="5">
        <v>12</v>
      </c>
      <c r="H17" s="5">
        <f t="shared" si="4"/>
        <v>208</v>
      </c>
      <c r="I17" s="5">
        <v>58</v>
      </c>
      <c r="J17" s="5">
        <v>150</v>
      </c>
      <c r="K17" s="5">
        <f t="shared" si="5"/>
        <v>70</v>
      </c>
      <c r="L17" s="5">
        <v>19</v>
      </c>
      <c r="M17" s="5">
        <v>51</v>
      </c>
      <c r="N17" s="18"/>
    </row>
    <row r="18" spans="1:14" ht="13.5" customHeight="1">
      <c r="A18" s="6" t="s">
        <v>15</v>
      </c>
      <c r="B18" s="5">
        <f t="shared" si="2"/>
        <v>15</v>
      </c>
      <c r="C18" s="5">
        <v>2</v>
      </c>
      <c r="D18" s="5">
        <v>13</v>
      </c>
      <c r="E18" s="5">
        <f t="shared" si="3"/>
        <v>27</v>
      </c>
      <c r="F18" s="5">
        <v>4</v>
      </c>
      <c r="G18" s="5">
        <v>23</v>
      </c>
      <c r="H18" s="5">
        <f t="shared" si="4"/>
        <v>433</v>
      </c>
      <c r="I18" s="5">
        <v>30</v>
      </c>
      <c r="J18" s="5">
        <v>403</v>
      </c>
      <c r="K18" s="5">
        <f t="shared" si="5"/>
        <v>75</v>
      </c>
      <c r="L18" s="5">
        <v>6</v>
      </c>
      <c r="M18" s="5">
        <v>69</v>
      </c>
      <c r="N18" s="18"/>
    </row>
    <row r="19" spans="1:14" ht="13.5" customHeight="1">
      <c r="A19" s="6" t="s">
        <v>16</v>
      </c>
      <c r="B19" s="5">
        <f t="shared" si="2"/>
        <v>37</v>
      </c>
      <c r="C19" s="5">
        <v>15</v>
      </c>
      <c r="D19" s="5">
        <v>22</v>
      </c>
      <c r="E19" s="5">
        <f t="shared" si="3"/>
        <v>92</v>
      </c>
      <c r="F19" s="5">
        <v>40</v>
      </c>
      <c r="G19" s="5">
        <v>52</v>
      </c>
      <c r="H19" s="5">
        <f t="shared" si="4"/>
        <v>1724</v>
      </c>
      <c r="I19" s="5">
        <v>455</v>
      </c>
      <c r="J19" s="5">
        <v>1269</v>
      </c>
      <c r="K19" s="5">
        <f t="shared" si="5"/>
        <v>399</v>
      </c>
      <c r="L19" s="5">
        <v>140</v>
      </c>
      <c r="M19" s="5">
        <v>259</v>
      </c>
      <c r="N19" s="18"/>
    </row>
    <row r="20" spans="1:14" ht="13.5" customHeight="1">
      <c r="A20" s="6" t="s">
        <v>17</v>
      </c>
      <c r="B20" s="5">
        <f t="shared" si="2"/>
        <v>27</v>
      </c>
      <c r="C20" s="5">
        <v>14</v>
      </c>
      <c r="D20" s="5">
        <v>13</v>
      </c>
      <c r="E20" s="5">
        <f t="shared" si="3"/>
        <v>50</v>
      </c>
      <c r="F20" s="5">
        <v>34</v>
      </c>
      <c r="G20" s="5">
        <v>16</v>
      </c>
      <c r="H20" s="5">
        <f t="shared" si="4"/>
        <v>696</v>
      </c>
      <c r="I20" s="5">
        <v>424</v>
      </c>
      <c r="J20" s="5">
        <v>272</v>
      </c>
      <c r="K20" s="5">
        <f t="shared" si="5"/>
        <v>212</v>
      </c>
      <c r="L20" s="5">
        <v>153</v>
      </c>
      <c r="M20" s="5">
        <v>59</v>
      </c>
      <c r="N20" s="18"/>
    </row>
    <row r="21" spans="1:14" ht="13.5" customHeight="1">
      <c r="A21" s="6" t="s">
        <v>18</v>
      </c>
      <c r="B21" s="5">
        <f t="shared" si="2"/>
        <v>12</v>
      </c>
      <c r="C21" s="5">
        <v>7</v>
      </c>
      <c r="D21" s="5">
        <v>5</v>
      </c>
      <c r="E21" s="5">
        <f t="shared" si="3"/>
        <v>32</v>
      </c>
      <c r="F21" s="5">
        <v>16</v>
      </c>
      <c r="G21" s="5">
        <v>16</v>
      </c>
      <c r="H21" s="5">
        <f t="shared" si="4"/>
        <v>416</v>
      </c>
      <c r="I21" s="5">
        <v>159</v>
      </c>
      <c r="J21" s="5">
        <v>257</v>
      </c>
      <c r="K21" s="5">
        <f t="shared" si="5"/>
        <v>91</v>
      </c>
      <c r="L21" s="5">
        <v>31</v>
      </c>
      <c r="M21" s="5">
        <v>60</v>
      </c>
      <c r="N21" s="18"/>
    </row>
    <row r="22" spans="1:14" ht="13.5" customHeight="1">
      <c r="A22" s="6" t="s">
        <v>19</v>
      </c>
      <c r="B22" s="5">
        <f t="shared" si="2"/>
        <v>24</v>
      </c>
      <c r="C22" s="5">
        <v>13</v>
      </c>
      <c r="D22" s="5">
        <v>11</v>
      </c>
      <c r="E22" s="5">
        <f t="shared" si="3"/>
        <v>41</v>
      </c>
      <c r="F22" s="5">
        <v>18</v>
      </c>
      <c r="G22" s="5">
        <v>23</v>
      </c>
      <c r="H22" s="5">
        <f t="shared" si="4"/>
        <v>605</v>
      </c>
      <c r="I22" s="5">
        <v>219</v>
      </c>
      <c r="J22" s="5">
        <v>386</v>
      </c>
      <c r="K22" s="5">
        <f t="shared" si="5"/>
        <v>146</v>
      </c>
      <c r="L22" s="5">
        <v>61</v>
      </c>
      <c r="M22" s="5">
        <v>85</v>
      </c>
      <c r="N22" s="18"/>
    </row>
    <row r="23" spans="1:14" ht="13.5" customHeight="1">
      <c r="A23" s="6" t="s">
        <v>20</v>
      </c>
      <c r="B23" s="5">
        <f t="shared" si="2"/>
        <v>12</v>
      </c>
      <c r="C23" s="5">
        <v>6</v>
      </c>
      <c r="D23" s="5">
        <v>6</v>
      </c>
      <c r="E23" s="5">
        <f t="shared" si="3"/>
        <v>16</v>
      </c>
      <c r="F23" s="5">
        <v>6</v>
      </c>
      <c r="G23" s="5">
        <v>10</v>
      </c>
      <c r="H23" s="5">
        <f t="shared" si="4"/>
        <v>210</v>
      </c>
      <c r="I23" s="5">
        <v>58</v>
      </c>
      <c r="J23" s="5">
        <v>152</v>
      </c>
      <c r="K23" s="5">
        <f t="shared" si="5"/>
        <v>83</v>
      </c>
      <c r="L23" s="5">
        <v>43</v>
      </c>
      <c r="M23" s="5">
        <v>40</v>
      </c>
      <c r="N23" s="18"/>
    </row>
    <row r="24" spans="1:14" ht="13.5" customHeight="1">
      <c r="A24" s="6" t="s">
        <v>21</v>
      </c>
      <c r="B24" s="5">
        <f t="shared" si="2"/>
        <v>27</v>
      </c>
      <c r="C24" s="5">
        <v>10</v>
      </c>
      <c r="D24" s="5">
        <v>17</v>
      </c>
      <c r="E24" s="5">
        <f t="shared" si="3"/>
        <v>60</v>
      </c>
      <c r="F24" s="5">
        <v>25</v>
      </c>
      <c r="G24" s="5">
        <v>35</v>
      </c>
      <c r="H24" s="5">
        <f t="shared" si="4"/>
        <v>785</v>
      </c>
      <c r="I24" s="5">
        <v>228</v>
      </c>
      <c r="J24" s="5">
        <v>557</v>
      </c>
      <c r="K24" s="5">
        <f t="shared" si="5"/>
        <v>171</v>
      </c>
      <c r="L24" s="5">
        <v>71</v>
      </c>
      <c r="M24" s="5">
        <v>100</v>
      </c>
      <c r="N24" s="18"/>
    </row>
    <row r="25" spans="1:14" ht="13.5" customHeight="1">
      <c r="A25" s="6" t="s">
        <v>22</v>
      </c>
      <c r="B25" s="5">
        <f t="shared" si="2"/>
        <v>37</v>
      </c>
      <c r="C25" s="5">
        <v>21</v>
      </c>
      <c r="D25" s="5">
        <v>16</v>
      </c>
      <c r="E25" s="5">
        <f t="shared" si="3"/>
        <v>71</v>
      </c>
      <c r="F25" s="5">
        <v>38</v>
      </c>
      <c r="G25" s="5">
        <v>33</v>
      </c>
      <c r="H25" s="5">
        <f t="shared" si="4"/>
        <v>1240</v>
      </c>
      <c r="I25" s="5">
        <v>549</v>
      </c>
      <c r="J25" s="5">
        <v>691</v>
      </c>
      <c r="K25" s="5">
        <f t="shared" si="5"/>
        <v>269</v>
      </c>
      <c r="L25" s="5">
        <v>113</v>
      </c>
      <c r="M25" s="5">
        <v>156</v>
      </c>
      <c r="N25" s="18"/>
    </row>
    <row r="26" spans="1:14" ht="13.5" customHeight="1">
      <c r="A26" s="6" t="s">
        <v>23</v>
      </c>
      <c r="B26" s="5">
        <f t="shared" si="2"/>
        <v>36</v>
      </c>
      <c r="C26" s="5">
        <v>17</v>
      </c>
      <c r="D26" s="5">
        <v>19</v>
      </c>
      <c r="E26" s="5">
        <f t="shared" si="3"/>
        <v>62</v>
      </c>
      <c r="F26" s="5">
        <v>30</v>
      </c>
      <c r="G26" s="5">
        <v>32</v>
      </c>
      <c r="H26" s="5">
        <f t="shared" si="4"/>
        <v>1057</v>
      </c>
      <c r="I26" s="5">
        <v>468</v>
      </c>
      <c r="J26" s="5">
        <v>589</v>
      </c>
      <c r="K26" s="5">
        <f t="shared" si="5"/>
        <v>250</v>
      </c>
      <c r="L26" s="5">
        <v>145</v>
      </c>
      <c r="M26" s="5">
        <v>105</v>
      </c>
      <c r="N26" s="18"/>
    </row>
    <row r="27" spans="1:14" ht="13.5" customHeight="1">
      <c r="A27" s="6" t="s">
        <v>24</v>
      </c>
      <c r="B27" s="5">
        <f t="shared" si="2"/>
        <v>3</v>
      </c>
      <c r="C27" s="5">
        <v>2</v>
      </c>
      <c r="D27" s="5">
        <v>1</v>
      </c>
      <c r="E27" s="5">
        <f t="shared" si="3"/>
        <v>4</v>
      </c>
      <c r="F27" s="5">
        <v>3</v>
      </c>
      <c r="G27" s="5">
        <v>1</v>
      </c>
      <c r="H27" s="5">
        <f t="shared" si="4"/>
        <v>44</v>
      </c>
      <c r="I27" s="5">
        <v>31</v>
      </c>
      <c r="J27" s="5">
        <v>13</v>
      </c>
      <c r="K27" s="5">
        <f t="shared" si="5"/>
        <v>13</v>
      </c>
      <c r="L27" s="5">
        <v>13</v>
      </c>
      <c r="M27" s="5">
        <v>0</v>
      </c>
      <c r="N27" s="18"/>
    </row>
    <row r="28" spans="1:14" ht="13.5" customHeight="1">
      <c r="A28" s="6" t="s">
        <v>25</v>
      </c>
      <c r="B28" s="5">
        <f t="shared" si="2"/>
        <v>9</v>
      </c>
      <c r="C28" s="5">
        <v>6</v>
      </c>
      <c r="D28" s="5">
        <v>3</v>
      </c>
      <c r="E28" s="5">
        <f t="shared" si="3"/>
        <v>25</v>
      </c>
      <c r="F28" s="5">
        <v>13</v>
      </c>
      <c r="G28" s="5">
        <v>12</v>
      </c>
      <c r="H28" s="5">
        <f t="shared" si="4"/>
        <v>348</v>
      </c>
      <c r="I28" s="5">
        <v>183</v>
      </c>
      <c r="J28" s="5">
        <v>165</v>
      </c>
      <c r="K28" s="5">
        <f t="shared" si="5"/>
        <v>153</v>
      </c>
      <c r="L28" s="5">
        <v>58</v>
      </c>
      <c r="M28" s="5">
        <v>95</v>
      </c>
      <c r="N28" s="18"/>
    </row>
    <row r="29" spans="1:14" ht="13.5" customHeight="1">
      <c r="A29" s="6" t="s">
        <v>26</v>
      </c>
      <c r="B29" s="5">
        <f t="shared" si="2"/>
        <v>9</v>
      </c>
      <c r="C29" s="5">
        <v>4</v>
      </c>
      <c r="D29" s="5">
        <v>5</v>
      </c>
      <c r="E29" s="5">
        <f t="shared" si="3"/>
        <v>13</v>
      </c>
      <c r="F29" s="5">
        <v>6</v>
      </c>
      <c r="G29" s="5">
        <v>7</v>
      </c>
      <c r="H29" s="5">
        <f t="shared" si="4"/>
        <v>202</v>
      </c>
      <c r="I29" s="5">
        <v>79</v>
      </c>
      <c r="J29" s="5">
        <v>123</v>
      </c>
      <c r="K29" s="5">
        <f t="shared" si="5"/>
        <v>19</v>
      </c>
      <c r="L29" s="5">
        <v>11</v>
      </c>
      <c r="M29" s="5">
        <v>8</v>
      </c>
      <c r="N29" s="18"/>
    </row>
    <row r="30" spans="1:14" ht="13.5" customHeight="1">
      <c r="A30" s="6" t="s">
        <v>27</v>
      </c>
      <c r="B30" s="5">
        <f t="shared" si="2"/>
        <v>22</v>
      </c>
      <c r="C30" s="5">
        <v>10</v>
      </c>
      <c r="D30" s="5">
        <v>12</v>
      </c>
      <c r="E30" s="5">
        <f t="shared" si="3"/>
        <v>62</v>
      </c>
      <c r="F30" s="5">
        <v>29</v>
      </c>
      <c r="G30" s="5">
        <v>33</v>
      </c>
      <c r="H30" s="5">
        <f t="shared" si="4"/>
        <v>681</v>
      </c>
      <c r="I30" s="5">
        <v>179</v>
      </c>
      <c r="J30" s="5">
        <v>502</v>
      </c>
      <c r="K30" s="5">
        <f t="shared" si="5"/>
        <v>139</v>
      </c>
      <c r="L30" s="5">
        <v>55</v>
      </c>
      <c r="M30" s="5">
        <v>84</v>
      </c>
      <c r="N30" s="18"/>
    </row>
    <row r="31" spans="1:14" ht="13.5" customHeight="1">
      <c r="A31" s="6" t="s">
        <v>28</v>
      </c>
      <c r="B31" s="5">
        <f t="shared" si="2"/>
        <v>8</v>
      </c>
      <c r="C31" s="5">
        <v>2</v>
      </c>
      <c r="D31" s="5">
        <v>6</v>
      </c>
      <c r="E31" s="5">
        <f t="shared" si="3"/>
        <v>17</v>
      </c>
      <c r="F31" s="5">
        <v>6</v>
      </c>
      <c r="G31" s="5">
        <v>11</v>
      </c>
      <c r="H31" s="5">
        <f t="shared" si="4"/>
        <v>260</v>
      </c>
      <c r="I31" s="5">
        <v>44</v>
      </c>
      <c r="J31" s="5">
        <v>216</v>
      </c>
      <c r="K31" s="5">
        <f t="shared" si="5"/>
        <v>49</v>
      </c>
      <c r="L31" s="5">
        <v>20</v>
      </c>
      <c r="M31" s="5">
        <v>29</v>
      </c>
      <c r="N31" s="18"/>
    </row>
    <row r="32" spans="1:14" ht="13.5" customHeight="1">
      <c r="A32" s="6" t="s">
        <v>29</v>
      </c>
      <c r="B32" s="5">
        <f t="shared" si="2"/>
        <v>19</v>
      </c>
      <c r="C32" s="5">
        <v>10</v>
      </c>
      <c r="D32" s="5">
        <v>9</v>
      </c>
      <c r="E32" s="5">
        <f t="shared" si="3"/>
        <v>87</v>
      </c>
      <c r="F32" s="5">
        <v>54</v>
      </c>
      <c r="G32" s="5">
        <v>33</v>
      </c>
      <c r="H32" s="5">
        <f t="shared" si="4"/>
        <v>1455</v>
      </c>
      <c r="I32" s="5">
        <v>910</v>
      </c>
      <c r="J32" s="5">
        <v>545</v>
      </c>
      <c r="K32" s="5">
        <f t="shared" si="5"/>
        <v>236</v>
      </c>
      <c r="L32" s="5">
        <v>158</v>
      </c>
      <c r="M32" s="5">
        <v>78</v>
      </c>
      <c r="N32" s="18"/>
    </row>
    <row r="33" spans="1:14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12</v>
      </c>
      <c r="F33" s="5">
        <v>9</v>
      </c>
      <c r="G33" s="5">
        <v>3</v>
      </c>
      <c r="H33" s="5">
        <f t="shared" si="4"/>
        <v>146</v>
      </c>
      <c r="I33" s="5">
        <v>83</v>
      </c>
      <c r="J33" s="5">
        <v>63</v>
      </c>
      <c r="K33" s="5">
        <f t="shared" si="5"/>
        <v>50</v>
      </c>
      <c r="L33" s="5">
        <v>41</v>
      </c>
      <c r="M33" s="5">
        <v>9</v>
      </c>
      <c r="N33" s="18"/>
    </row>
    <row r="34" spans="1:14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34</v>
      </c>
      <c r="F34" s="5">
        <v>17</v>
      </c>
      <c r="G34" s="5">
        <v>17</v>
      </c>
      <c r="H34" s="5">
        <f t="shared" si="4"/>
        <v>444</v>
      </c>
      <c r="I34" s="5">
        <v>198</v>
      </c>
      <c r="J34" s="5">
        <v>246</v>
      </c>
      <c r="K34" s="5">
        <f t="shared" si="5"/>
        <v>109</v>
      </c>
      <c r="L34" s="5">
        <v>47</v>
      </c>
      <c r="M34" s="5">
        <v>62</v>
      </c>
      <c r="N34" s="18"/>
    </row>
    <row r="35" spans="1:13" ht="13.5" customHeight="1">
      <c r="A35" s="4" t="s">
        <v>32</v>
      </c>
      <c r="B35" s="7">
        <f aca="true" t="shared" si="6" ref="B35:M35">B36+B37</f>
        <v>0</v>
      </c>
      <c r="C35" s="7">
        <f t="shared" si="6"/>
        <v>0</v>
      </c>
      <c r="D35" s="7">
        <f t="shared" si="6"/>
        <v>0</v>
      </c>
      <c r="E35" s="7">
        <f t="shared" si="6"/>
        <v>0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0</v>
      </c>
      <c r="J35" s="7">
        <f t="shared" si="6"/>
        <v>0</v>
      </c>
      <c r="K35" s="7">
        <f t="shared" si="6"/>
        <v>0</v>
      </c>
      <c r="L35" s="7">
        <f t="shared" si="6"/>
        <v>0</v>
      </c>
      <c r="M35" s="7">
        <f t="shared" si="6"/>
        <v>0</v>
      </c>
    </row>
    <row r="36" spans="1:13" ht="13.5" customHeight="1">
      <c r="A36" s="6" t="s">
        <v>33</v>
      </c>
      <c r="B36" s="8">
        <f>C36+D36</f>
        <v>0</v>
      </c>
      <c r="C36" s="7">
        <v>0</v>
      </c>
      <c r="D36" s="7">
        <v>0</v>
      </c>
      <c r="E36" s="7">
        <f>F36+G36</f>
        <v>0</v>
      </c>
      <c r="F36" s="7">
        <v>0</v>
      </c>
      <c r="G36" s="7">
        <v>0</v>
      </c>
      <c r="H36" s="7">
        <f>I36+J36</f>
        <v>0</v>
      </c>
      <c r="I36" s="7">
        <v>0</v>
      </c>
      <c r="J36" s="7">
        <v>0</v>
      </c>
      <c r="K36" s="7">
        <f>L36+M36</f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  <mergeCell ref="H7:J7"/>
    <mergeCell ref="K7:M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71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19">
        <f aca="true" t="shared" si="0" ref="B10:J10">B11+B35</f>
        <v>419</v>
      </c>
      <c r="C10" s="19">
        <f t="shared" si="0"/>
        <v>191</v>
      </c>
      <c r="D10" s="19">
        <f t="shared" si="0"/>
        <v>228</v>
      </c>
      <c r="E10" s="19">
        <f t="shared" si="0"/>
        <v>1524</v>
      </c>
      <c r="F10" s="19">
        <f t="shared" si="0"/>
        <v>801</v>
      </c>
      <c r="G10" s="19">
        <f t="shared" si="0"/>
        <v>723</v>
      </c>
      <c r="H10" s="19">
        <f t="shared" si="0"/>
        <v>49337</v>
      </c>
      <c r="I10" s="19">
        <f t="shared" si="0"/>
        <v>26373</v>
      </c>
      <c r="J10" s="19">
        <f t="shared" si="0"/>
        <v>22964</v>
      </c>
      <c r="K10" s="19">
        <f>K11+K35</f>
        <v>11342</v>
      </c>
      <c r="L10" s="19">
        <f>L11+L35</f>
        <v>6662</v>
      </c>
      <c r="M10" s="19">
        <f>M11+M35</f>
        <v>4680</v>
      </c>
    </row>
    <row r="11" spans="1:13" ht="13.5" customHeight="1">
      <c r="A11" s="4" t="s">
        <v>11</v>
      </c>
      <c r="B11" s="7">
        <f>SUM(B12:B34)</f>
        <v>419</v>
      </c>
      <c r="C11" s="7">
        <v>191</v>
      </c>
      <c r="D11" s="7">
        <v>228</v>
      </c>
      <c r="E11" s="7">
        <f>SUM(E12:E34)</f>
        <v>1524</v>
      </c>
      <c r="F11" s="7">
        <v>801</v>
      </c>
      <c r="G11" s="7">
        <v>723</v>
      </c>
      <c r="H11" s="7">
        <f>SUM(H12:H34)</f>
        <v>49337</v>
      </c>
      <c r="I11" s="7">
        <v>26373</v>
      </c>
      <c r="J11" s="7">
        <v>22964</v>
      </c>
      <c r="K11" s="7">
        <f>SUM(K12:K34)</f>
        <v>11342</v>
      </c>
      <c r="L11" s="7">
        <v>6662</v>
      </c>
      <c r="M11" s="7">
        <v>4680</v>
      </c>
    </row>
    <row r="12" spans="1:13" ht="13.5" customHeight="1">
      <c r="A12" s="6" t="s">
        <v>74</v>
      </c>
      <c r="B12" s="7">
        <f aca="true" t="shared" si="1" ref="B12:B34">C12+D12</f>
        <v>26</v>
      </c>
      <c r="C12" s="7">
        <v>10</v>
      </c>
      <c r="D12" s="7">
        <v>16</v>
      </c>
      <c r="E12" s="7">
        <f aca="true" t="shared" si="2" ref="E12:E34">F12+G12</f>
        <v>223</v>
      </c>
      <c r="F12" s="7">
        <v>107</v>
      </c>
      <c r="G12" s="7">
        <v>116</v>
      </c>
      <c r="H12" s="7">
        <f aca="true" t="shared" si="3" ref="H12:H34">I12+J12</f>
        <v>6938</v>
      </c>
      <c r="I12" s="7">
        <v>3462</v>
      </c>
      <c r="J12" s="7">
        <v>3476</v>
      </c>
      <c r="K12" s="7">
        <f aca="true" t="shared" si="4" ref="K12:K34">L12+M12</f>
        <v>1890</v>
      </c>
      <c r="L12" s="7">
        <v>983</v>
      </c>
      <c r="M12" s="7">
        <v>907</v>
      </c>
    </row>
    <row r="13" spans="1:13" ht="13.5" customHeight="1">
      <c r="A13" s="6" t="s">
        <v>75</v>
      </c>
      <c r="B13" s="7">
        <f t="shared" si="1"/>
        <v>25</v>
      </c>
      <c r="C13" s="7">
        <v>10</v>
      </c>
      <c r="D13" s="7">
        <v>15</v>
      </c>
      <c r="E13" s="7">
        <f t="shared" si="2"/>
        <v>113</v>
      </c>
      <c r="F13" s="7">
        <v>60</v>
      </c>
      <c r="G13" s="7">
        <v>53</v>
      </c>
      <c r="H13" s="7">
        <f t="shared" si="3"/>
        <v>3451</v>
      </c>
      <c r="I13" s="7">
        <v>2047</v>
      </c>
      <c r="J13" s="7">
        <v>1404</v>
      </c>
      <c r="K13" s="7">
        <f t="shared" si="4"/>
        <v>962</v>
      </c>
      <c r="L13" s="7">
        <v>592</v>
      </c>
      <c r="M13" s="7">
        <v>370</v>
      </c>
    </row>
    <row r="14" spans="1:13" ht="13.5" customHeight="1">
      <c r="A14" s="6" t="s">
        <v>12</v>
      </c>
      <c r="B14" s="7">
        <f t="shared" si="1"/>
        <v>53</v>
      </c>
      <c r="C14" s="7">
        <v>25</v>
      </c>
      <c r="D14" s="7">
        <v>28</v>
      </c>
      <c r="E14" s="7">
        <f t="shared" si="2"/>
        <v>272</v>
      </c>
      <c r="F14" s="7">
        <v>129</v>
      </c>
      <c r="G14" s="7">
        <v>143</v>
      </c>
      <c r="H14" s="7">
        <f t="shared" si="3"/>
        <v>9665</v>
      </c>
      <c r="I14" s="7">
        <v>4624</v>
      </c>
      <c r="J14" s="7">
        <v>5041</v>
      </c>
      <c r="K14" s="7">
        <f t="shared" si="4"/>
        <v>2094</v>
      </c>
      <c r="L14" s="7">
        <v>1128</v>
      </c>
      <c r="M14" s="7">
        <v>966</v>
      </c>
    </row>
    <row r="15" spans="1:13" ht="13.5" customHeight="1">
      <c r="A15" s="6" t="s">
        <v>76</v>
      </c>
      <c r="B15" s="7">
        <f t="shared" si="1"/>
        <v>8</v>
      </c>
      <c r="C15" s="7">
        <v>4</v>
      </c>
      <c r="D15" s="7">
        <v>4</v>
      </c>
      <c r="E15" s="7">
        <f t="shared" si="2"/>
        <v>33</v>
      </c>
      <c r="F15" s="7">
        <v>14</v>
      </c>
      <c r="G15" s="7">
        <v>19</v>
      </c>
      <c r="H15" s="7">
        <f t="shared" si="3"/>
        <v>1160</v>
      </c>
      <c r="I15" s="7">
        <v>437</v>
      </c>
      <c r="J15" s="7">
        <v>723</v>
      </c>
      <c r="K15" s="7">
        <f t="shared" si="4"/>
        <v>212</v>
      </c>
      <c r="L15" s="7">
        <v>106</v>
      </c>
      <c r="M15" s="7">
        <v>106</v>
      </c>
    </row>
    <row r="16" spans="1:13" ht="13.5" customHeight="1">
      <c r="A16" s="6" t="s">
        <v>13</v>
      </c>
      <c r="B16" s="7">
        <f t="shared" si="1"/>
        <v>38</v>
      </c>
      <c r="C16" s="7">
        <v>17</v>
      </c>
      <c r="D16" s="7">
        <v>21</v>
      </c>
      <c r="E16" s="7">
        <f t="shared" si="2"/>
        <v>131</v>
      </c>
      <c r="F16" s="7">
        <v>64</v>
      </c>
      <c r="G16" s="7">
        <v>67</v>
      </c>
      <c r="H16" s="7">
        <f t="shared" si="3"/>
        <v>4644</v>
      </c>
      <c r="I16" s="7">
        <v>2401</v>
      </c>
      <c r="J16" s="7">
        <v>2243</v>
      </c>
      <c r="K16" s="7">
        <f t="shared" si="4"/>
        <v>1022</v>
      </c>
      <c r="L16" s="7">
        <v>515</v>
      </c>
      <c r="M16" s="7">
        <v>507</v>
      </c>
    </row>
    <row r="17" spans="1:13" ht="13.5" customHeight="1">
      <c r="A17" s="6" t="s">
        <v>14</v>
      </c>
      <c r="B17" s="7">
        <f t="shared" si="1"/>
        <v>4</v>
      </c>
      <c r="C17" s="7">
        <v>3</v>
      </c>
      <c r="D17" s="7">
        <v>1</v>
      </c>
      <c r="E17" s="7">
        <f t="shared" si="2"/>
        <v>13</v>
      </c>
      <c r="F17" s="7">
        <v>10</v>
      </c>
      <c r="G17" s="7">
        <v>3</v>
      </c>
      <c r="H17" s="7">
        <f t="shared" si="3"/>
        <v>453</v>
      </c>
      <c r="I17" s="7">
        <v>355</v>
      </c>
      <c r="J17" s="7">
        <v>98</v>
      </c>
      <c r="K17" s="7">
        <f t="shared" si="4"/>
        <v>176</v>
      </c>
      <c r="L17" s="7">
        <v>123</v>
      </c>
      <c r="M17" s="7">
        <v>53</v>
      </c>
    </row>
    <row r="18" spans="1:13" ht="13.5" customHeight="1">
      <c r="A18" s="6" t="s">
        <v>15</v>
      </c>
      <c r="B18" s="7">
        <f t="shared" si="1"/>
        <v>2</v>
      </c>
      <c r="C18" s="7">
        <v>1</v>
      </c>
      <c r="D18" s="7">
        <v>1</v>
      </c>
      <c r="E18" s="7">
        <f t="shared" si="2"/>
        <v>4</v>
      </c>
      <c r="F18" s="7">
        <v>2</v>
      </c>
      <c r="G18" s="7">
        <v>2</v>
      </c>
      <c r="H18" s="7">
        <f t="shared" si="3"/>
        <v>113</v>
      </c>
      <c r="I18" s="7">
        <v>65</v>
      </c>
      <c r="J18" s="7">
        <v>48</v>
      </c>
      <c r="K18" s="7">
        <f t="shared" si="4"/>
        <v>23</v>
      </c>
      <c r="L18" s="7">
        <v>23</v>
      </c>
      <c r="M18" s="7">
        <v>0</v>
      </c>
    </row>
    <row r="19" spans="1:13" ht="13.5" customHeight="1">
      <c r="A19" s="6" t="s">
        <v>16</v>
      </c>
      <c r="B19" s="7">
        <f t="shared" si="1"/>
        <v>25</v>
      </c>
      <c r="C19" s="7">
        <v>12</v>
      </c>
      <c r="D19" s="7">
        <v>13</v>
      </c>
      <c r="E19" s="7">
        <f t="shared" si="2"/>
        <v>70</v>
      </c>
      <c r="F19" s="7">
        <v>40</v>
      </c>
      <c r="G19" s="7">
        <v>30</v>
      </c>
      <c r="H19" s="7">
        <f t="shared" si="3"/>
        <v>2167</v>
      </c>
      <c r="I19" s="7">
        <v>1142</v>
      </c>
      <c r="J19" s="7">
        <v>1025</v>
      </c>
      <c r="K19" s="7">
        <f t="shared" si="4"/>
        <v>532</v>
      </c>
      <c r="L19" s="7">
        <v>333</v>
      </c>
      <c r="M19" s="7">
        <v>199</v>
      </c>
    </row>
    <row r="20" spans="1:13" ht="13.5" customHeight="1">
      <c r="A20" s="6" t="s">
        <v>17</v>
      </c>
      <c r="B20" s="7">
        <f t="shared" si="1"/>
        <v>13</v>
      </c>
      <c r="C20" s="7">
        <v>8</v>
      </c>
      <c r="D20" s="7">
        <v>5</v>
      </c>
      <c r="E20" s="7">
        <f t="shared" si="2"/>
        <v>55</v>
      </c>
      <c r="F20" s="7">
        <v>46</v>
      </c>
      <c r="G20" s="7">
        <v>9</v>
      </c>
      <c r="H20" s="7">
        <f t="shared" si="3"/>
        <v>1866</v>
      </c>
      <c r="I20" s="7">
        <v>1610</v>
      </c>
      <c r="J20" s="7">
        <v>256</v>
      </c>
      <c r="K20" s="7">
        <f t="shared" si="4"/>
        <v>438</v>
      </c>
      <c r="L20" s="7">
        <v>388</v>
      </c>
      <c r="M20" s="7">
        <v>50</v>
      </c>
    </row>
    <row r="21" spans="1:13" ht="13.5" customHeight="1">
      <c r="A21" s="6" t="s">
        <v>18</v>
      </c>
      <c r="B21" s="7">
        <f t="shared" si="1"/>
        <v>9</v>
      </c>
      <c r="C21" s="7">
        <v>6</v>
      </c>
      <c r="D21" s="7">
        <v>3</v>
      </c>
      <c r="E21" s="7">
        <f t="shared" si="2"/>
        <v>27</v>
      </c>
      <c r="F21" s="7">
        <v>18</v>
      </c>
      <c r="G21" s="7">
        <v>9</v>
      </c>
      <c r="H21" s="7">
        <f t="shared" si="3"/>
        <v>831</v>
      </c>
      <c r="I21" s="7">
        <v>575</v>
      </c>
      <c r="J21" s="7">
        <v>256</v>
      </c>
      <c r="K21" s="7">
        <f t="shared" si="4"/>
        <v>185</v>
      </c>
      <c r="L21" s="7">
        <v>118</v>
      </c>
      <c r="M21" s="7">
        <v>67</v>
      </c>
    </row>
    <row r="22" spans="1:13" ht="13.5" customHeight="1">
      <c r="A22" s="6" t="s">
        <v>19</v>
      </c>
      <c r="B22" s="7">
        <f t="shared" si="1"/>
        <v>16</v>
      </c>
      <c r="C22" s="7">
        <v>9</v>
      </c>
      <c r="D22" s="7">
        <v>7</v>
      </c>
      <c r="E22" s="7">
        <f t="shared" si="2"/>
        <v>40</v>
      </c>
      <c r="F22" s="7">
        <v>26</v>
      </c>
      <c r="G22" s="7">
        <v>14</v>
      </c>
      <c r="H22" s="7">
        <f t="shared" si="3"/>
        <v>1147</v>
      </c>
      <c r="I22" s="7">
        <v>759</v>
      </c>
      <c r="J22" s="7">
        <v>388</v>
      </c>
      <c r="K22" s="7">
        <f t="shared" si="4"/>
        <v>218</v>
      </c>
      <c r="L22" s="7">
        <v>192</v>
      </c>
      <c r="M22" s="7">
        <v>26</v>
      </c>
    </row>
    <row r="23" spans="1:13" ht="13.5" customHeight="1">
      <c r="A23" s="6" t="s">
        <v>20</v>
      </c>
      <c r="B23" s="7">
        <f t="shared" si="1"/>
        <v>11</v>
      </c>
      <c r="C23" s="7">
        <v>3</v>
      </c>
      <c r="D23" s="7">
        <v>8</v>
      </c>
      <c r="E23" s="7">
        <f t="shared" si="2"/>
        <v>15</v>
      </c>
      <c r="F23" s="7">
        <v>7</v>
      </c>
      <c r="G23" s="7">
        <v>8</v>
      </c>
      <c r="H23" s="7">
        <f t="shared" si="3"/>
        <v>785</v>
      </c>
      <c r="I23" s="7">
        <v>157</v>
      </c>
      <c r="J23" s="7">
        <v>628</v>
      </c>
      <c r="K23" s="7">
        <f t="shared" si="4"/>
        <v>55</v>
      </c>
      <c r="L23" s="7">
        <v>55</v>
      </c>
      <c r="M23" s="7">
        <v>0</v>
      </c>
    </row>
    <row r="24" spans="1:13" ht="13.5" customHeight="1">
      <c r="A24" s="6" t="s">
        <v>21</v>
      </c>
      <c r="B24" s="7">
        <f t="shared" si="1"/>
        <v>12</v>
      </c>
      <c r="C24" s="7">
        <v>6</v>
      </c>
      <c r="D24" s="7">
        <v>6</v>
      </c>
      <c r="E24" s="7">
        <f t="shared" si="2"/>
        <v>27</v>
      </c>
      <c r="F24" s="7">
        <v>21</v>
      </c>
      <c r="G24" s="7">
        <v>6</v>
      </c>
      <c r="H24" s="7">
        <f t="shared" si="3"/>
        <v>955</v>
      </c>
      <c r="I24" s="7">
        <v>698</v>
      </c>
      <c r="J24" s="7">
        <v>257</v>
      </c>
      <c r="K24" s="7">
        <f t="shared" si="4"/>
        <v>216</v>
      </c>
      <c r="L24" s="7">
        <v>216</v>
      </c>
      <c r="M24" s="7">
        <v>0</v>
      </c>
    </row>
    <row r="25" spans="1:13" ht="13.5" customHeight="1">
      <c r="A25" s="6" t="s">
        <v>22</v>
      </c>
      <c r="B25" s="7">
        <f t="shared" si="1"/>
        <v>58</v>
      </c>
      <c r="C25" s="7">
        <v>23</v>
      </c>
      <c r="D25" s="7">
        <v>35</v>
      </c>
      <c r="E25" s="7">
        <f t="shared" si="2"/>
        <v>148</v>
      </c>
      <c r="F25" s="7">
        <v>62</v>
      </c>
      <c r="G25" s="7">
        <v>86</v>
      </c>
      <c r="H25" s="7">
        <f t="shared" si="3"/>
        <v>4134</v>
      </c>
      <c r="I25" s="7">
        <v>1859</v>
      </c>
      <c r="J25" s="7">
        <v>2275</v>
      </c>
      <c r="K25" s="7">
        <f t="shared" si="4"/>
        <v>940</v>
      </c>
      <c r="L25" s="7">
        <v>338</v>
      </c>
      <c r="M25" s="7">
        <v>602</v>
      </c>
    </row>
    <row r="26" spans="1:13" ht="13.5" customHeight="1">
      <c r="A26" s="6" t="s">
        <v>23</v>
      </c>
      <c r="B26" s="7">
        <f t="shared" si="1"/>
        <v>32</v>
      </c>
      <c r="C26" s="7">
        <v>12</v>
      </c>
      <c r="D26" s="7">
        <v>20</v>
      </c>
      <c r="E26" s="7">
        <f t="shared" si="2"/>
        <v>64</v>
      </c>
      <c r="F26" s="7">
        <v>30</v>
      </c>
      <c r="G26" s="7">
        <v>34</v>
      </c>
      <c r="H26" s="7">
        <f t="shared" si="3"/>
        <v>1930</v>
      </c>
      <c r="I26" s="7">
        <v>855</v>
      </c>
      <c r="J26" s="7">
        <v>1075</v>
      </c>
      <c r="K26" s="7">
        <f t="shared" si="4"/>
        <v>344</v>
      </c>
      <c r="L26" s="7">
        <v>158</v>
      </c>
      <c r="M26" s="7">
        <v>186</v>
      </c>
    </row>
    <row r="27" spans="1:13" ht="13.5" customHeight="1">
      <c r="A27" s="6" t="s">
        <v>24</v>
      </c>
      <c r="B27" s="7">
        <f t="shared" si="1"/>
        <v>14</v>
      </c>
      <c r="C27" s="7">
        <v>6</v>
      </c>
      <c r="D27" s="7">
        <v>8</v>
      </c>
      <c r="E27" s="7">
        <f t="shared" si="2"/>
        <v>23</v>
      </c>
      <c r="F27" s="7">
        <v>10</v>
      </c>
      <c r="G27" s="7">
        <v>13</v>
      </c>
      <c r="H27" s="7">
        <f t="shared" si="3"/>
        <v>676</v>
      </c>
      <c r="I27" s="7">
        <v>319</v>
      </c>
      <c r="J27" s="7">
        <v>357</v>
      </c>
      <c r="K27" s="7">
        <f t="shared" si="4"/>
        <v>198</v>
      </c>
      <c r="L27" s="7">
        <v>75</v>
      </c>
      <c r="M27" s="7">
        <v>123</v>
      </c>
    </row>
    <row r="28" spans="1:13" ht="13.5" customHeight="1">
      <c r="A28" s="6" t="s">
        <v>25</v>
      </c>
      <c r="B28" s="7">
        <f t="shared" si="1"/>
        <v>10</v>
      </c>
      <c r="C28" s="7">
        <v>6</v>
      </c>
      <c r="D28" s="7">
        <v>4</v>
      </c>
      <c r="E28" s="7">
        <f t="shared" si="2"/>
        <v>26</v>
      </c>
      <c r="F28" s="7">
        <v>17</v>
      </c>
      <c r="G28" s="7">
        <v>9</v>
      </c>
      <c r="H28" s="7">
        <f t="shared" si="3"/>
        <v>810</v>
      </c>
      <c r="I28" s="7">
        <v>452</v>
      </c>
      <c r="J28" s="7">
        <v>358</v>
      </c>
      <c r="K28" s="7">
        <f t="shared" si="4"/>
        <v>136</v>
      </c>
      <c r="L28" s="7">
        <v>136</v>
      </c>
      <c r="M28" s="7">
        <v>0</v>
      </c>
    </row>
    <row r="29" spans="1:13" ht="13.5" customHeight="1">
      <c r="A29" s="6" t="s">
        <v>26</v>
      </c>
      <c r="B29" s="7">
        <f t="shared" si="1"/>
        <v>11</v>
      </c>
      <c r="C29" s="7">
        <v>6</v>
      </c>
      <c r="D29" s="7">
        <v>5</v>
      </c>
      <c r="E29" s="7">
        <f t="shared" si="2"/>
        <v>17</v>
      </c>
      <c r="F29" s="7">
        <v>8</v>
      </c>
      <c r="G29" s="7">
        <v>9</v>
      </c>
      <c r="H29" s="7">
        <f t="shared" si="3"/>
        <v>467</v>
      </c>
      <c r="I29" s="7">
        <v>200</v>
      </c>
      <c r="J29" s="7">
        <v>267</v>
      </c>
      <c r="K29" s="7">
        <f t="shared" si="4"/>
        <v>20</v>
      </c>
      <c r="L29" s="7">
        <v>20</v>
      </c>
      <c r="M29" s="7">
        <v>0</v>
      </c>
    </row>
    <row r="30" spans="1:13" ht="13.5" customHeight="1">
      <c r="A30" s="6" t="s">
        <v>27</v>
      </c>
      <c r="B30" s="7">
        <f t="shared" si="1"/>
        <v>17</v>
      </c>
      <c r="C30" s="7">
        <v>8</v>
      </c>
      <c r="D30" s="7">
        <v>9</v>
      </c>
      <c r="E30" s="7">
        <f t="shared" si="2"/>
        <v>48</v>
      </c>
      <c r="F30" s="7">
        <v>22</v>
      </c>
      <c r="G30" s="7">
        <v>26</v>
      </c>
      <c r="H30" s="7">
        <f t="shared" si="3"/>
        <v>1322</v>
      </c>
      <c r="I30" s="7">
        <v>584</v>
      </c>
      <c r="J30" s="7">
        <v>738</v>
      </c>
      <c r="K30" s="7">
        <f t="shared" si="4"/>
        <v>349</v>
      </c>
      <c r="L30" s="7">
        <v>131</v>
      </c>
      <c r="M30" s="7">
        <v>218</v>
      </c>
    </row>
    <row r="31" spans="1:13" ht="13.5" customHeight="1">
      <c r="A31" s="6" t="s">
        <v>28</v>
      </c>
      <c r="B31" s="7">
        <f t="shared" si="1"/>
        <v>7</v>
      </c>
      <c r="C31" s="7">
        <v>2</v>
      </c>
      <c r="D31" s="7">
        <v>5</v>
      </c>
      <c r="E31" s="7">
        <f t="shared" si="2"/>
        <v>30</v>
      </c>
      <c r="F31" s="7">
        <v>21</v>
      </c>
      <c r="G31" s="7">
        <v>9</v>
      </c>
      <c r="H31" s="7">
        <f t="shared" si="3"/>
        <v>942</v>
      </c>
      <c r="I31" s="7">
        <v>698</v>
      </c>
      <c r="J31" s="7">
        <v>244</v>
      </c>
      <c r="K31" s="7">
        <f t="shared" si="4"/>
        <v>157</v>
      </c>
      <c r="L31" s="7">
        <v>157</v>
      </c>
      <c r="M31" s="7">
        <v>0</v>
      </c>
    </row>
    <row r="32" spans="1:13" ht="13.5" customHeight="1">
      <c r="A32" s="6" t="s">
        <v>29</v>
      </c>
      <c r="B32" s="7">
        <f t="shared" si="1"/>
        <v>14</v>
      </c>
      <c r="C32" s="7">
        <v>6</v>
      </c>
      <c r="D32" s="7">
        <v>8</v>
      </c>
      <c r="E32" s="7">
        <f t="shared" si="2"/>
        <v>73</v>
      </c>
      <c r="F32" s="7">
        <v>42</v>
      </c>
      <c r="G32" s="7">
        <v>31</v>
      </c>
      <c r="H32" s="7">
        <f t="shared" si="3"/>
        <v>2307</v>
      </c>
      <c r="I32" s="7">
        <v>1537</v>
      </c>
      <c r="J32" s="7">
        <v>770</v>
      </c>
      <c r="K32" s="7">
        <f t="shared" si="4"/>
        <v>613</v>
      </c>
      <c r="L32" s="7">
        <v>392</v>
      </c>
      <c r="M32" s="7">
        <v>221</v>
      </c>
    </row>
    <row r="33" spans="1:13" ht="13.5" customHeight="1">
      <c r="A33" s="6" t="s">
        <v>30</v>
      </c>
      <c r="B33" s="7">
        <f t="shared" si="1"/>
        <v>4</v>
      </c>
      <c r="C33" s="7">
        <v>3</v>
      </c>
      <c r="D33" s="7">
        <v>1</v>
      </c>
      <c r="E33" s="7">
        <f t="shared" si="2"/>
        <v>25</v>
      </c>
      <c r="F33" s="7">
        <v>20</v>
      </c>
      <c r="G33" s="7">
        <v>5</v>
      </c>
      <c r="H33" s="7">
        <f t="shared" si="3"/>
        <v>937</v>
      </c>
      <c r="I33" s="7">
        <v>706</v>
      </c>
      <c r="J33" s="7">
        <v>231</v>
      </c>
      <c r="K33" s="7">
        <f t="shared" si="4"/>
        <v>316</v>
      </c>
      <c r="L33" s="7">
        <v>237</v>
      </c>
      <c r="M33" s="7">
        <v>79</v>
      </c>
    </row>
    <row r="34" spans="1:13" ht="13.5" customHeight="1">
      <c r="A34" s="6" t="s">
        <v>31</v>
      </c>
      <c r="B34" s="7">
        <f t="shared" si="1"/>
        <v>10</v>
      </c>
      <c r="C34" s="7">
        <v>5</v>
      </c>
      <c r="D34" s="7">
        <v>5</v>
      </c>
      <c r="E34" s="7">
        <f t="shared" si="2"/>
        <v>47</v>
      </c>
      <c r="F34" s="7">
        <v>25</v>
      </c>
      <c r="G34" s="7">
        <v>22</v>
      </c>
      <c r="H34" s="7">
        <f t="shared" si="3"/>
        <v>1637</v>
      </c>
      <c r="I34" s="7">
        <v>831</v>
      </c>
      <c r="J34" s="7">
        <v>806</v>
      </c>
      <c r="K34" s="7">
        <f t="shared" si="4"/>
        <v>246</v>
      </c>
      <c r="L34" s="7">
        <v>246</v>
      </c>
      <c r="M34" s="7">
        <v>0</v>
      </c>
    </row>
    <row r="35" spans="1:13" ht="13.5" customHeight="1">
      <c r="A35" s="4" t="s">
        <v>32</v>
      </c>
      <c r="B35" s="7">
        <f>B36+B37</f>
        <v>0</v>
      </c>
      <c r="C35" s="7">
        <v>0</v>
      </c>
      <c r="D35" s="7">
        <v>0</v>
      </c>
      <c r="E35" s="7">
        <f>E36+E37</f>
        <v>0</v>
      </c>
      <c r="F35" s="7">
        <v>0</v>
      </c>
      <c r="G35" s="7">
        <v>0</v>
      </c>
      <c r="H35" s="7">
        <f>H36+H37</f>
        <v>0</v>
      </c>
      <c r="I35" s="7">
        <v>0</v>
      </c>
      <c r="J35" s="7">
        <v>0</v>
      </c>
      <c r="K35" s="7">
        <f>K36+K37</f>
        <v>0</v>
      </c>
      <c r="L35" s="7">
        <v>0</v>
      </c>
      <c r="M35" s="7">
        <v>0</v>
      </c>
    </row>
    <row r="36" spans="1:13" ht="13.5" customHeight="1">
      <c r="A36" s="6" t="s">
        <v>33</v>
      </c>
      <c r="B36" s="8">
        <f>C36+D36</f>
        <v>0</v>
      </c>
      <c r="C36" s="7">
        <v>0</v>
      </c>
      <c r="D36" s="7">
        <v>0</v>
      </c>
      <c r="E36" s="7">
        <f>F36+G36</f>
        <v>0</v>
      </c>
      <c r="F36" s="7">
        <v>0</v>
      </c>
      <c r="G36" s="7">
        <v>0</v>
      </c>
      <c r="H36" s="7">
        <f>I36+J36</f>
        <v>0</v>
      </c>
      <c r="I36" s="7">
        <v>0</v>
      </c>
      <c r="J36" s="7">
        <v>0</v>
      </c>
      <c r="K36" s="7">
        <f>L36+M36</f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A2:M2"/>
    <mergeCell ref="A3:M3"/>
    <mergeCell ref="H6:J6"/>
    <mergeCell ref="K6:M6"/>
    <mergeCell ref="H7:J7"/>
    <mergeCell ref="K7:M7"/>
    <mergeCell ref="B7:D7"/>
    <mergeCell ref="E7:G7"/>
    <mergeCell ref="A1:M1"/>
    <mergeCell ref="A4:M4"/>
    <mergeCell ref="A5:M5"/>
    <mergeCell ref="A6:A9"/>
    <mergeCell ref="B6:D6"/>
    <mergeCell ref="E6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73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41</v>
      </c>
      <c r="C9" s="17" t="s">
        <v>10</v>
      </c>
      <c r="D9" s="17" t="s">
        <v>39</v>
      </c>
      <c r="E9" s="16" t="s">
        <v>41</v>
      </c>
      <c r="F9" s="17" t="s">
        <v>10</v>
      </c>
      <c r="G9" s="17" t="s">
        <v>39</v>
      </c>
      <c r="H9" s="16" t="s">
        <v>41</v>
      </c>
      <c r="I9" s="17" t="s">
        <v>10</v>
      </c>
      <c r="J9" s="17" t="s">
        <v>39</v>
      </c>
      <c r="K9" s="16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f aca="true" t="shared" si="0" ref="B10:M10">B11+B35</f>
        <v>513</v>
      </c>
      <c r="C10" s="3">
        <f t="shared" si="0"/>
        <v>219</v>
      </c>
      <c r="D10" s="3">
        <f t="shared" si="0"/>
        <v>294</v>
      </c>
      <c r="E10" s="3">
        <f t="shared" si="0"/>
        <v>1349</v>
      </c>
      <c r="F10" s="3">
        <f t="shared" si="0"/>
        <v>569</v>
      </c>
      <c r="G10" s="3">
        <f t="shared" si="0"/>
        <v>780</v>
      </c>
      <c r="H10" s="3">
        <f t="shared" si="0"/>
        <v>21573</v>
      </c>
      <c r="I10" s="3">
        <f t="shared" si="0"/>
        <v>8253</v>
      </c>
      <c r="J10" s="3">
        <f t="shared" si="0"/>
        <v>13320</v>
      </c>
      <c r="K10" s="3">
        <f t="shared" si="0"/>
        <v>5332</v>
      </c>
      <c r="L10" s="3">
        <f t="shared" si="0"/>
        <v>2375</v>
      </c>
      <c r="M10" s="3">
        <f t="shared" si="0"/>
        <v>2957</v>
      </c>
    </row>
    <row r="11" spans="1:13" ht="13.5" customHeight="1">
      <c r="A11" s="4" t="s">
        <v>11</v>
      </c>
      <c r="B11" s="5">
        <f aca="true" t="shared" si="1" ref="B11:M11">SUM(B12:B34)</f>
        <v>513</v>
      </c>
      <c r="C11" s="5">
        <f t="shared" si="1"/>
        <v>219</v>
      </c>
      <c r="D11" s="5">
        <f t="shared" si="1"/>
        <v>294</v>
      </c>
      <c r="E11" s="5">
        <f t="shared" si="1"/>
        <v>1349</v>
      </c>
      <c r="F11" s="5">
        <f t="shared" si="1"/>
        <v>569</v>
      </c>
      <c r="G11" s="5">
        <f t="shared" si="1"/>
        <v>780</v>
      </c>
      <c r="H11" s="5">
        <f t="shared" si="1"/>
        <v>21573</v>
      </c>
      <c r="I11" s="5">
        <f t="shared" si="1"/>
        <v>8253</v>
      </c>
      <c r="J11" s="5">
        <f t="shared" si="1"/>
        <v>13320</v>
      </c>
      <c r="K11" s="5">
        <f t="shared" si="1"/>
        <v>5332</v>
      </c>
      <c r="L11" s="5">
        <f t="shared" si="1"/>
        <v>2375</v>
      </c>
      <c r="M11" s="5">
        <f t="shared" si="1"/>
        <v>2957</v>
      </c>
    </row>
    <row r="12" spans="1:14" ht="13.5" customHeight="1">
      <c r="A12" s="6" t="s">
        <v>74</v>
      </c>
      <c r="B12" s="5">
        <f aca="true" t="shared" si="2" ref="B12:B34">C12+D12</f>
        <v>28</v>
      </c>
      <c r="C12" s="5">
        <v>12</v>
      </c>
      <c r="D12" s="5">
        <v>16</v>
      </c>
      <c r="E12" s="5">
        <f aca="true" t="shared" si="3" ref="E12:E34">F12+G12</f>
        <v>116</v>
      </c>
      <c r="F12" s="5">
        <v>41</v>
      </c>
      <c r="G12" s="5">
        <v>75</v>
      </c>
      <c r="H12" s="5">
        <f aca="true" t="shared" si="4" ref="H12:H34">I12+J12</f>
        <v>2027</v>
      </c>
      <c r="I12" s="5">
        <v>623</v>
      </c>
      <c r="J12" s="5">
        <v>1404</v>
      </c>
      <c r="K12" s="5">
        <f aca="true" t="shared" si="5" ref="K12:K34">L12+M12</f>
        <v>524</v>
      </c>
      <c r="L12" s="5">
        <v>148</v>
      </c>
      <c r="M12" s="5">
        <v>376</v>
      </c>
      <c r="N12" s="18"/>
    </row>
    <row r="13" spans="1:14" ht="13.5" customHeight="1">
      <c r="A13" s="6" t="s">
        <v>75</v>
      </c>
      <c r="B13" s="5">
        <f t="shared" si="2"/>
        <v>31</v>
      </c>
      <c r="C13" s="5">
        <v>10</v>
      </c>
      <c r="D13" s="5">
        <v>21</v>
      </c>
      <c r="E13" s="5">
        <f t="shared" si="3"/>
        <v>81</v>
      </c>
      <c r="F13" s="5">
        <v>29</v>
      </c>
      <c r="G13" s="5">
        <v>52</v>
      </c>
      <c r="H13" s="5">
        <f t="shared" si="4"/>
        <v>976</v>
      </c>
      <c r="I13" s="5">
        <v>477</v>
      </c>
      <c r="J13" s="5">
        <v>499</v>
      </c>
      <c r="K13" s="5">
        <f t="shared" si="5"/>
        <v>223</v>
      </c>
      <c r="L13" s="5">
        <v>139</v>
      </c>
      <c r="M13" s="5">
        <v>84</v>
      </c>
      <c r="N13" s="18"/>
    </row>
    <row r="14" spans="1:14" ht="13.5" customHeight="1">
      <c r="A14" s="6" t="s">
        <v>12</v>
      </c>
      <c r="B14" s="5">
        <f t="shared" si="2"/>
        <v>88</v>
      </c>
      <c r="C14" s="5">
        <v>32</v>
      </c>
      <c r="D14" s="5">
        <v>56</v>
      </c>
      <c r="E14" s="5">
        <f t="shared" si="3"/>
        <v>295</v>
      </c>
      <c r="F14" s="5">
        <v>92</v>
      </c>
      <c r="G14" s="5">
        <v>203</v>
      </c>
      <c r="H14" s="5">
        <f t="shared" si="4"/>
        <v>6136</v>
      </c>
      <c r="I14" s="5">
        <v>2031</v>
      </c>
      <c r="J14" s="5">
        <v>4105</v>
      </c>
      <c r="K14" s="5">
        <f t="shared" si="5"/>
        <v>1400</v>
      </c>
      <c r="L14" s="5">
        <v>523</v>
      </c>
      <c r="M14" s="5">
        <v>877</v>
      </c>
      <c r="N14" s="18"/>
    </row>
    <row r="15" spans="1:14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42</v>
      </c>
      <c r="F15" s="5">
        <v>18</v>
      </c>
      <c r="G15" s="5">
        <v>24</v>
      </c>
      <c r="H15" s="5">
        <f t="shared" si="4"/>
        <v>585</v>
      </c>
      <c r="I15" s="5">
        <v>298</v>
      </c>
      <c r="J15" s="5">
        <v>287</v>
      </c>
      <c r="K15" s="5">
        <f t="shared" si="5"/>
        <v>107</v>
      </c>
      <c r="L15" s="5">
        <v>61</v>
      </c>
      <c r="M15" s="5">
        <v>46</v>
      </c>
      <c r="N15" s="18"/>
    </row>
    <row r="16" spans="1:14" ht="13.5" customHeight="1">
      <c r="A16" s="6" t="s">
        <v>13</v>
      </c>
      <c r="B16" s="5">
        <f t="shared" si="2"/>
        <v>41</v>
      </c>
      <c r="C16" s="5">
        <v>18</v>
      </c>
      <c r="D16" s="5">
        <v>23</v>
      </c>
      <c r="E16" s="5">
        <f t="shared" si="3"/>
        <v>121</v>
      </c>
      <c r="F16" s="5">
        <v>52</v>
      </c>
      <c r="G16" s="5">
        <v>69</v>
      </c>
      <c r="H16" s="5">
        <f t="shared" si="4"/>
        <v>2051</v>
      </c>
      <c r="I16" s="5">
        <v>751</v>
      </c>
      <c r="J16" s="5">
        <v>1300</v>
      </c>
      <c r="K16" s="5">
        <f t="shared" si="5"/>
        <v>605</v>
      </c>
      <c r="L16" s="5">
        <v>263</v>
      </c>
      <c r="M16" s="5">
        <v>342</v>
      </c>
      <c r="N16" s="18"/>
    </row>
    <row r="17" spans="1:14" ht="13.5" customHeight="1">
      <c r="A17" s="6" t="s">
        <v>14</v>
      </c>
      <c r="B17" s="5">
        <f t="shared" si="2"/>
        <v>7</v>
      </c>
      <c r="C17" s="5">
        <v>2</v>
      </c>
      <c r="D17" s="5">
        <v>5</v>
      </c>
      <c r="E17" s="5">
        <f t="shared" si="3"/>
        <v>15</v>
      </c>
      <c r="F17" s="5">
        <v>6</v>
      </c>
      <c r="G17" s="5">
        <v>9</v>
      </c>
      <c r="H17" s="5">
        <f t="shared" si="4"/>
        <v>137</v>
      </c>
      <c r="I17" s="5">
        <v>49</v>
      </c>
      <c r="J17" s="5">
        <v>88</v>
      </c>
      <c r="K17" s="5">
        <f t="shared" si="5"/>
        <v>54</v>
      </c>
      <c r="L17" s="5">
        <v>18</v>
      </c>
      <c r="M17" s="5">
        <v>36</v>
      </c>
      <c r="N17" s="18"/>
    </row>
    <row r="18" spans="1:14" ht="13.5" customHeight="1">
      <c r="A18" s="6" t="s">
        <v>15</v>
      </c>
      <c r="B18" s="5">
        <f t="shared" si="2"/>
        <v>15</v>
      </c>
      <c r="C18" s="5">
        <v>2</v>
      </c>
      <c r="D18" s="5">
        <v>13</v>
      </c>
      <c r="E18" s="5">
        <f t="shared" si="3"/>
        <v>26</v>
      </c>
      <c r="F18" s="5">
        <v>4</v>
      </c>
      <c r="G18" s="5">
        <v>22</v>
      </c>
      <c r="H18" s="5">
        <f t="shared" si="4"/>
        <v>378</v>
      </c>
      <c r="I18" s="5">
        <v>28</v>
      </c>
      <c r="J18" s="5">
        <v>350</v>
      </c>
      <c r="K18" s="5">
        <f t="shared" si="5"/>
        <v>84</v>
      </c>
      <c r="L18" s="5">
        <v>10</v>
      </c>
      <c r="M18" s="5">
        <v>74</v>
      </c>
      <c r="N18" s="18"/>
    </row>
    <row r="19" spans="1:14" ht="13.5" customHeight="1">
      <c r="A19" s="6" t="s">
        <v>16</v>
      </c>
      <c r="B19" s="5">
        <f t="shared" si="2"/>
        <v>37</v>
      </c>
      <c r="C19" s="5">
        <v>15</v>
      </c>
      <c r="D19" s="5">
        <v>22</v>
      </c>
      <c r="E19" s="5">
        <f t="shared" si="3"/>
        <v>90</v>
      </c>
      <c r="F19" s="5">
        <v>39</v>
      </c>
      <c r="G19" s="5">
        <v>51</v>
      </c>
      <c r="H19" s="5">
        <f t="shared" si="4"/>
        <v>1528</v>
      </c>
      <c r="I19" s="5">
        <v>438</v>
      </c>
      <c r="J19" s="5">
        <v>1090</v>
      </c>
      <c r="K19" s="5">
        <f t="shared" si="5"/>
        <v>331</v>
      </c>
      <c r="L19" s="5">
        <v>118</v>
      </c>
      <c r="M19" s="5">
        <v>213</v>
      </c>
      <c r="N19" s="18"/>
    </row>
    <row r="20" spans="1:14" ht="13.5" customHeight="1">
      <c r="A20" s="6" t="s">
        <v>17</v>
      </c>
      <c r="B20" s="5">
        <f t="shared" si="2"/>
        <v>22</v>
      </c>
      <c r="C20" s="5">
        <v>14</v>
      </c>
      <c r="D20" s="5">
        <v>8</v>
      </c>
      <c r="E20" s="5">
        <f t="shared" si="3"/>
        <v>43</v>
      </c>
      <c r="F20" s="5">
        <v>31</v>
      </c>
      <c r="G20" s="5">
        <v>12</v>
      </c>
      <c r="H20" s="5">
        <f t="shared" si="4"/>
        <v>652</v>
      </c>
      <c r="I20" s="5">
        <v>392</v>
      </c>
      <c r="J20" s="5">
        <v>260</v>
      </c>
      <c r="K20" s="5">
        <f t="shared" si="5"/>
        <v>273</v>
      </c>
      <c r="L20" s="5">
        <v>168</v>
      </c>
      <c r="M20" s="5">
        <v>105</v>
      </c>
      <c r="N20" s="18"/>
    </row>
    <row r="21" spans="1:14" ht="13.5" customHeight="1">
      <c r="A21" s="6" t="s">
        <v>18</v>
      </c>
      <c r="B21" s="5">
        <f t="shared" si="2"/>
        <v>11</v>
      </c>
      <c r="C21" s="5">
        <v>6</v>
      </c>
      <c r="D21" s="5">
        <v>5</v>
      </c>
      <c r="E21" s="5">
        <f t="shared" si="3"/>
        <v>27</v>
      </c>
      <c r="F21" s="5">
        <v>13</v>
      </c>
      <c r="G21" s="5">
        <v>14</v>
      </c>
      <c r="H21" s="5">
        <f t="shared" si="4"/>
        <v>340</v>
      </c>
      <c r="I21" s="5">
        <v>122</v>
      </c>
      <c r="J21" s="5">
        <v>218</v>
      </c>
      <c r="K21" s="5">
        <f t="shared" si="5"/>
        <v>112</v>
      </c>
      <c r="L21" s="5">
        <v>60</v>
      </c>
      <c r="M21" s="5">
        <v>52</v>
      </c>
      <c r="N21" s="18"/>
    </row>
    <row r="22" spans="1:14" ht="13.5" customHeight="1">
      <c r="A22" s="6" t="s">
        <v>19</v>
      </c>
      <c r="B22" s="5">
        <f t="shared" si="2"/>
        <v>23</v>
      </c>
      <c r="C22" s="5">
        <v>12</v>
      </c>
      <c r="D22" s="5">
        <v>11</v>
      </c>
      <c r="E22" s="5">
        <f t="shared" si="3"/>
        <v>42</v>
      </c>
      <c r="F22" s="5">
        <v>17</v>
      </c>
      <c r="G22" s="5">
        <v>25</v>
      </c>
      <c r="H22" s="5">
        <f t="shared" si="4"/>
        <v>499</v>
      </c>
      <c r="I22" s="5">
        <v>185</v>
      </c>
      <c r="J22" s="5">
        <v>314</v>
      </c>
      <c r="K22" s="5">
        <f t="shared" si="5"/>
        <v>134</v>
      </c>
      <c r="L22" s="5">
        <v>72</v>
      </c>
      <c r="M22" s="5">
        <v>62</v>
      </c>
      <c r="N22" s="18"/>
    </row>
    <row r="23" spans="1:14" ht="13.5" customHeight="1">
      <c r="A23" s="6" t="s">
        <v>20</v>
      </c>
      <c r="B23" s="5">
        <f t="shared" si="2"/>
        <v>10</v>
      </c>
      <c r="C23" s="5">
        <v>4</v>
      </c>
      <c r="D23" s="5">
        <v>6</v>
      </c>
      <c r="E23" s="5">
        <f t="shared" si="3"/>
        <v>14</v>
      </c>
      <c r="F23" s="5">
        <v>4</v>
      </c>
      <c r="G23" s="5">
        <v>10</v>
      </c>
      <c r="H23" s="5">
        <f t="shared" si="4"/>
        <v>217</v>
      </c>
      <c r="I23" s="5">
        <v>59</v>
      </c>
      <c r="J23" s="5">
        <v>158</v>
      </c>
      <c r="K23" s="5">
        <f t="shared" si="5"/>
        <v>77</v>
      </c>
      <c r="L23" s="5">
        <v>47</v>
      </c>
      <c r="M23" s="5">
        <v>30</v>
      </c>
      <c r="N23" s="18"/>
    </row>
    <row r="24" spans="1:14" ht="13.5" customHeight="1">
      <c r="A24" s="6" t="s">
        <v>21</v>
      </c>
      <c r="B24" s="5">
        <f t="shared" si="2"/>
        <v>26</v>
      </c>
      <c r="C24" s="5">
        <v>9</v>
      </c>
      <c r="D24" s="5">
        <v>17</v>
      </c>
      <c r="E24" s="5">
        <f t="shared" si="3"/>
        <v>58</v>
      </c>
      <c r="F24" s="5">
        <v>24</v>
      </c>
      <c r="G24" s="5">
        <v>34</v>
      </c>
      <c r="H24" s="5">
        <f t="shared" si="4"/>
        <v>611</v>
      </c>
      <c r="I24" s="5">
        <v>204</v>
      </c>
      <c r="J24" s="5">
        <v>407</v>
      </c>
      <c r="K24" s="5">
        <f t="shared" si="5"/>
        <v>125</v>
      </c>
      <c r="L24" s="5">
        <v>52</v>
      </c>
      <c r="M24" s="5">
        <v>73</v>
      </c>
      <c r="N24" s="18"/>
    </row>
    <row r="25" spans="1:14" ht="13.5" customHeight="1">
      <c r="A25" s="6" t="s">
        <v>22</v>
      </c>
      <c r="B25" s="5">
        <f t="shared" si="2"/>
        <v>36</v>
      </c>
      <c r="C25" s="5">
        <v>21</v>
      </c>
      <c r="D25" s="5">
        <v>15</v>
      </c>
      <c r="E25" s="5">
        <f t="shared" si="3"/>
        <v>71</v>
      </c>
      <c r="F25" s="5">
        <v>38</v>
      </c>
      <c r="G25" s="5">
        <v>33</v>
      </c>
      <c r="H25" s="5">
        <f t="shared" si="4"/>
        <v>1126</v>
      </c>
      <c r="I25" s="5">
        <v>528</v>
      </c>
      <c r="J25" s="5">
        <v>598</v>
      </c>
      <c r="K25" s="5">
        <f t="shared" si="5"/>
        <v>263</v>
      </c>
      <c r="L25" s="5">
        <v>171</v>
      </c>
      <c r="M25" s="5">
        <v>92</v>
      </c>
      <c r="N25" s="18"/>
    </row>
    <row r="26" spans="1:14" ht="13.5" customHeight="1">
      <c r="A26" s="6" t="s">
        <v>23</v>
      </c>
      <c r="B26" s="5">
        <f t="shared" si="2"/>
        <v>34</v>
      </c>
      <c r="C26" s="5">
        <v>16</v>
      </c>
      <c r="D26" s="5">
        <v>18</v>
      </c>
      <c r="E26" s="5">
        <f t="shared" si="3"/>
        <v>60</v>
      </c>
      <c r="F26" s="5">
        <v>30</v>
      </c>
      <c r="G26" s="5">
        <v>30</v>
      </c>
      <c r="H26" s="5">
        <f t="shared" si="4"/>
        <v>950</v>
      </c>
      <c r="I26" s="5">
        <v>406</v>
      </c>
      <c r="J26" s="5">
        <v>544</v>
      </c>
      <c r="K26" s="5">
        <f t="shared" si="5"/>
        <v>238</v>
      </c>
      <c r="L26" s="5">
        <v>120</v>
      </c>
      <c r="M26" s="5">
        <v>118</v>
      </c>
      <c r="N26" s="18"/>
    </row>
    <row r="27" spans="1:14" ht="13.5" customHeight="1">
      <c r="A27" s="6" t="s">
        <v>24</v>
      </c>
      <c r="B27" s="5">
        <f t="shared" si="2"/>
        <v>7</v>
      </c>
      <c r="C27" s="5">
        <v>2</v>
      </c>
      <c r="D27" s="5">
        <v>5</v>
      </c>
      <c r="E27" s="5">
        <f t="shared" si="3"/>
        <v>8</v>
      </c>
      <c r="F27" s="5">
        <v>3</v>
      </c>
      <c r="G27" s="5">
        <v>5</v>
      </c>
      <c r="H27" s="5">
        <f t="shared" si="4"/>
        <v>95</v>
      </c>
      <c r="I27" s="5">
        <v>32</v>
      </c>
      <c r="J27" s="5">
        <v>63</v>
      </c>
      <c r="K27" s="5">
        <f t="shared" si="5"/>
        <v>7</v>
      </c>
      <c r="L27" s="5">
        <v>7</v>
      </c>
      <c r="M27" s="5">
        <v>0</v>
      </c>
      <c r="N27" s="18"/>
    </row>
    <row r="28" spans="1:14" ht="13.5" customHeight="1">
      <c r="A28" s="6" t="s">
        <v>25</v>
      </c>
      <c r="B28" s="5">
        <f t="shared" si="2"/>
        <v>9</v>
      </c>
      <c r="C28" s="5">
        <v>6</v>
      </c>
      <c r="D28" s="5">
        <v>3</v>
      </c>
      <c r="E28" s="5">
        <f t="shared" si="3"/>
        <v>23</v>
      </c>
      <c r="F28" s="5">
        <v>14</v>
      </c>
      <c r="G28" s="5">
        <v>9</v>
      </c>
      <c r="H28" s="5">
        <f t="shared" si="4"/>
        <v>321</v>
      </c>
      <c r="I28" s="5">
        <v>179</v>
      </c>
      <c r="J28" s="5">
        <v>142</v>
      </c>
      <c r="K28" s="5">
        <f t="shared" si="5"/>
        <v>70</v>
      </c>
      <c r="L28" s="5">
        <v>44</v>
      </c>
      <c r="M28" s="5">
        <v>26</v>
      </c>
      <c r="N28" s="18"/>
    </row>
    <row r="29" spans="1:14" ht="13.5" customHeight="1">
      <c r="A29" s="6" t="s">
        <v>26</v>
      </c>
      <c r="B29" s="5">
        <f t="shared" si="2"/>
        <v>9</v>
      </c>
      <c r="C29" s="5">
        <v>3</v>
      </c>
      <c r="D29" s="5">
        <v>6</v>
      </c>
      <c r="E29" s="5">
        <f t="shared" si="3"/>
        <v>12</v>
      </c>
      <c r="F29" s="5">
        <v>5</v>
      </c>
      <c r="G29" s="5">
        <v>7</v>
      </c>
      <c r="H29" s="5">
        <f t="shared" si="4"/>
        <v>183</v>
      </c>
      <c r="I29" s="5">
        <v>56</v>
      </c>
      <c r="J29" s="5">
        <v>127</v>
      </c>
      <c r="K29" s="5">
        <f t="shared" si="5"/>
        <v>40</v>
      </c>
      <c r="L29" s="5">
        <v>9</v>
      </c>
      <c r="M29" s="5">
        <v>31</v>
      </c>
      <c r="N29" s="18"/>
    </row>
    <row r="30" spans="1:14" ht="13.5" customHeight="1">
      <c r="A30" s="6" t="s">
        <v>27</v>
      </c>
      <c r="B30" s="5">
        <f t="shared" si="2"/>
        <v>22</v>
      </c>
      <c r="C30" s="5">
        <v>10</v>
      </c>
      <c r="D30" s="5">
        <v>12</v>
      </c>
      <c r="E30" s="5">
        <f t="shared" si="3"/>
        <v>60</v>
      </c>
      <c r="F30" s="5">
        <v>26</v>
      </c>
      <c r="G30" s="5">
        <v>34</v>
      </c>
      <c r="H30" s="5">
        <f t="shared" si="4"/>
        <v>619</v>
      </c>
      <c r="I30" s="5">
        <v>205</v>
      </c>
      <c r="J30" s="5">
        <v>414</v>
      </c>
      <c r="K30" s="5">
        <f t="shared" si="5"/>
        <v>139</v>
      </c>
      <c r="L30" s="5">
        <v>46</v>
      </c>
      <c r="M30" s="5">
        <v>93</v>
      </c>
      <c r="N30" s="18"/>
    </row>
    <row r="31" spans="1:14" ht="13.5" customHeight="1">
      <c r="A31" s="6" t="s">
        <v>28</v>
      </c>
      <c r="B31" s="5">
        <f t="shared" si="2"/>
        <v>8</v>
      </c>
      <c r="C31" s="5">
        <v>2</v>
      </c>
      <c r="D31" s="5">
        <v>6</v>
      </c>
      <c r="E31" s="5">
        <f t="shared" si="3"/>
        <v>13</v>
      </c>
      <c r="F31" s="5">
        <v>4</v>
      </c>
      <c r="G31" s="5">
        <v>9</v>
      </c>
      <c r="H31" s="5">
        <f t="shared" si="4"/>
        <v>223</v>
      </c>
      <c r="I31" s="5">
        <v>37</v>
      </c>
      <c r="J31" s="5">
        <v>186</v>
      </c>
      <c r="K31" s="5">
        <f t="shared" si="5"/>
        <v>35</v>
      </c>
      <c r="L31" s="5">
        <v>15</v>
      </c>
      <c r="M31" s="5">
        <v>20</v>
      </c>
      <c r="N31" s="18"/>
    </row>
    <row r="32" spans="1:14" ht="13.5" customHeight="1">
      <c r="A32" s="6" t="s">
        <v>29</v>
      </c>
      <c r="B32" s="5">
        <f t="shared" si="2"/>
        <v>19</v>
      </c>
      <c r="C32" s="5">
        <v>10</v>
      </c>
      <c r="D32" s="5">
        <v>9</v>
      </c>
      <c r="E32" s="5">
        <f t="shared" si="3"/>
        <v>87</v>
      </c>
      <c r="F32" s="5">
        <v>54</v>
      </c>
      <c r="G32" s="5">
        <v>33</v>
      </c>
      <c r="H32" s="5">
        <f t="shared" si="4"/>
        <v>1400</v>
      </c>
      <c r="I32" s="5">
        <v>888</v>
      </c>
      <c r="J32" s="5">
        <v>512</v>
      </c>
      <c r="K32" s="5">
        <f t="shared" si="5"/>
        <v>333</v>
      </c>
      <c r="L32" s="5">
        <v>201</v>
      </c>
      <c r="M32" s="5">
        <v>132</v>
      </c>
      <c r="N32" s="18"/>
    </row>
    <row r="33" spans="1:14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12</v>
      </c>
      <c r="F33" s="5">
        <v>9</v>
      </c>
      <c r="G33" s="5">
        <v>3</v>
      </c>
      <c r="H33" s="5">
        <f t="shared" si="4"/>
        <v>132</v>
      </c>
      <c r="I33" s="5">
        <v>84</v>
      </c>
      <c r="J33" s="5">
        <v>48</v>
      </c>
      <c r="K33" s="5">
        <f t="shared" si="5"/>
        <v>43</v>
      </c>
      <c r="L33" s="5">
        <v>25</v>
      </c>
      <c r="M33" s="5">
        <v>18</v>
      </c>
      <c r="N33" s="18"/>
    </row>
    <row r="34" spans="1:14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33</v>
      </c>
      <c r="F34" s="5">
        <v>16</v>
      </c>
      <c r="G34" s="5">
        <v>17</v>
      </c>
      <c r="H34" s="5">
        <f t="shared" si="4"/>
        <v>387</v>
      </c>
      <c r="I34" s="5">
        <v>181</v>
      </c>
      <c r="J34" s="5">
        <v>206</v>
      </c>
      <c r="K34" s="5">
        <f t="shared" si="5"/>
        <v>115</v>
      </c>
      <c r="L34" s="5">
        <v>58</v>
      </c>
      <c r="M34" s="5">
        <v>57</v>
      </c>
      <c r="N34" s="18"/>
    </row>
    <row r="35" spans="1:13" ht="13.5" customHeight="1">
      <c r="A35" s="4" t="s">
        <v>32</v>
      </c>
      <c r="B35" s="7">
        <f aca="true" t="shared" si="6" ref="B35:M35">B36+B37</f>
        <v>0</v>
      </c>
      <c r="C35" s="7">
        <f t="shared" si="6"/>
        <v>0</v>
      </c>
      <c r="D35" s="7">
        <f t="shared" si="6"/>
        <v>0</v>
      </c>
      <c r="E35" s="7">
        <f t="shared" si="6"/>
        <v>0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0</v>
      </c>
      <c r="J35" s="7">
        <f t="shared" si="6"/>
        <v>0</v>
      </c>
      <c r="K35" s="7">
        <f t="shared" si="6"/>
        <v>0</v>
      </c>
      <c r="L35" s="7">
        <f t="shared" si="6"/>
        <v>0</v>
      </c>
      <c r="M35" s="7">
        <f t="shared" si="6"/>
        <v>0</v>
      </c>
    </row>
    <row r="36" spans="1:13" ht="13.5" customHeight="1">
      <c r="A36" s="6" t="s">
        <v>33</v>
      </c>
      <c r="B36" s="8">
        <f>C36+D36</f>
        <v>0</v>
      </c>
      <c r="C36" s="7">
        <v>0</v>
      </c>
      <c r="D36" s="7">
        <v>0</v>
      </c>
      <c r="E36" s="7">
        <f>F36+G36</f>
        <v>0</v>
      </c>
      <c r="F36" s="7">
        <v>0</v>
      </c>
      <c r="G36" s="7">
        <v>0</v>
      </c>
      <c r="H36" s="7">
        <f>I36+J36</f>
        <v>0</v>
      </c>
      <c r="I36" s="7">
        <v>0</v>
      </c>
      <c r="J36" s="7">
        <v>0</v>
      </c>
      <c r="K36" s="7">
        <f>L36+M36</f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H7:J7"/>
    <mergeCell ref="K7:M7"/>
    <mergeCell ref="A1:M1"/>
    <mergeCell ref="A4:M4"/>
    <mergeCell ref="A5:M5"/>
    <mergeCell ref="A6:A9"/>
    <mergeCell ref="B6:D6"/>
    <mergeCell ref="E6:G6"/>
    <mergeCell ref="H6:J6"/>
    <mergeCell ref="K6:M6"/>
    <mergeCell ref="A2:M2"/>
    <mergeCell ref="A3:M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77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41</v>
      </c>
      <c r="C9" s="17" t="s">
        <v>10</v>
      </c>
      <c r="D9" s="17" t="s">
        <v>39</v>
      </c>
      <c r="E9" s="16" t="s">
        <v>41</v>
      </c>
      <c r="F9" s="17" t="s">
        <v>10</v>
      </c>
      <c r="G9" s="17" t="s">
        <v>39</v>
      </c>
      <c r="H9" s="16" t="s">
        <v>41</v>
      </c>
      <c r="I9" s="17" t="s">
        <v>10</v>
      </c>
      <c r="J9" s="17" t="s">
        <v>39</v>
      </c>
      <c r="K9" s="16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f>B11+B32</f>
        <v>500</v>
      </c>
      <c r="C10" s="3">
        <f aca="true" t="shared" si="0" ref="C10:M10">C11+C32</f>
        <v>213</v>
      </c>
      <c r="D10" s="3">
        <f t="shared" si="0"/>
        <v>287</v>
      </c>
      <c r="E10" s="3">
        <f t="shared" si="0"/>
        <v>1296</v>
      </c>
      <c r="F10" s="3">
        <f t="shared" si="0"/>
        <v>549</v>
      </c>
      <c r="G10" s="3">
        <f t="shared" si="0"/>
        <v>747</v>
      </c>
      <c r="H10" s="3">
        <f t="shared" si="0"/>
        <v>19811</v>
      </c>
      <c r="I10" s="3">
        <f t="shared" si="0"/>
        <v>7730</v>
      </c>
      <c r="J10" s="3">
        <f t="shared" si="0"/>
        <v>12081</v>
      </c>
      <c r="K10" s="3">
        <f t="shared" si="0"/>
        <v>4798</v>
      </c>
      <c r="L10" s="3">
        <f t="shared" si="0"/>
        <v>2223</v>
      </c>
      <c r="M10" s="3">
        <f t="shared" si="0"/>
        <v>2575</v>
      </c>
    </row>
    <row r="11" spans="1:13" ht="13.5" customHeight="1">
      <c r="A11" s="21" t="s">
        <v>78</v>
      </c>
      <c r="B11" s="5">
        <f>SUM(B12:B31)</f>
        <v>500</v>
      </c>
      <c r="C11" s="5">
        <f>SUM(C12:C31)</f>
        <v>213</v>
      </c>
      <c r="D11" s="5">
        <f aca="true" t="shared" si="1" ref="D11:M11">SUM(D12:D31)</f>
        <v>287</v>
      </c>
      <c r="E11" s="5">
        <f t="shared" si="1"/>
        <v>1296</v>
      </c>
      <c r="F11" s="5">
        <f t="shared" si="1"/>
        <v>549</v>
      </c>
      <c r="G11" s="5">
        <f t="shared" si="1"/>
        <v>747</v>
      </c>
      <c r="H11" s="5">
        <f t="shared" si="1"/>
        <v>19811</v>
      </c>
      <c r="I11" s="5">
        <f t="shared" si="1"/>
        <v>7730</v>
      </c>
      <c r="J11" s="5">
        <f t="shared" si="1"/>
        <v>12081</v>
      </c>
      <c r="K11" s="5">
        <f t="shared" si="1"/>
        <v>4798</v>
      </c>
      <c r="L11" s="5">
        <f t="shared" si="1"/>
        <v>2223</v>
      </c>
      <c r="M11" s="5">
        <f t="shared" si="1"/>
        <v>2575</v>
      </c>
    </row>
    <row r="12" spans="1:14" ht="13.5" customHeight="1">
      <c r="A12" s="21" t="s">
        <v>79</v>
      </c>
      <c r="B12" s="5">
        <f aca="true" t="shared" si="2" ref="B12:B34">C12+D12</f>
        <v>88</v>
      </c>
      <c r="C12" s="5">
        <v>31</v>
      </c>
      <c r="D12" s="5">
        <v>57</v>
      </c>
      <c r="E12" s="5">
        <f aca="true" t="shared" si="3" ref="E12:E34">F12+G12</f>
        <v>287</v>
      </c>
      <c r="F12" s="5">
        <v>89</v>
      </c>
      <c r="G12" s="5">
        <v>198</v>
      </c>
      <c r="H12" s="5">
        <f aca="true" t="shared" si="4" ref="H12:H34">I12+J12</f>
        <v>5851</v>
      </c>
      <c r="I12" s="5">
        <v>1881</v>
      </c>
      <c r="J12" s="5">
        <v>3970</v>
      </c>
      <c r="K12" s="5">
        <f aca="true" t="shared" si="5" ref="K12:K34">L12+M12</f>
        <v>1192</v>
      </c>
      <c r="L12" s="5">
        <v>507</v>
      </c>
      <c r="M12" s="5">
        <v>685</v>
      </c>
      <c r="N12" s="25"/>
    </row>
    <row r="13" spans="1:14" ht="13.5" customHeight="1">
      <c r="A13" s="21" t="s">
        <v>80</v>
      </c>
      <c r="B13" s="5">
        <f t="shared" si="2"/>
        <v>28</v>
      </c>
      <c r="C13" s="5">
        <v>12</v>
      </c>
      <c r="D13" s="5">
        <v>16</v>
      </c>
      <c r="E13" s="5">
        <f t="shared" si="3"/>
        <v>114</v>
      </c>
      <c r="F13" s="5">
        <v>39</v>
      </c>
      <c r="G13" s="5">
        <v>75</v>
      </c>
      <c r="H13" s="5">
        <f t="shared" si="4"/>
        <v>1959</v>
      </c>
      <c r="I13" s="5">
        <v>612</v>
      </c>
      <c r="J13" s="5">
        <v>1347</v>
      </c>
      <c r="K13" s="5">
        <f t="shared" si="5"/>
        <v>461</v>
      </c>
      <c r="L13" s="26">
        <v>150</v>
      </c>
      <c r="M13" s="5">
        <v>311</v>
      </c>
      <c r="N13" s="25"/>
    </row>
    <row r="14" spans="1:14" ht="13.5" customHeight="1">
      <c r="A14" s="21" t="s">
        <v>81</v>
      </c>
      <c r="B14" s="5">
        <f t="shared" si="2"/>
        <v>56</v>
      </c>
      <c r="C14" s="5">
        <v>25</v>
      </c>
      <c r="D14" s="5">
        <v>31</v>
      </c>
      <c r="E14" s="5">
        <f t="shared" si="3"/>
        <v>175</v>
      </c>
      <c r="F14" s="5">
        <v>93</v>
      </c>
      <c r="G14" s="5">
        <v>82</v>
      </c>
      <c r="H14" s="5">
        <f t="shared" si="4"/>
        <v>2684</v>
      </c>
      <c r="I14" s="5">
        <v>1311</v>
      </c>
      <c r="J14" s="5">
        <v>1373</v>
      </c>
      <c r="K14" s="5">
        <f t="shared" si="5"/>
        <v>495</v>
      </c>
      <c r="L14" s="5">
        <v>272</v>
      </c>
      <c r="M14" s="5">
        <v>223</v>
      </c>
      <c r="N14" s="25"/>
    </row>
    <row r="15" spans="1:14" ht="13.5" customHeight="1">
      <c r="A15" s="21" t="s">
        <v>82</v>
      </c>
      <c r="B15" s="5">
        <f t="shared" si="2"/>
        <v>38</v>
      </c>
      <c r="C15" s="5">
        <v>15</v>
      </c>
      <c r="D15" s="5">
        <v>23</v>
      </c>
      <c r="E15" s="5">
        <f t="shared" si="3"/>
        <v>91</v>
      </c>
      <c r="F15" s="5">
        <v>38</v>
      </c>
      <c r="G15" s="5">
        <v>53</v>
      </c>
      <c r="H15" s="5">
        <f t="shared" si="4"/>
        <v>955</v>
      </c>
      <c r="I15" s="5">
        <v>366</v>
      </c>
      <c r="J15" s="5">
        <v>589</v>
      </c>
      <c r="K15" s="5">
        <f t="shared" si="5"/>
        <v>236</v>
      </c>
      <c r="L15" s="5">
        <v>112</v>
      </c>
      <c r="M15" s="5">
        <v>124</v>
      </c>
      <c r="N15" s="25"/>
    </row>
    <row r="16" spans="1:14" ht="13.5" customHeight="1">
      <c r="A16" s="21" t="s">
        <v>83</v>
      </c>
      <c r="B16" s="5">
        <f t="shared" si="2"/>
        <v>63</v>
      </c>
      <c r="C16" s="5">
        <v>30</v>
      </c>
      <c r="D16" s="5">
        <v>33</v>
      </c>
      <c r="E16" s="5">
        <f t="shared" si="3"/>
        <v>136</v>
      </c>
      <c r="F16" s="5">
        <v>62</v>
      </c>
      <c r="G16" s="5">
        <v>74</v>
      </c>
      <c r="H16" s="5">
        <f t="shared" si="4"/>
        <v>1882</v>
      </c>
      <c r="I16" s="5">
        <v>898</v>
      </c>
      <c r="J16" s="5">
        <v>984</v>
      </c>
      <c r="K16" s="5">
        <f t="shared" si="5"/>
        <v>647</v>
      </c>
      <c r="L16" s="5">
        <v>299</v>
      </c>
      <c r="M16" s="5">
        <v>348</v>
      </c>
      <c r="N16" s="25"/>
    </row>
    <row r="17" spans="1:14" ht="13.5" customHeight="1">
      <c r="A17" s="21" t="s">
        <v>84</v>
      </c>
      <c r="B17" s="5">
        <f t="shared" si="2"/>
        <v>14</v>
      </c>
      <c r="C17" s="5">
        <v>4</v>
      </c>
      <c r="D17" s="5">
        <v>10</v>
      </c>
      <c r="E17" s="5">
        <f t="shared" si="3"/>
        <v>41</v>
      </c>
      <c r="F17" s="5">
        <v>16</v>
      </c>
      <c r="G17" s="5">
        <v>25</v>
      </c>
      <c r="H17" s="5">
        <f t="shared" si="4"/>
        <v>558</v>
      </c>
      <c r="I17" s="5">
        <v>269</v>
      </c>
      <c r="J17" s="5">
        <v>289</v>
      </c>
      <c r="K17" s="5">
        <f t="shared" si="5"/>
        <v>159</v>
      </c>
      <c r="L17" s="5">
        <v>123</v>
      </c>
      <c r="M17" s="5">
        <v>36</v>
      </c>
      <c r="N17" s="25"/>
    </row>
    <row r="18" spans="1:14" ht="13.5" customHeight="1">
      <c r="A18" s="21" t="s">
        <v>85</v>
      </c>
      <c r="B18" s="5">
        <f t="shared" si="2"/>
        <v>39</v>
      </c>
      <c r="C18" s="5">
        <v>18</v>
      </c>
      <c r="D18" s="5">
        <v>21</v>
      </c>
      <c r="E18" s="5">
        <f t="shared" si="3"/>
        <v>113</v>
      </c>
      <c r="F18" s="5">
        <v>49</v>
      </c>
      <c r="G18" s="5">
        <v>64</v>
      </c>
      <c r="H18" s="5">
        <f t="shared" si="4"/>
        <v>1868</v>
      </c>
      <c r="I18" s="5">
        <v>714</v>
      </c>
      <c r="J18" s="5">
        <v>1154</v>
      </c>
      <c r="K18" s="5">
        <f t="shared" si="5"/>
        <v>550</v>
      </c>
      <c r="L18" s="5">
        <v>273</v>
      </c>
      <c r="M18" s="5">
        <v>277</v>
      </c>
      <c r="N18" s="25"/>
    </row>
    <row r="19" spans="1:14" ht="13.5" customHeight="1">
      <c r="A19" s="21" t="s">
        <v>86</v>
      </c>
      <c r="B19" s="5">
        <f t="shared" si="2"/>
        <v>6</v>
      </c>
      <c r="C19" s="5">
        <v>2</v>
      </c>
      <c r="D19" s="5">
        <v>4</v>
      </c>
      <c r="E19" s="5">
        <f t="shared" si="3"/>
        <v>14</v>
      </c>
      <c r="F19" s="5">
        <v>6</v>
      </c>
      <c r="G19" s="5">
        <v>8</v>
      </c>
      <c r="H19" s="5">
        <f t="shared" si="4"/>
        <v>156</v>
      </c>
      <c r="I19" s="5">
        <v>46</v>
      </c>
      <c r="J19" s="5">
        <v>110</v>
      </c>
      <c r="K19" s="5">
        <f t="shared" si="5"/>
        <v>38</v>
      </c>
      <c r="L19" s="5">
        <v>16</v>
      </c>
      <c r="M19" s="5">
        <v>22</v>
      </c>
      <c r="N19" s="25"/>
    </row>
    <row r="20" spans="1:14" ht="13.5" customHeight="1">
      <c r="A20" s="21" t="s">
        <v>87</v>
      </c>
      <c r="B20" s="5">
        <f t="shared" si="2"/>
        <v>15</v>
      </c>
      <c r="C20" s="5">
        <v>2</v>
      </c>
      <c r="D20" s="5">
        <v>13</v>
      </c>
      <c r="E20" s="5">
        <f t="shared" si="3"/>
        <v>25</v>
      </c>
      <c r="F20" s="5">
        <v>4</v>
      </c>
      <c r="G20" s="5">
        <v>21</v>
      </c>
      <c r="H20" s="5">
        <f t="shared" si="4"/>
        <v>283</v>
      </c>
      <c r="I20" s="5">
        <v>12</v>
      </c>
      <c r="J20" s="5">
        <v>271</v>
      </c>
      <c r="K20" s="5">
        <f t="shared" si="5"/>
        <v>67</v>
      </c>
      <c r="L20" s="5">
        <v>14</v>
      </c>
      <c r="M20" s="5">
        <v>53</v>
      </c>
      <c r="N20" s="25"/>
    </row>
    <row r="21" spans="1:14" ht="13.5" customHeight="1">
      <c r="A21" s="21" t="s">
        <v>88</v>
      </c>
      <c r="B21" s="5">
        <f t="shared" si="2"/>
        <v>22</v>
      </c>
      <c r="C21" s="5">
        <v>13</v>
      </c>
      <c r="D21" s="5">
        <v>9</v>
      </c>
      <c r="E21" s="5">
        <f t="shared" si="3"/>
        <v>42</v>
      </c>
      <c r="F21" s="5">
        <v>32</v>
      </c>
      <c r="G21" s="5">
        <v>10</v>
      </c>
      <c r="H21" s="5">
        <f t="shared" si="4"/>
        <v>558</v>
      </c>
      <c r="I21" s="5">
        <v>382</v>
      </c>
      <c r="J21" s="5">
        <v>176</v>
      </c>
      <c r="K21" s="5">
        <f t="shared" si="5"/>
        <v>180</v>
      </c>
      <c r="L21" s="5">
        <v>123</v>
      </c>
      <c r="M21" s="5">
        <v>57</v>
      </c>
      <c r="N21" s="25"/>
    </row>
    <row r="22" spans="1:14" ht="13.5" customHeight="1">
      <c r="A22" s="21" t="s">
        <v>89</v>
      </c>
      <c r="B22" s="5">
        <f t="shared" si="2"/>
        <v>9</v>
      </c>
      <c r="C22" s="5">
        <v>6</v>
      </c>
      <c r="D22" s="5">
        <v>3</v>
      </c>
      <c r="E22" s="5">
        <f t="shared" si="3"/>
        <v>22</v>
      </c>
      <c r="F22" s="5">
        <v>13</v>
      </c>
      <c r="G22" s="5">
        <v>9</v>
      </c>
      <c r="H22" s="5">
        <f t="shared" si="4"/>
        <v>270</v>
      </c>
      <c r="I22" s="5">
        <v>123</v>
      </c>
      <c r="J22" s="5">
        <v>147</v>
      </c>
      <c r="K22" s="5">
        <f t="shared" si="5"/>
        <v>87</v>
      </c>
      <c r="L22" s="5">
        <v>32</v>
      </c>
      <c r="M22" s="5">
        <v>55</v>
      </c>
      <c r="N22" s="25"/>
    </row>
    <row r="23" spans="1:14" ht="13.5" customHeight="1">
      <c r="A23" s="21" t="s">
        <v>90</v>
      </c>
      <c r="B23" s="5">
        <f t="shared" si="2"/>
        <v>22</v>
      </c>
      <c r="C23" s="5">
        <v>10</v>
      </c>
      <c r="D23" s="5">
        <v>12</v>
      </c>
      <c r="E23" s="5">
        <f t="shared" si="3"/>
        <v>40</v>
      </c>
      <c r="F23" s="5">
        <v>17</v>
      </c>
      <c r="G23" s="5">
        <v>23</v>
      </c>
      <c r="H23" s="5">
        <f t="shared" si="4"/>
        <v>462</v>
      </c>
      <c r="I23" s="5">
        <v>170</v>
      </c>
      <c r="J23" s="5">
        <v>292</v>
      </c>
      <c r="K23" s="5">
        <f t="shared" si="5"/>
        <v>128</v>
      </c>
      <c r="L23" s="5">
        <v>57</v>
      </c>
      <c r="M23" s="5">
        <v>71</v>
      </c>
      <c r="N23" s="25"/>
    </row>
    <row r="24" spans="1:14" ht="13.5" customHeight="1">
      <c r="A24" s="21" t="s">
        <v>91</v>
      </c>
      <c r="B24" s="5">
        <f t="shared" si="2"/>
        <v>10</v>
      </c>
      <c r="C24" s="5">
        <v>4</v>
      </c>
      <c r="D24" s="5">
        <v>6</v>
      </c>
      <c r="E24" s="5">
        <f t="shared" si="3"/>
        <v>12</v>
      </c>
      <c r="F24" s="5">
        <v>4</v>
      </c>
      <c r="G24" s="5">
        <v>8</v>
      </c>
      <c r="H24" s="5">
        <f t="shared" si="4"/>
        <v>188</v>
      </c>
      <c r="I24" s="5">
        <v>49</v>
      </c>
      <c r="J24" s="5">
        <v>139</v>
      </c>
      <c r="K24" s="5">
        <f t="shared" si="5"/>
        <v>26</v>
      </c>
      <c r="L24" s="5">
        <v>11</v>
      </c>
      <c r="M24" s="5">
        <v>15</v>
      </c>
      <c r="N24" s="25"/>
    </row>
    <row r="25" spans="1:14" ht="13.5" customHeight="1">
      <c r="A25" s="21" t="s">
        <v>92</v>
      </c>
      <c r="B25" s="5">
        <f t="shared" si="2"/>
        <v>33</v>
      </c>
      <c r="C25" s="5">
        <v>16</v>
      </c>
      <c r="D25" s="5">
        <v>17</v>
      </c>
      <c r="E25" s="5">
        <f t="shared" si="3"/>
        <v>57</v>
      </c>
      <c r="F25" s="5">
        <v>28</v>
      </c>
      <c r="G25" s="5">
        <v>29</v>
      </c>
      <c r="H25" s="5">
        <f t="shared" si="4"/>
        <v>742</v>
      </c>
      <c r="I25" s="5">
        <v>349</v>
      </c>
      <c r="J25" s="5">
        <v>393</v>
      </c>
      <c r="K25" s="5">
        <f t="shared" si="5"/>
        <v>173</v>
      </c>
      <c r="L25" s="5">
        <v>80</v>
      </c>
      <c r="M25" s="5">
        <v>93</v>
      </c>
      <c r="N25" s="25"/>
    </row>
    <row r="26" spans="1:14" ht="13.5" customHeight="1">
      <c r="A26" s="21" t="s">
        <v>93</v>
      </c>
      <c r="B26" s="5">
        <f t="shared" si="2"/>
        <v>7</v>
      </c>
      <c r="C26" s="5">
        <v>2</v>
      </c>
      <c r="D26" s="5">
        <v>5</v>
      </c>
      <c r="E26" s="5">
        <f t="shared" si="3"/>
        <v>9</v>
      </c>
      <c r="F26" s="5">
        <v>3</v>
      </c>
      <c r="G26" s="5">
        <v>6</v>
      </c>
      <c r="H26" s="5">
        <f t="shared" si="4"/>
        <v>85</v>
      </c>
      <c r="I26" s="5">
        <v>20</v>
      </c>
      <c r="J26" s="5">
        <v>65</v>
      </c>
      <c r="K26" s="5">
        <f t="shared" si="5"/>
        <v>10</v>
      </c>
      <c r="L26" s="5">
        <v>10</v>
      </c>
      <c r="M26" s="5">
        <v>0</v>
      </c>
      <c r="N26" s="25"/>
    </row>
    <row r="27" spans="1:14" ht="13.5" customHeight="1">
      <c r="A27" s="21" t="s">
        <v>94</v>
      </c>
      <c r="B27" s="5">
        <f t="shared" si="2"/>
        <v>9</v>
      </c>
      <c r="C27" s="5">
        <v>6</v>
      </c>
      <c r="D27" s="5">
        <v>3</v>
      </c>
      <c r="E27" s="5">
        <f t="shared" si="3"/>
        <v>23</v>
      </c>
      <c r="F27" s="5">
        <v>13</v>
      </c>
      <c r="G27" s="5">
        <v>10</v>
      </c>
      <c r="H27" s="5">
        <f t="shared" si="4"/>
        <v>295</v>
      </c>
      <c r="I27" s="5">
        <v>169</v>
      </c>
      <c r="J27" s="5">
        <v>126</v>
      </c>
      <c r="K27" s="5">
        <f t="shared" si="5"/>
        <v>74</v>
      </c>
      <c r="L27" s="5">
        <v>49</v>
      </c>
      <c r="M27" s="5">
        <v>25</v>
      </c>
      <c r="N27" s="25"/>
    </row>
    <row r="28" spans="1:14" ht="13.5" customHeight="1">
      <c r="A28" s="21" t="s">
        <v>95</v>
      </c>
      <c r="B28" s="5">
        <f t="shared" si="2"/>
        <v>8</v>
      </c>
      <c r="C28" s="5">
        <v>3</v>
      </c>
      <c r="D28" s="5">
        <v>5</v>
      </c>
      <c r="E28" s="5">
        <f t="shared" si="3"/>
        <v>10</v>
      </c>
      <c r="F28" s="5">
        <v>5</v>
      </c>
      <c r="G28" s="5">
        <v>5</v>
      </c>
      <c r="H28" s="5">
        <f t="shared" si="4"/>
        <v>128</v>
      </c>
      <c r="I28" s="5">
        <v>69</v>
      </c>
      <c r="J28" s="5">
        <v>59</v>
      </c>
      <c r="K28" s="5">
        <f t="shared" si="5"/>
        <v>44</v>
      </c>
      <c r="L28" s="5">
        <v>19</v>
      </c>
      <c r="M28" s="5">
        <v>25</v>
      </c>
      <c r="N28" s="25"/>
    </row>
    <row r="29" spans="1:14" ht="13.5" customHeight="1">
      <c r="A29" s="21" t="s">
        <v>96</v>
      </c>
      <c r="B29" s="5">
        <f t="shared" si="2"/>
        <v>22</v>
      </c>
      <c r="C29" s="5">
        <v>10</v>
      </c>
      <c r="D29" s="5">
        <v>12</v>
      </c>
      <c r="E29" s="5">
        <f t="shared" si="3"/>
        <v>60</v>
      </c>
      <c r="F29" s="5">
        <v>26</v>
      </c>
      <c r="G29" s="5">
        <v>34</v>
      </c>
      <c r="H29" s="5">
        <f t="shared" si="4"/>
        <v>550</v>
      </c>
      <c r="I29" s="5">
        <v>187</v>
      </c>
      <c r="J29" s="5">
        <v>363</v>
      </c>
      <c r="K29" s="5">
        <f t="shared" si="5"/>
        <v>123</v>
      </c>
      <c r="L29" s="5">
        <v>41</v>
      </c>
      <c r="M29" s="5">
        <v>82</v>
      </c>
      <c r="N29" s="25"/>
    </row>
    <row r="30" spans="1:14" ht="13.5" customHeight="1">
      <c r="A30" s="21" t="s">
        <v>97</v>
      </c>
      <c r="B30" s="5">
        <f t="shared" si="2"/>
        <v>7</v>
      </c>
      <c r="C30" s="5">
        <v>1</v>
      </c>
      <c r="D30" s="5">
        <v>6</v>
      </c>
      <c r="E30" s="5">
        <f t="shared" si="3"/>
        <v>13</v>
      </c>
      <c r="F30" s="5">
        <v>3</v>
      </c>
      <c r="G30" s="5">
        <v>10</v>
      </c>
      <c r="H30" s="5">
        <f t="shared" si="4"/>
        <v>231</v>
      </c>
      <c r="I30" s="5">
        <v>36</v>
      </c>
      <c r="J30" s="5">
        <v>195</v>
      </c>
      <c r="K30" s="5">
        <f t="shared" si="5"/>
        <v>73</v>
      </c>
      <c r="L30" s="5">
        <v>9</v>
      </c>
      <c r="M30" s="5">
        <v>64</v>
      </c>
      <c r="N30" s="25"/>
    </row>
    <row r="31" spans="1:14" ht="13.5" customHeight="1">
      <c r="A31" s="21" t="s">
        <v>98</v>
      </c>
      <c r="B31" s="5">
        <f t="shared" si="2"/>
        <v>4</v>
      </c>
      <c r="C31" s="5">
        <v>3</v>
      </c>
      <c r="D31" s="5">
        <v>1</v>
      </c>
      <c r="E31" s="5">
        <f t="shared" si="3"/>
        <v>12</v>
      </c>
      <c r="F31" s="5">
        <v>9</v>
      </c>
      <c r="G31" s="5">
        <v>3</v>
      </c>
      <c r="H31" s="5">
        <f t="shared" si="4"/>
        <v>106</v>
      </c>
      <c r="I31" s="5">
        <v>67</v>
      </c>
      <c r="J31" s="5">
        <v>39</v>
      </c>
      <c r="K31" s="5">
        <f t="shared" si="5"/>
        <v>35</v>
      </c>
      <c r="L31" s="5">
        <v>26</v>
      </c>
      <c r="M31" s="5">
        <v>9</v>
      </c>
      <c r="N31" s="18"/>
    </row>
    <row r="32" spans="1:14" ht="13.5" customHeight="1">
      <c r="A32" s="21" t="s">
        <v>101</v>
      </c>
      <c r="B32" s="24">
        <f>SUM(B33:B34)</f>
        <v>0</v>
      </c>
      <c r="C32" s="24">
        <f aca="true" t="shared" si="6" ref="C32:M32">SUM(C33:C34)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18"/>
    </row>
    <row r="33" spans="1:14" ht="13.5" customHeight="1">
      <c r="A33" s="21" t="s">
        <v>99</v>
      </c>
      <c r="B33" s="8">
        <f t="shared" si="2"/>
        <v>0</v>
      </c>
      <c r="C33" s="7">
        <v>0</v>
      </c>
      <c r="D33" s="7">
        <v>0</v>
      </c>
      <c r="E33" s="7">
        <f t="shared" si="3"/>
        <v>0</v>
      </c>
      <c r="F33" s="7">
        <v>0</v>
      </c>
      <c r="G33" s="7">
        <v>0</v>
      </c>
      <c r="H33" s="7">
        <f t="shared" si="4"/>
        <v>0</v>
      </c>
      <c r="I33" s="7">
        <v>0</v>
      </c>
      <c r="J33" s="7">
        <v>0</v>
      </c>
      <c r="K33" s="7">
        <f t="shared" si="5"/>
        <v>0</v>
      </c>
      <c r="L33" s="7">
        <v>0</v>
      </c>
      <c r="M33" s="7">
        <v>0</v>
      </c>
      <c r="N33" s="18"/>
    </row>
    <row r="34" spans="1:14" ht="13.5" customHeight="1" thickBot="1">
      <c r="A34" s="20" t="s">
        <v>100</v>
      </c>
      <c r="B34" s="22">
        <f t="shared" si="2"/>
        <v>0</v>
      </c>
      <c r="C34" s="23">
        <v>0</v>
      </c>
      <c r="D34" s="23">
        <v>0</v>
      </c>
      <c r="E34" s="23">
        <f t="shared" si="3"/>
        <v>0</v>
      </c>
      <c r="F34" s="23">
        <v>0</v>
      </c>
      <c r="G34" s="23">
        <v>0</v>
      </c>
      <c r="H34" s="23">
        <f t="shared" si="4"/>
        <v>0</v>
      </c>
      <c r="I34" s="23">
        <v>0</v>
      </c>
      <c r="J34" s="23">
        <v>0</v>
      </c>
      <c r="K34" s="23">
        <f t="shared" si="5"/>
        <v>0</v>
      </c>
      <c r="L34" s="23">
        <v>0</v>
      </c>
      <c r="M34" s="23">
        <v>0</v>
      </c>
      <c r="N34" s="18"/>
    </row>
    <row r="35" spans="1:13" ht="13.5" customHeight="1">
      <c r="A35" s="47" t="s">
        <v>107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sheetProtection/>
  <mergeCells count="15">
    <mergeCell ref="A1:M1"/>
    <mergeCell ref="A4:M4"/>
    <mergeCell ref="A5:M5"/>
    <mergeCell ref="A6:A9"/>
    <mergeCell ref="B6:D6"/>
    <mergeCell ref="E6:G6"/>
    <mergeCell ref="H6:J6"/>
    <mergeCell ref="A2:M2"/>
    <mergeCell ref="A3:M3"/>
    <mergeCell ref="K6:M6"/>
    <mergeCell ref="B7:D7"/>
    <mergeCell ref="E7:G7"/>
    <mergeCell ref="H7:J7"/>
    <mergeCell ref="K7:M7"/>
    <mergeCell ref="A35:M3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102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41</v>
      </c>
      <c r="C9" s="17" t="s">
        <v>10</v>
      </c>
      <c r="D9" s="17" t="s">
        <v>39</v>
      </c>
      <c r="E9" s="16" t="s">
        <v>41</v>
      </c>
      <c r="F9" s="17" t="s">
        <v>10</v>
      </c>
      <c r="G9" s="17" t="s">
        <v>39</v>
      </c>
      <c r="H9" s="16" t="s">
        <v>41</v>
      </c>
      <c r="I9" s="17" t="s">
        <v>10</v>
      </c>
      <c r="J9" s="17" t="s">
        <v>39</v>
      </c>
      <c r="K9" s="16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f>B11+B32</f>
        <v>481</v>
      </c>
      <c r="C10" s="3">
        <f aca="true" t="shared" si="0" ref="C10:M10">C11+C32</f>
        <v>204</v>
      </c>
      <c r="D10" s="3">
        <f t="shared" si="0"/>
        <v>277</v>
      </c>
      <c r="E10" s="3">
        <f t="shared" si="0"/>
        <v>1230</v>
      </c>
      <c r="F10" s="3">
        <f t="shared" si="0"/>
        <v>532</v>
      </c>
      <c r="G10" s="3">
        <f t="shared" si="0"/>
        <v>698</v>
      </c>
      <c r="H10" s="3">
        <f t="shared" si="0"/>
        <v>18200</v>
      </c>
      <c r="I10" s="3">
        <f t="shared" si="0"/>
        <v>7219</v>
      </c>
      <c r="J10" s="3">
        <f t="shared" si="0"/>
        <v>10981</v>
      </c>
      <c r="K10" s="3">
        <f t="shared" si="0"/>
        <v>4731</v>
      </c>
      <c r="L10" s="3">
        <f t="shared" si="0"/>
        <v>2208</v>
      </c>
      <c r="M10" s="3">
        <f t="shared" si="0"/>
        <v>2523</v>
      </c>
    </row>
    <row r="11" spans="1:13" ht="13.5" customHeight="1">
      <c r="A11" s="21" t="s">
        <v>78</v>
      </c>
      <c r="B11" s="5">
        <f>SUM(B12:B31)</f>
        <v>481</v>
      </c>
      <c r="C11" s="5">
        <f>SUM(C12:C31)</f>
        <v>204</v>
      </c>
      <c r="D11" s="5">
        <f aca="true" t="shared" si="1" ref="D11:M11">SUM(D12:D31)</f>
        <v>277</v>
      </c>
      <c r="E11" s="5">
        <f t="shared" si="1"/>
        <v>1230</v>
      </c>
      <c r="F11" s="5">
        <f t="shared" si="1"/>
        <v>532</v>
      </c>
      <c r="G11" s="5">
        <f t="shared" si="1"/>
        <v>698</v>
      </c>
      <c r="H11" s="5">
        <f t="shared" si="1"/>
        <v>18200</v>
      </c>
      <c r="I11" s="5">
        <f t="shared" si="1"/>
        <v>7219</v>
      </c>
      <c r="J11" s="5">
        <f t="shared" si="1"/>
        <v>10981</v>
      </c>
      <c r="K11" s="5">
        <f t="shared" si="1"/>
        <v>4731</v>
      </c>
      <c r="L11" s="5">
        <f t="shared" si="1"/>
        <v>2208</v>
      </c>
      <c r="M11" s="5">
        <f t="shared" si="1"/>
        <v>2523</v>
      </c>
    </row>
    <row r="12" spans="1:13" ht="13.5" customHeight="1">
      <c r="A12" s="21" t="s">
        <v>79</v>
      </c>
      <c r="B12" s="5">
        <f aca="true" t="shared" si="2" ref="B12:B34">C12+D12</f>
        <v>87</v>
      </c>
      <c r="C12" s="5">
        <v>31</v>
      </c>
      <c r="D12" s="5">
        <v>56</v>
      </c>
      <c r="E12" s="5">
        <f aca="true" t="shared" si="3" ref="E12:E34">F12+G12</f>
        <v>272</v>
      </c>
      <c r="F12" s="5">
        <v>88</v>
      </c>
      <c r="G12" s="5">
        <v>184</v>
      </c>
      <c r="H12" s="5">
        <f aca="true" t="shared" si="4" ref="H12:H34">I12+J12</f>
        <v>5347</v>
      </c>
      <c r="I12" s="5">
        <v>1727</v>
      </c>
      <c r="J12" s="5">
        <v>3620</v>
      </c>
      <c r="K12" s="5">
        <f aca="true" t="shared" si="5" ref="K12:K34">L12+M12</f>
        <v>1338</v>
      </c>
      <c r="L12" s="5">
        <v>559</v>
      </c>
      <c r="M12" s="5">
        <v>779</v>
      </c>
    </row>
    <row r="13" spans="1:13" ht="13.5" customHeight="1">
      <c r="A13" s="21" t="s">
        <v>80</v>
      </c>
      <c r="B13" s="5">
        <f t="shared" si="2"/>
        <v>28</v>
      </c>
      <c r="C13" s="5">
        <v>12</v>
      </c>
      <c r="D13" s="5">
        <v>16</v>
      </c>
      <c r="E13" s="5">
        <f t="shared" si="3"/>
        <v>114</v>
      </c>
      <c r="F13" s="5">
        <v>39</v>
      </c>
      <c r="G13" s="5">
        <v>75</v>
      </c>
      <c r="H13" s="5">
        <f t="shared" si="4"/>
        <v>1885</v>
      </c>
      <c r="I13" s="5">
        <v>594</v>
      </c>
      <c r="J13" s="5">
        <v>1291</v>
      </c>
      <c r="K13" s="5">
        <f t="shared" si="5"/>
        <v>440</v>
      </c>
      <c r="L13" s="5">
        <v>120</v>
      </c>
      <c r="M13" s="5">
        <v>320</v>
      </c>
    </row>
    <row r="14" spans="1:13" ht="13.5" customHeight="1">
      <c r="A14" s="21" t="s">
        <v>81</v>
      </c>
      <c r="B14" s="5">
        <f t="shared" si="2"/>
        <v>56</v>
      </c>
      <c r="C14" s="5">
        <v>25</v>
      </c>
      <c r="D14" s="5">
        <v>31</v>
      </c>
      <c r="E14" s="5">
        <f t="shared" si="3"/>
        <v>173</v>
      </c>
      <c r="F14" s="5">
        <v>93</v>
      </c>
      <c r="G14" s="5">
        <v>80</v>
      </c>
      <c r="H14" s="5">
        <f t="shared" si="4"/>
        <v>2595</v>
      </c>
      <c r="I14" s="5">
        <v>1307</v>
      </c>
      <c r="J14" s="5">
        <v>1288</v>
      </c>
      <c r="K14" s="5">
        <f t="shared" si="5"/>
        <v>594</v>
      </c>
      <c r="L14" s="5">
        <v>332</v>
      </c>
      <c r="M14" s="5">
        <v>262</v>
      </c>
    </row>
    <row r="15" spans="1:13" ht="13.5" customHeight="1">
      <c r="A15" s="21" t="s">
        <v>82</v>
      </c>
      <c r="B15" s="5">
        <f t="shared" si="2"/>
        <v>35</v>
      </c>
      <c r="C15" s="5">
        <v>13</v>
      </c>
      <c r="D15" s="5">
        <v>22</v>
      </c>
      <c r="E15" s="5">
        <f t="shared" si="3"/>
        <v>87</v>
      </c>
      <c r="F15" s="5">
        <v>36</v>
      </c>
      <c r="G15" s="5">
        <v>51</v>
      </c>
      <c r="H15" s="5">
        <f t="shared" si="4"/>
        <v>859</v>
      </c>
      <c r="I15" s="5">
        <v>342</v>
      </c>
      <c r="J15" s="5">
        <v>517</v>
      </c>
      <c r="K15" s="5">
        <f t="shared" si="5"/>
        <v>252</v>
      </c>
      <c r="L15" s="5">
        <v>121</v>
      </c>
      <c r="M15" s="5">
        <v>131</v>
      </c>
    </row>
    <row r="16" spans="1:13" ht="13.5" customHeight="1">
      <c r="A16" s="21" t="s">
        <v>83</v>
      </c>
      <c r="B16" s="5">
        <f t="shared" si="2"/>
        <v>58</v>
      </c>
      <c r="C16" s="5">
        <v>29</v>
      </c>
      <c r="D16" s="5">
        <v>29</v>
      </c>
      <c r="E16" s="5">
        <f t="shared" si="3"/>
        <v>126</v>
      </c>
      <c r="F16" s="5">
        <v>62</v>
      </c>
      <c r="G16" s="5">
        <v>64</v>
      </c>
      <c r="H16" s="5">
        <f t="shared" si="4"/>
        <v>1682</v>
      </c>
      <c r="I16" s="5">
        <v>842</v>
      </c>
      <c r="J16" s="5">
        <v>840</v>
      </c>
      <c r="K16" s="5">
        <f t="shared" si="5"/>
        <v>474</v>
      </c>
      <c r="L16" s="5">
        <v>247</v>
      </c>
      <c r="M16" s="5">
        <v>227</v>
      </c>
    </row>
    <row r="17" spans="1:13" ht="13.5" customHeight="1">
      <c r="A17" s="21" t="s">
        <v>84</v>
      </c>
      <c r="B17" s="5">
        <f t="shared" si="2"/>
        <v>14</v>
      </c>
      <c r="C17" s="5">
        <v>4</v>
      </c>
      <c r="D17" s="5">
        <v>10</v>
      </c>
      <c r="E17" s="5">
        <f t="shared" si="3"/>
        <v>40</v>
      </c>
      <c r="F17" s="5">
        <v>15</v>
      </c>
      <c r="G17" s="5">
        <v>25</v>
      </c>
      <c r="H17" s="5">
        <f t="shared" si="4"/>
        <v>505</v>
      </c>
      <c r="I17" s="5">
        <v>238</v>
      </c>
      <c r="J17" s="5">
        <v>267</v>
      </c>
      <c r="K17" s="5">
        <f t="shared" si="5"/>
        <v>117</v>
      </c>
      <c r="L17" s="5">
        <v>75</v>
      </c>
      <c r="M17" s="5">
        <v>42</v>
      </c>
    </row>
    <row r="18" spans="1:13" ht="13.5" customHeight="1">
      <c r="A18" s="21" t="s">
        <v>85</v>
      </c>
      <c r="B18" s="5">
        <f t="shared" si="2"/>
        <v>37</v>
      </c>
      <c r="C18" s="5">
        <v>17</v>
      </c>
      <c r="D18" s="5">
        <v>20</v>
      </c>
      <c r="E18" s="5">
        <f t="shared" si="3"/>
        <v>104</v>
      </c>
      <c r="F18" s="5">
        <v>47</v>
      </c>
      <c r="G18" s="5">
        <v>57</v>
      </c>
      <c r="H18" s="5">
        <f t="shared" si="4"/>
        <v>1637</v>
      </c>
      <c r="I18" s="5">
        <v>638</v>
      </c>
      <c r="J18" s="5">
        <v>999</v>
      </c>
      <c r="K18" s="5">
        <f t="shared" si="5"/>
        <v>490</v>
      </c>
      <c r="L18" s="5">
        <v>217</v>
      </c>
      <c r="M18" s="5">
        <v>273</v>
      </c>
    </row>
    <row r="19" spans="1:13" ht="13.5" customHeight="1">
      <c r="A19" s="21" t="s">
        <v>86</v>
      </c>
      <c r="B19" s="5">
        <f t="shared" si="2"/>
        <v>6</v>
      </c>
      <c r="C19" s="5">
        <v>2</v>
      </c>
      <c r="D19" s="5">
        <v>4</v>
      </c>
      <c r="E19" s="5">
        <f t="shared" si="3"/>
        <v>15</v>
      </c>
      <c r="F19" s="5">
        <v>6</v>
      </c>
      <c r="G19" s="5">
        <v>9</v>
      </c>
      <c r="H19" s="5">
        <f t="shared" si="4"/>
        <v>177</v>
      </c>
      <c r="I19" s="5">
        <v>45</v>
      </c>
      <c r="J19" s="5">
        <v>132</v>
      </c>
      <c r="K19" s="5">
        <f t="shared" si="5"/>
        <v>47</v>
      </c>
      <c r="L19" s="5">
        <v>19</v>
      </c>
      <c r="M19" s="5">
        <v>28</v>
      </c>
    </row>
    <row r="20" spans="1:13" ht="13.5" customHeight="1">
      <c r="A20" s="21" t="s">
        <v>87</v>
      </c>
      <c r="B20" s="5">
        <f t="shared" si="2"/>
        <v>14</v>
      </c>
      <c r="C20" s="5">
        <v>2</v>
      </c>
      <c r="D20" s="5">
        <v>12</v>
      </c>
      <c r="E20" s="5">
        <f t="shared" si="3"/>
        <v>23</v>
      </c>
      <c r="F20" s="5">
        <v>4</v>
      </c>
      <c r="G20" s="5">
        <v>19</v>
      </c>
      <c r="H20" s="5">
        <f t="shared" si="4"/>
        <v>234</v>
      </c>
      <c r="I20" s="5">
        <v>10</v>
      </c>
      <c r="J20" s="5">
        <v>224</v>
      </c>
      <c r="K20" s="5">
        <f t="shared" si="5"/>
        <v>56</v>
      </c>
      <c r="L20" s="5">
        <v>5</v>
      </c>
      <c r="M20" s="5">
        <v>51</v>
      </c>
    </row>
    <row r="21" spans="1:13" ht="13.5" customHeight="1">
      <c r="A21" s="21" t="s">
        <v>88</v>
      </c>
      <c r="B21" s="5">
        <f t="shared" si="2"/>
        <v>21</v>
      </c>
      <c r="C21" s="5">
        <v>12</v>
      </c>
      <c r="D21" s="5">
        <v>9</v>
      </c>
      <c r="E21" s="5">
        <f t="shared" si="3"/>
        <v>39</v>
      </c>
      <c r="F21" s="5">
        <v>29</v>
      </c>
      <c r="G21" s="5">
        <v>10</v>
      </c>
      <c r="H21" s="5">
        <f t="shared" si="4"/>
        <v>529</v>
      </c>
      <c r="I21" s="5">
        <v>343</v>
      </c>
      <c r="J21" s="5">
        <v>186</v>
      </c>
      <c r="K21" s="5">
        <f t="shared" si="5"/>
        <v>184</v>
      </c>
      <c r="L21" s="5">
        <v>158</v>
      </c>
      <c r="M21" s="5">
        <v>26</v>
      </c>
    </row>
    <row r="22" spans="1:13" ht="13.5" customHeight="1">
      <c r="A22" s="21" t="s">
        <v>89</v>
      </c>
      <c r="B22" s="5">
        <f t="shared" si="2"/>
        <v>8</v>
      </c>
      <c r="C22" s="5">
        <v>5</v>
      </c>
      <c r="D22" s="5">
        <v>3</v>
      </c>
      <c r="E22" s="5">
        <f t="shared" si="3"/>
        <v>19</v>
      </c>
      <c r="F22" s="5">
        <v>11</v>
      </c>
      <c r="G22" s="5">
        <v>8</v>
      </c>
      <c r="H22" s="5">
        <f t="shared" si="4"/>
        <v>208</v>
      </c>
      <c r="I22" s="5">
        <v>93</v>
      </c>
      <c r="J22" s="5">
        <v>115</v>
      </c>
      <c r="K22" s="5">
        <f t="shared" si="5"/>
        <v>68</v>
      </c>
      <c r="L22" s="5">
        <v>40</v>
      </c>
      <c r="M22" s="5">
        <v>28</v>
      </c>
    </row>
    <row r="23" spans="1:13" ht="13.5" customHeight="1">
      <c r="A23" s="21" t="s">
        <v>90</v>
      </c>
      <c r="B23" s="5">
        <f t="shared" si="2"/>
        <v>22</v>
      </c>
      <c r="C23" s="5">
        <v>10</v>
      </c>
      <c r="D23" s="5">
        <v>12</v>
      </c>
      <c r="E23" s="5">
        <f t="shared" si="3"/>
        <v>37</v>
      </c>
      <c r="F23" s="5">
        <v>15</v>
      </c>
      <c r="G23" s="5">
        <v>22</v>
      </c>
      <c r="H23" s="5">
        <f t="shared" si="4"/>
        <v>404</v>
      </c>
      <c r="I23" s="5">
        <v>148</v>
      </c>
      <c r="J23" s="5">
        <v>256</v>
      </c>
      <c r="K23" s="5">
        <f t="shared" si="5"/>
        <v>128</v>
      </c>
      <c r="L23" s="5">
        <v>57</v>
      </c>
      <c r="M23" s="5">
        <v>71</v>
      </c>
    </row>
    <row r="24" spans="1:13" ht="13.5" customHeight="1">
      <c r="A24" s="21" t="s">
        <v>91</v>
      </c>
      <c r="B24" s="5">
        <f t="shared" si="2"/>
        <v>10</v>
      </c>
      <c r="C24" s="5">
        <v>4</v>
      </c>
      <c r="D24" s="5">
        <v>6</v>
      </c>
      <c r="E24" s="5">
        <f t="shared" si="3"/>
        <v>12</v>
      </c>
      <c r="F24" s="5">
        <v>4</v>
      </c>
      <c r="G24" s="5">
        <v>8</v>
      </c>
      <c r="H24" s="5">
        <f t="shared" si="4"/>
        <v>177</v>
      </c>
      <c r="I24" s="5">
        <v>44</v>
      </c>
      <c r="J24" s="5">
        <v>133</v>
      </c>
      <c r="K24" s="5">
        <f t="shared" si="5"/>
        <v>17</v>
      </c>
      <c r="L24" s="24">
        <v>0</v>
      </c>
      <c r="M24" s="5">
        <v>17</v>
      </c>
    </row>
    <row r="25" spans="1:13" ht="13.5" customHeight="1">
      <c r="A25" s="21" t="s">
        <v>92</v>
      </c>
      <c r="B25" s="5">
        <f t="shared" si="2"/>
        <v>33</v>
      </c>
      <c r="C25" s="5">
        <v>16</v>
      </c>
      <c r="D25" s="5">
        <v>17</v>
      </c>
      <c r="E25" s="5">
        <f t="shared" si="3"/>
        <v>56</v>
      </c>
      <c r="F25" s="5">
        <v>28</v>
      </c>
      <c r="G25" s="5">
        <v>28</v>
      </c>
      <c r="H25" s="5">
        <f t="shared" si="4"/>
        <v>694</v>
      </c>
      <c r="I25" s="5">
        <v>319</v>
      </c>
      <c r="J25" s="5">
        <v>375</v>
      </c>
      <c r="K25" s="5">
        <f t="shared" si="5"/>
        <v>148</v>
      </c>
      <c r="L25" s="5">
        <v>87</v>
      </c>
      <c r="M25" s="5">
        <v>61</v>
      </c>
    </row>
    <row r="26" spans="1:13" ht="13.5" customHeight="1">
      <c r="A26" s="21" t="s">
        <v>93</v>
      </c>
      <c r="B26" s="5">
        <f t="shared" si="2"/>
        <v>6</v>
      </c>
      <c r="C26" s="5">
        <v>1</v>
      </c>
      <c r="D26" s="5">
        <v>5</v>
      </c>
      <c r="E26" s="5">
        <f t="shared" si="3"/>
        <v>7</v>
      </c>
      <c r="F26" s="5">
        <v>2</v>
      </c>
      <c r="G26" s="5">
        <v>5</v>
      </c>
      <c r="H26" s="5">
        <f t="shared" si="4"/>
        <v>69</v>
      </c>
      <c r="I26" s="5">
        <v>19</v>
      </c>
      <c r="J26" s="5">
        <v>50</v>
      </c>
      <c r="K26" s="5">
        <f t="shared" si="5"/>
        <v>19</v>
      </c>
      <c r="L26" s="5">
        <v>7</v>
      </c>
      <c r="M26" s="5">
        <v>12</v>
      </c>
    </row>
    <row r="27" spans="1:13" ht="13.5" customHeight="1">
      <c r="A27" s="21" t="s">
        <v>94</v>
      </c>
      <c r="B27" s="5">
        <f t="shared" si="2"/>
        <v>9</v>
      </c>
      <c r="C27" s="5">
        <v>6</v>
      </c>
      <c r="D27" s="5">
        <v>3</v>
      </c>
      <c r="E27" s="5">
        <f t="shared" si="3"/>
        <v>23</v>
      </c>
      <c r="F27" s="5">
        <v>14</v>
      </c>
      <c r="G27" s="5">
        <v>9</v>
      </c>
      <c r="H27" s="5">
        <f t="shared" si="4"/>
        <v>274</v>
      </c>
      <c r="I27" s="5">
        <v>172</v>
      </c>
      <c r="J27" s="5">
        <v>102</v>
      </c>
      <c r="K27" s="5">
        <f t="shared" si="5"/>
        <v>69</v>
      </c>
      <c r="L27" s="5">
        <v>48</v>
      </c>
      <c r="M27" s="5">
        <v>21</v>
      </c>
    </row>
    <row r="28" spans="1:13" ht="13.5" customHeight="1">
      <c r="A28" s="21" t="s">
        <v>95</v>
      </c>
      <c r="B28" s="5">
        <f t="shared" si="2"/>
        <v>5</v>
      </c>
      <c r="C28" s="5">
        <v>2</v>
      </c>
      <c r="D28" s="5">
        <v>3</v>
      </c>
      <c r="E28" s="5">
        <f t="shared" si="3"/>
        <v>7</v>
      </c>
      <c r="F28" s="5">
        <v>4</v>
      </c>
      <c r="G28" s="5">
        <v>3</v>
      </c>
      <c r="H28" s="5">
        <f t="shared" si="4"/>
        <v>105</v>
      </c>
      <c r="I28" s="5">
        <v>64</v>
      </c>
      <c r="J28" s="5">
        <v>41</v>
      </c>
      <c r="K28" s="5">
        <f t="shared" si="5"/>
        <v>34</v>
      </c>
      <c r="L28" s="5">
        <v>20</v>
      </c>
      <c r="M28" s="5">
        <v>14</v>
      </c>
    </row>
    <row r="29" spans="1:13" ht="13.5" customHeight="1">
      <c r="A29" s="21" t="s">
        <v>96</v>
      </c>
      <c r="B29" s="5">
        <f t="shared" si="2"/>
        <v>21</v>
      </c>
      <c r="C29" s="5">
        <v>9</v>
      </c>
      <c r="D29" s="5">
        <v>12</v>
      </c>
      <c r="E29" s="5">
        <f t="shared" si="3"/>
        <v>52</v>
      </c>
      <c r="F29" s="5">
        <v>23</v>
      </c>
      <c r="G29" s="5">
        <v>29</v>
      </c>
      <c r="H29" s="5">
        <f t="shared" si="4"/>
        <v>493</v>
      </c>
      <c r="I29" s="5">
        <v>179</v>
      </c>
      <c r="J29" s="5">
        <v>314</v>
      </c>
      <c r="K29" s="5">
        <f t="shared" si="5"/>
        <v>151</v>
      </c>
      <c r="L29" s="5">
        <v>54</v>
      </c>
      <c r="M29" s="5">
        <v>97</v>
      </c>
    </row>
    <row r="30" spans="1:13" ht="13.5" customHeight="1">
      <c r="A30" s="21" t="s">
        <v>97</v>
      </c>
      <c r="B30" s="5">
        <f t="shared" si="2"/>
        <v>7</v>
      </c>
      <c r="C30" s="5">
        <v>1</v>
      </c>
      <c r="D30" s="5">
        <v>6</v>
      </c>
      <c r="E30" s="5">
        <f t="shared" si="3"/>
        <v>12</v>
      </c>
      <c r="F30" s="5">
        <v>3</v>
      </c>
      <c r="G30" s="5">
        <v>9</v>
      </c>
      <c r="H30" s="5">
        <f t="shared" si="4"/>
        <v>209</v>
      </c>
      <c r="I30" s="5">
        <v>25</v>
      </c>
      <c r="J30" s="5">
        <v>184</v>
      </c>
      <c r="K30" s="5">
        <f t="shared" si="5"/>
        <v>65</v>
      </c>
      <c r="L30" s="5">
        <v>15</v>
      </c>
      <c r="M30" s="5">
        <v>50</v>
      </c>
    </row>
    <row r="31" spans="1:13" ht="13.5" customHeight="1">
      <c r="A31" s="21" t="s">
        <v>98</v>
      </c>
      <c r="B31" s="5">
        <f t="shared" si="2"/>
        <v>4</v>
      </c>
      <c r="C31" s="5">
        <v>3</v>
      </c>
      <c r="D31" s="5">
        <v>1</v>
      </c>
      <c r="E31" s="5">
        <f t="shared" si="3"/>
        <v>12</v>
      </c>
      <c r="F31" s="5">
        <v>9</v>
      </c>
      <c r="G31" s="5">
        <v>3</v>
      </c>
      <c r="H31" s="5">
        <f t="shared" si="4"/>
        <v>117</v>
      </c>
      <c r="I31" s="5">
        <v>70</v>
      </c>
      <c r="J31" s="5">
        <v>47</v>
      </c>
      <c r="K31" s="5">
        <f t="shared" si="5"/>
        <v>40</v>
      </c>
      <c r="L31" s="5">
        <v>27</v>
      </c>
      <c r="M31" s="5">
        <v>13</v>
      </c>
    </row>
    <row r="32" spans="1:13" ht="13.5" customHeight="1">
      <c r="A32" s="21" t="s">
        <v>101</v>
      </c>
      <c r="B32" s="24">
        <f>SUM(B33:B34)</f>
        <v>0</v>
      </c>
      <c r="C32" s="24">
        <f aca="true" t="shared" si="6" ref="C32:M32">SUM(C33:C34)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</row>
    <row r="33" spans="1:13" ht="13.5" customHeight="1">
      <c r="A33" s="21" t="s">
        <v>99</v>
      </c>
      <c r="B33" s="8">
        <f t="shared" si="2"/>
        <v>0</v>
      </c>
      <c r="C33" s="7">
        <v>0</v>
      </c>
      <c r="D33" s="7">
        <v>0</v>
      </c>
      <c r="E33" s="7">
        <f t="shared" si="3"/>
        <v>0</v>
      </c>
      <c r="F33" s="7">
        <v>0</v>
      </c>
      <c r="G33" s="7">
        <v>0</v>
      </c>
      <c r="H33" s="7">
        <f t="shared" si="4"/>
        <v>0</v>
      </c>
      <c r="I33" s="7">
        <v>0</v>
      </c>
      <c r="J33" s="7">
        <v>0</v>
      </c>
      <c r="K33" s="7">
        <f t="shared" si="5"/>
        <v>0</v>
      </c>
      <c r="L33" s="7">
        <v>0</v>
      </c>
      <c r="M33" s="7">
        <v>0</v>
      </c>
    </row>
    <row r="34" spans="1:13" ht="13.5" customHeight="1" thickBot="1">
      <c r="A34" s="20" t="s">
        <v>100</v>
      </c>
      <c r="B34" s="22">
        <f t="shared" si="2"/>
        <v>0</v>
      </c>
      <c r="C34" s="23">
        <v>0</v>
      </c>
      <c r="D34" s="23">
        <v>0</v>
      </c>
      <c r="E34" s="23">
        <f t="shared" si="3"/>
        <v>0</v>
      </c>
      <c r="F34" s="23">
        <v>0</v>
      </c>
      <c r="G34" s="23">
        <v>0</v>
      </c>
      <c r="H34" s="23">
        <f t="shared" si="4"/>
        <v>0</v>
      </c>
      <c r="I34" s="23">
        <v>0</v>
      </c>
      <c r="J34" s="23">
        <v>0</v>
      </c>
      <c r="K34" s="23">
        <f t="shared" si="5"/>
        <v>0</v>
      </c>
      <c r="L34" s="23">
        <v>0</v>
      </c>
      <c r="M34" s="23">
        <v>0</v>
      </c>
    </row>
    <row r="35" spans="1:13" ht="13.5" customHeight="1">
      <c r="A35" s="47" t="s">
        <v>107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sheetProtection/>
  <mergeCells count="15">
    <mergeCell ref="A1:M1"/>
    <mergeCell ref="A4:M4"/>
    <mergeCell ref="A5:M5"/>
    <mergeCell ref="A6:A9"/>
    <mergeCell ref="B6:D6"/>
    <mergeCell ref="E6:G6"/>
    <mergeCell ref="H6:J6"/>
    <mergeCell ref="A2:M2"/>
    <mergeCell ref="A3:M3"/>
    <mergeCell ref="K6:M6"/>
    <mergeCell ref="B7:D7"/>
    <mergeCell ref="E7:G7"/>
    <mergeCell ref="H7:J7"/>
    <mergeCell ref="K7:M7"/>
    <mergeCell ref="A35:M3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B32:M32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103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7" t="s">
        <v>41</v>
      </c>
      <c r="C9" s="17" t="s">
        <v>10</v>
      </c>
      <c r="D9" s="17" t="s">
        <v>39</v>
      </c>
      <c r="E9" s="17" t="s">
        <v>104</v>
      </c>
      <c r="F9" s="17" t="s">
        <v>10</v>
      </c>
      <c r="G9" s="17" t="s">
        <v>39</v>
      </c>
      <c r="H9" s="17" t="s">
        <v>105</v>
      </c>
      <c r="I9" s="17" t="s">
        <v>10</v>
      </c>
      <c r="J9" s="17" t="s">
        <v>39</v>
      </c>
      <c r="K9" s="17" t="s">
        <v>104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f>B11+B32</f>
        <v>468</v>
      </c>
      <c r="C10" s="3">
        <f aca="true" t="shared" si="0" ref="C10:M10">C11+C32</f>
        <v>203</v>
      </c>
      <c r="D10" s="3">
        <f t="shared" si="0"/>
        <v>265</v>
      </c>
      <c r="E10" s="3">
        <f t="shared" si="0"/>
        <v>1173</v>
      </c>
      <c r="F10" s="3">
        <f t="shared" si="0"/>
        <v>516</v>
      </c>
      <c r="G10" s="3">
        <f t="shared" si="0"/>
        <v>657</v>
      </c>
      <c r="H10" s="3">
        <f t="shared" si="0"/>
        <v>17149</v>
      </c>
      <c r="I10" s="3">
        <f t="shared" si="0"/>
        <v>6820</v>
      </c>
      <c r="J10" s="3">
        <f t="shared" si="0"/>
        <v>10329</v>
      </c>
      <c r="K10" s="3">
        <f t="shared" si="0"/>
        <v>4107</v>
      </c>
      <c r="L10" s="3">
        <f t="shared" si="0"/>
        <v>2010</v>
      </c>
      <c r="M10" s="3">
        <f t="shared" si="0"/>
        <v>2097</v>
      </c>
    </row>
    <row r="11" spans="1:13" ht="13.5" customHeight="1">
      <c r="A11" s="21" t="s">
        <v>78</v>
      </c>
      <c r="B11" s="5">
        <f>SUM(B12:B31)</f>
        <v>468</v>
      </c>
      <c r="C11" s="5">
        <f>SUM(C12:C31)</f>
        <v>203</v>
      </c>
      <c r="D11" s="5">
        <f aca="true" t="shared" si="1" ref="D11:M11">SUM(D12:D31)</f>
        <v>265</v>
      </c>
      <c r="E11" s="5">
        <f t="shared" si="1"/>
        <v>1173</v>
      </c>
      <c r="F11" s="5">
        <f t="shared" si="1"/>
        <v>516</v>
      </c>
      <c r="G11" s="5">
        <f t="shared" si="1"/>
        <v>657</v>
      </c>
      <c r="H11" s="5">
        <f t="shared" si="1"/>
        <v>17149</v>
      </c>
      <c r="I11" s="5">
        <f t="shared" si="1"/>
        <v>6820</v>
      </c>
      <c r="J11" s="5">
        <f t="shared" si="1"/>
        <v>10329</v>
      </c>
      <c r="K11" s="5">
        <f t="shared" si="1"/>
        <v>4107</v>
      </c>
      <c r="L11" s="5">
        <f t="shared" si="1"/>
        <v>2010</v>
      </c>
      <c r="M11" s="5">
        <f t="shared" si="1"/>
        <v>2097</v>
      </c>
    </row>
    <row r="12" spans="1:14" ht="13.5" customHeight="1">
      <c r="A12" s="21" t="s">
        <v>79</v>
      </c>
      <c r="B12" s="5">
        <f aca="true" t="shared" si="2" ref="B12:B34">C12+D12</f>
        <v>84</v>
      </c>
      <c r="C12" s="5">
        <v>30</v>
      </c>
      <c r="D12" s="5">
        <v>54</v>
      </c>
      <c r="E12" s="5">
        <f aca="true" t="shared" si="3" ref="E12:E34">F12+G12</f>
        <v>263</v>
      </c>
      <c r="F12" s="5">
        <v>88</v>
      </c>
      <c r="G12" s="5">
        <v>175</v>
      </c>
      <c r="H12" s="5">
        <f aca="true" t="shared" si="4" ref="H12:H34">I12+J12</f>
        <v>5086</v>
      </c>
      <c r="I12" s="5">
        <v>1729</v>
      </c>
      <c r="J12" s="5">
        <v>3357</v>
      </c>
      <c r="K12" s="5">
        <f aca="true" t="shared" si="5" ref="K12:K34">L12+M12</f>
        <v>1095</v>
      </c>
      <c r="L12" s="5">
        <v>444</v>
      </c>
      <c r="M12" s="5">
        <v>651</v>
      </c>
      <c r="N12" s="18"/>
    </row>
    <row r="13" spans="1:14" ht="13.5" customHeight="1">
      <c r="A13" s="21" t="s">
        <v>80</v>
      </c>
      <c r="B13" s="5">
        <f t="shared" si="2"/>
        <v>28</v>
      </c>
      <c r="C13" s="5">
        <v>12</v>
      </c>
      <c r="D13" s="5">
        <v>16</v>
      </c>
      <c r="E13" s="5">
        <f t="shared" si="3"/>
        <v>114</v>
      </c>
      <c r="F13" s="5">
        <v>39</v>
      </c>
      <c r="G13" s="5">
        <v>75</v>
      </c>
      <c r="H13" s="5">
        <f t="shared" si="4"/>
        <v>1859</v>
      </c>
      <c r="I13" s="5">
        <v>604</v>
      </c>
      <c r="J13" s="5">
        <v>1255</v>
      </c>
      <c r="K13" s="5">
        <f t="shared" si="5"/>
        <v>417</v>
      </c>
      <c r="L13" s="5">
        <v>115</v>
      </c>
      <c r="M13" s="5">
        <v>302</v>
      </c>
      <c r="N13" s="18"/>
    </row>
    <row r="14" spans="1:14" ht="13.5" customHeight="1">
      <c r="A14" s="21" t="s">
        <v>81</v>
      </c>
      <c r="B14" s="5">
        <f t="shared" si="2"/>
        <v>55</v>
      </c>
      <c r="C14" s="5">
        <v>24</v>
      </c>
      <c r="D14" s="5">
        <v>31</v>
      </c>
      <c r="E14" s="5">
        <f t="shared" si="3"/>
        <v>172</v>
      </c>
      <c r="F14" s="5">
        <v>93</v>
      </c>
      <c r="G14" s="5">
        <v>79</v>
      </c>
      <c r="H14" s="5">
        <f t="shared" si="4"/>
        <v>2555</v>
      </c>
      <c r="I14" s="5">
        <v>1234</v>
      </c>
      <c r="J14" s="5">
        <v>1321</v>
      </c>
      <c r="K14" s="5">
        <f t="shared" si="5"/>
        <v>433</v>
      </c>
      <c r="L14" s="5">
        <v>259</v>
      </c>
      <c r="M14" s="5">
        <v>174</v>
      </c>
      <c r="N14" s="18"/>
    </row>
    <row r="15" spans="1:14" ht="13.5" customHeight="1">
      <c r="A15" s="21" t="s">
        <v>82</v>
      </c>
      <c r="B15" s="5">
        <f t="shared" si="2"/>
        <v>34</v>
      </c>
      <c r="C15" s="5">
        <v>13</v>
      </c>
      <c r="D15" s="5">
        <v>21</v>
      </c>
      <c r="E15" s="5">
        <f t="shared" si="3"/>
        <v>80</v>
      </c>
      <c r="F15" s="5">
        <v>32</v>
      </c>
      <c r="G15" s="5">
        <v>48</v>
      </c>
      <c r="H15" s="5">
        <f t="shared" si="4"/>
        <v>775</v>
      </c>
      <c r="I15" s="5">
        <v>282</v>
      </c>
      <c r="J15" s="5">
        <v>493</v>
      </c>
      <c r="K15" s="5">
        <f t="shared" si="5"/>
        <v>224</v>
      </c>
      <c r="L15" s="5">
        <v>116</v>
      </c>
      <c r="M15" s="5">
        <v>108</v>
      </c>
      <c r="N15" s="18"/>
    </row>
    <row r="16" spans="1:14" ht="13.5" customHeight="1">
      <c r="A16" s="21" t="s">
        <v>83</v>
      </c>
      <c r="B16" s="5">
        <f t="shared" si="2"/>
        <v>57</v>
      </c>
      <c r="C16" s="5">
        <v>29</v>
      </c>
      <c r="D16" s="5">
        <v>28</v>
      </c>
      <c r="E16" s="5">
        <f t="shared" si="3"/>
        <v>115</v>
      </c>
      <c r="F16" s="5">
        <v>59</v>
      </c>
      <c r="G16" s="5">
        <v>56</v>
      </c>
      <c r="H16" s="5">
        <f t="shared" si="4"/>
        <v>1487</v>
      </c>
      <c r="I16" s="5">
        <v>738</v>
      </c>
      <c r="J16" s="5">
        <v>749</v>
      </c>
      <c r="K16" s="5">
        <f t="shared" si="5"/>
        <v>460</v>
      </c>
      <c r="L16" s="5">
        <v>268</v>
      </c>
      <c r="M16" s="5">
        <v>192</v>
      </c>
      <c r="N16" s="18"/>
    </row>
    <row r="17" spans="1:14" ht="13.5" customHeight="1">
      <c r="A17" s="21" t="s">
        <v>84</v>
      </c>
      <c r="B17" s="5">
        <f t="shared" si="2"/>
        <v>14</v>
      </c>
      <c r="C17" s="5">
        <v>4</v>
      </c>
      <c r="D17" s="5">
        <v>10</v>
      </c>
      <c r="E17" s="5">
        <f t="shared" si="3"/>
        <v>40</v>
      </c>
      <c r="F17" s="5">
        <v>15</v>
      </c>
      <c r="G17" s="5">
        <v>25</v>
      </c>
      <c r="H17" s="5">
        <f t="shared" si="4"/>
        <v>509</v>
      </c>
      <c r="I17" s="5">
        <v>243</v>
      </c>
      <c r="J17" s="5">
        <v>266</v>
      </c>
      <c r="K17" s="5">
        <f t="shared" si="5"/>
        <v>86</v>
      </c>
      <c r="L17" s="5">
        <v>51</v>
      </c>
      <c r="M17" s="5">
        <v>35</v>
      </c>
      <c r="N17" s="18"/>
    </row>
    <row r="18" spans="1:14" ht="13.5" customHeight="1">
      <c r="A18" s="21" t="s">
        <v>85</v>
      </c>
      <c r="B18" s="5">
        <f t="shared" si="2"/>
        <v>38</v>
      </c>
      <c r="C18" s="5">
        <v>17</v>
      </c>
      <c r="D18" s="5">
        <v>21</v>
      </c>
      <c r="E18" s="5">
        <f t="shared" si="3"/>
        <v>101</v>
      </c>
      <c r="F18" s="5">
        <v>46</v>
      </c>
      <c r="G18" s="5">
        <v>55</v>
      </c>
      <c r="H18" s="5">
        <f t="shared" si="4"/>
        <v>1632</v>
      </c>
      <c r="I18" s="5">
        <v>602</v>
      </c>
      <c r="J18" s="5">
        <v>1030</v>
      </c>
      <c r="K18" s="5">
        <f t="shared" si="5"/>
        <v>413</v>
      </c>
      <c r="L18" s="5">
        <v>219</v>
      </c>
      <c r="M18" s="5">
        <v>194</v>
      </c>
      <c r="N18" s="18"/>
    </row>
    <row r="19" spans="1:14" ht="13.5" customHeight="1">
      <c r="A19" s="21" t="s">
        <v>86</v>
      </c>
      <c r="B19" s="5">
        <f t="shared" si="2"/>
        <v>6</v>
      </c>
      <c r="C19" s="5">
        <v>2</v>
      </c>
      <c r="D19" s="5">
        <v>4</v>
      </c>
      <c r="E19" s="5">
        <f t="shared" si="3"/>
        <v>14</v>
      </c>
      <c r="F19" s="5">
        <v>6</v>
      </c>
      <c r="G19" s="5">
        <v>8</v>
      </c>
      <c r="H19" s="5">
        <f t="shared" si="4"/>
        <v>173</v>
      </c>
      <c r="I19" s="5">
        <v>47</v>
      </c>
      <c r="J19" s="5">
        <v>126</v>
      </c>
      <c r="K19" s="5">
        <f t="shared" si="5"/>
        <v>32</v>
      </c>
      <c r="L19" s="5">
        <v>15</v>
      </c>
      <c r="M19" s="5">
        <v>17</v>
      </c>
      <c r="N19" s="18"/>
    </row>
    <row r="20" spans="1:14" ht="13.5" customHeight="1">
      <c r="A20" s="21" t="s">
        <v>87</v>
      </c>
      <c r="B20" s="5">
        <f t="shared" si="2"/>
        <v>13</v>
      </c>
      <c r="C20" s="5">
        <v>2</v>
      </c>
      <c r="D20" s="5">
        <v>11</v>
      </c>
      <c r="E20" s="5">
        <f t="shared" si="3"/>
        <v>21</v>
      </c>
      <c r="F20" s="5">
        <v>4</v>
      </c>
      <c r="G20" s="5">
        <v>17</v>
      </c>
      <c r="H20" s="5">
        <f t="shared" si="4"/>
        <v>231</v>
      </c>
      <c r="I20" s="5">
        <v>11</v>
      </c>
      <c r="J20" s="5">
        <v>220</v>
      </c>
      <c r="K20" s="5">
        <f t="shared" si="5"/>
        <v>35</v>
      </c>
      <c r="L20" s="5">
        <v>4</v>
      </c>
      <c r="M20" s="5">
        <v>31</v>
      </c>
      <c r="N20" s="18"/>
    </row>
    <row r="21" spans="1:14" ht="13.5" customHeight="1">
      <c r="A21" s="21" t="s">
        <v>88</v>
      </c>
      <c r="B21" s="5">
        <f t="shared" si="2"/>
        <v>21</v>
      </c>
      <c r="C21" s="5">
        <v>12</v>
      </c>
      <c r="D21" s="5">
        <v>9</v>
      </c>
      <c r="E21" s="5">
        <f t="shared" si="3"/>
        <v>36</v>
      </c>
      <c r="F21" s="5">
        <v>27</v>
      </c>
      <c r="G21" s="5">
        <v>9</v>
      </c>
      <c r="H21" s="5">
        <f t="shared" si="4"/>
        <v>470</v>
      </c>
      <c r="I21" s="5">
        <v>305</v>
      </c>
      <c r="J21" s="5">
        <v>165</v>
      </c>
      <c r="K21" s="5">
        <f t="shared" si="5"/>
        <v>219</v>
      </c>
      <c r="L21" s="5">
        <v>165</v>
      </c>
      <c r="M21" s="5">
        <v>54</v>
      </c>
      <c r="N21" s="18"/>
    </row>
    <row r="22" spans="1:14" ht="13.5" customHeight="1">
      <c r="A22" s="21" t="s">
        <v>89</v>
      </c>
      <c r="B22" s="5">
        <f t="shared" si="2"/>
        <v>8</v>
      </c>
      <c r="C22" s="5">
        <v>5</v>
      </c>
      <c r="D22" s="5">
        <v>3</v>
      </c>
      <c r="E22" s="5">
        <f t="shared" si="3"/>
        <v>18</v>
      </c>
      <c r="F22" s="5">
        <v>11</v>
      </c>
      <c r="G22" s="5">
        <v>7</v>
      </c>
      <c r="H22" s="5">
        <f t="shared" si="4"/>
        <v>216</v>
      </c>
      <c r="I22" s="5">
        <v>104</v>
      </c>
      <c r="J22" s="5">
        <v>112</v>
      </c>
      <c r="K22" s="5">
        <f t="shared" si="5"/>
        <v>51</v>
      </c>
      <c r="L22" s="5">
        <v>28</v>
      </c>
      <c r="M22" s="5">
        <v>23</v>
      </c>
      <c r="N22" s="18"/>
    </row>
    <row r="23" spans="1:14" ht="13.5" customHeight="1">
      <c r="A23" s="21" t="s">
        <v>90</v>
      </c>
      <c r="B23" s="5">
        <f t="shared" si="2"/>
        <v>22</v>
      </c>
      <c r="C23" s="5">
        <v>11</v>
      </c>
      <c r="D23" s="5">
        <v>11</v>
      </c>
      <c r="E23" s="5">
        <f t="shared" si="3"/>
        <v>35</v>
      </c>
      <c r="F23" s="5">
        <v>15</v>
      </c>
      <c r="G23" s="5">
        <v>20</v>
      </c>
      <c r="H23" s="5">
        <f t="shared" si="4"/>
        <v>342</v>
      </c>
      <c r="I23" s="5">
        <v>137</v>
      </c>
      <c r="J23" s="5">
        <v>205</v>
      </c>
      <c r="K23" s="5">
        <f t="shared" si="5"/>
        <v>83</v>
      </c>
      <c r="L23" s="5">
        <v>48</v>
      </c>
      <c r="M23" s="5">
        <v>35</v>
      </c>
      <c r="N23" s="18"/>
    </row>
    <row r="24" spans="1:14" ht="13.5" customHeight="1">
      <c r="A24" s="21" t="s">
        <v>91</v>
      </c>
      <c r="B24" s="5">
        <f t="shared" si="2"/>
        <v>9</v>
      </c>
      <c r="C24" s="5">
        <v>4</v>
      </c>
      <c r="D24" s="5">
        <v>5</v>
      </c>
      <c r="E24" s="5">
        <f t="shared" si="3"/>
        <v>11</v>
      </c>
      <c r="F24" s="5">
        <v>4</v>
      </c>
      <c r="G24" s="5">
        <v>7</v>
      </c>
      <c r="H24" s="5">
        <f t="shared" si="4"/>
        <v>158</v>
      </c>
      <c r="I24" s="5">
        <v>50</v>
      </c>
      <c r="J24" s="5">
        <v>108</v>
      </c>
      <c r="K24" s="5">
        <f t="shared" si="5"/>
        <v>57</v>
      </c>
      <c r="L24" s="24">
        <v>35</v>
      </c>
      <c r="M24" s="5">
        <v>22</v>
      </c>
      <c r="N24" s="18"/>
    </row>
    <row r="25" spans="1:14" ht="13.5" customHeight="1">
      <c r="A25" s="21" t="s">
        <v>92</v>
      </c>
      <c r="B25" s="5">
        <f t="shared" si="2"/>
        <v>30</v>
      </c>
      <c r="C25" s="5">
        <v>16</v>
      </c>
      <c r="D25" s="5">
        <v>14</v>
      </c>
      <c r="E25" s="5">
        <f t="shared" si="3"/>
        <v>52</v>
      </c>
      <c r="F25" s="5">
        <v>27</v>
      </c>
      <c r="G25" s="5">
        <v>25</v>
      </c>
      <c r="H25" s="5">
        <f t="shared" si="4"/>
        <v>601</v>
      </c>
      <c r="I25" s="5">
        <v>285</v>
      </c>
      <c r="J25" s="5">
        <v>316</v>
      </c>
      <c r="K25" s="5">
        <f t="shared" si="5"/>
        <v>171</v>
      </c>
      <c r="L25" s="5">
        <v>83</v>
      </c>
      <c r="M25" s="5">
        <v>88</v>
      </c>
      <c r="N25" s="18"/>
    </row>
    <row r="26" spans="1:14" ht="13.5" customHeight="1">
      <c r="A26" s="21" t="s">
        <v>93</v>
      </c>
      <c r="B26" s="5">
        <f t="shared" si="2"/>
        <v>5</v>
      </c>
      <c r="C26" s="5">
        <v>1</v>
      </c>
      <c r="D26" s="5">
        <v>4</v>
      </c>
      <c r="E26" s="5">
        <f t="shared" si="3"/>
        <v>6</v>
      </c>
      <c r="F26" s="5">
        <v>1</v>
      </c>
      <c r="G26" s="5">
        <v>5</v>
      </c>
      <c r="H26" s="5">
        <f t="shared" si="4"/>
        <v>49</v>
      </c>
      <c r="I26" s="5">
        <v>7</v>
      </c>
      <c r="J26" s="5">
        <v>42</v>
      </c>
      <c r="K26" s="5">
        <f t="shared" si="5"/>
        <v>19</v>
      </c>
      <c r="L26" s="5">
        <v>8</v>
      </c>
      <c r="M26" s="5">
        <v>11</v>
      </c>
      <c r="N26" s="18"/>
    </row>
    <row r="27" spans="1:14" ht="13.5" customHeight="1">
      <c r="A27" s="21" t="s">
        <v>94</v>
      </c>
      <c r="B27" s="5">
        <f t="shared" si="2"/>
        <v>9</v>
      </c>
      <c r="C27" s="5">
        <v>6</v>
      </c>
      <c r="D27" s="5">
        <v>3</v>
      </c>
      <c r="E27" s="5">
        <f t="shared" si="3"/>
        <v>22</v>
      </c>
      <c r="F27" s="5">
        <v>13</v>
      </c>
      <c r="G27" s="5">
        <v>9</v>
      </c>
      <c r="H27" s="5">
        <f t="shared" si="4"/>
        <v>237</v>
      </c>
      <c r="I27" s="5">
        <v>150</v>
      </c>
      <c r="J27" s="5">
        <v>87</v>
      </c>
      <c r="K27" s="5">
        <f t="shared" si="5"/>
        <v>72</v>
      </c>
      <c r="L27" s="5">
        <v>51</v>
      </c>
      <c r="M27" s="5">
        <v>21</v>
      </c>
      <c r="N27" s="18"/>
    </row>
    <row r="28" spans="1:14" ht="13.5" customHeight="1">
      <c r="A28" s="21" t="s">
        <v>95</v>
      </c>
      <c r="B28" s="5">
        <f t="shared" si="2"/>
        <v>4</v>
      </c>
      <c r="C28" s="5">
        <v>2</v>
      </c>
      <c r="D28" s="5">
        <v>2</v>
      </c>
      <c r="E28" s="5">
        <f t="shared" si="3"/>
        <v>6</v>
      </c>
      <c r="F28" s="5">
        <v>4</v>
      </c>
      <c r="G28" s="5">
        <v>2</v>
      </c>
      <c r="H28" s="5">
        <f t="shared" si="4"/>
        <v>96</v>
      </c>
      <c r="I28" s="5">
        <v>60</v>
      </c>
      <c r="J28" s="5">
        <v>36</v>
      </c>
      <c r="K28" s="5">
        <f t="shared" si="5"/>
        <v>20</v>
      </c>
      <c r="L28" s="5">
        <v>10</v>
      </c>
      <c r="M28" s="5">
        <v>10</v>
      </c>
      <c r="N28" s="18"/>
    </row>
    <row r="29" spans="1:14" ht="13.5" customHeight="1">
      <c r="A29" s="21" t="s">
        <v>96</v>
      </c>
      <c r="B29" s="5">
        <f t="shared" si="2"/>
        <v>20</v>
      </c>
      <c r="C29" s="5">
        <v>9</v>
      </c>
      <c r="D29" s="5">
        <v>11</v>
      </c>
      <c r="E29" s="5">
        <f t="shared" si="3"/>
        <v>44</v>
      </c>
      <c r="F29" s="5">
        <v>21</v>
      </c>
      <c r="G29" s="5">
        <v>23</v>
      </c>
      <c r="H29" s="5">
        <f t="shared" si="4"/>
        <v>365</v>
      </c>
      <c r="I29" s="5">
        <v>148</v>
      </c>
      <c r="J29" s="5">
        <v>217</v>
      </c>
      <c r="K29" s="5">
        <f t="shared" si="5"/>
        <v>152</v>
      </c>
      <c r="L29" s="5">
        <v>59</v>
      </c>
      <c r="M29" s="5">
        <v>93</v>
      </c>
      <c r="N29" s="18"/>
    </row>
    <row r="30" spans="1:14" ht="13.5" customHeight="1">
      <c r="A30" s="21" t="s">
        <v>97</v>
      </c>
      <c r="B30" s="5">
        <f t="shared" si="2"/>
        <v>7</v>
      </c>
      <c r="C30" s="5">
        <v>1</v>
      </c>
      <c r="D30" s="5">
        <v>6</v>
      </c>
      <c r="E30" s="5">
        <f t="shared" si="3"/>
        <v>11</v>
      </c>
      <c r="F30" s="5">
        <v>2</v>
      </c>
      <c r="G30" s="5">
        <v>9</v>
      </c>
      <c r="H30" s="5">
        <f t="shared" si="4"/>
        <v>192</v>
      </c>
      <c r="I30" s="5">
        <v>12</v>
      </c>
      <c r="J30" s="5">
        <v>180</v>
      </c>
      <c r="K30" s="5">
        <f t="shared" si="5"/>
        <v>33</v>
      </c>
      <c r="L30" s="5">
        <v>7</v>
      </c>
      <c r="M30" s="5">
        <v>26</v>
      </c>
      <c r="N30" s="18"/>
    </row>
    <row r="31" spans="1:14" ht="13.5" customHeight="1">
      <c r="A31" s="21" t="s">
        <v>98</v>
      </c>
      <c r="B31" s="5">
        <f t="shared" si="2"/>
        <v>4</v>
      </c>
      <c r="C31" s="5">
        <v>3</v>
      </c>
      <c r="D31" s="5">
        <v>1</v>
      </c>
      <c r="E31" s="5">
        <f t="shared" si="3"/>
        <v>12</v>
      </c>
      <c r="F31" s="5">
        <v>9</v>
      </c>
      <c r="G31" s="5">
        <v>3</v>
      </c>
      <c r="H31" s="5">
        <f t="shared" si="4"/>
        <v>116</v>
      </c>
      <c r="I31" s="5">
        <v>72</v>
      </c>
      <c r="J31" s="5">
        <v>44</v>
      </c>
      <c r="K31" s="5">
        <f t="shared" si="5"/>
        <v>35</v>
      </c>
      <c r="L31" s="5">
        <v>25</v>
      </c>
      <c r="M31" s="5">
        <v>10</v>
      </c>
      <c r="N31" s="18"/>
    </row>
    <row r="32" spans="1:14" ht="13.5" customHeight="1">
      <c r="A32" s="21" t="s">
        <v>101</v>
      </c>
      <c r="B32" s="24">
        <f>SUM(B33:B34)</f>
        <v>0</v>
      </c>
      <c r="C32" s="24">
        <f aca="true" t="shared" si="6" ref="C32:M32">SUM(C33:C34)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18"/>
    </row>
    <row r="33" spans="1:14" ht="13.5" customHeight="1">
      <c r="A33" s="21" t="s">
        <v>99</v>
      </c>
      <c r="B33" s="8">
        <f t="shared" si="2"/>
        <v>0</v>
      </c>
      <c r="C33" s="7">
        <v>0</v>
      </c>
      <c r="D33" s="7">
        <v>0</v>
      </c>
      <c r="E33" s="7">
        <f t="shared" si="3"/>
        <v>0</v>
      </c>
      <c r="F33" s="7">
        <v>0</v>
      </c>
      <c r="G33" s="7">
        <v>0</v>
      </c>
      <c r="H33" s="7">
        <f t="shared" si="4"/>
        <v>0</v>
      </c>
      <c r="I33" s="7">
        <v>0</v>
      </c>
      <c r="J33" s="7">
        <v>0</v>
      </c>
      <c r="K33" s="7">
        <f t="shared" si="5"/>
        <v>0</v>
      </c>
      <c r="L33" s="7">
        <v>0</v>
      </c>
      <c r="M33" s="7">
        <v>0</v>
      </c>
      <c r="N33" s="18"/>
    </row>
    <row r="34" spans="1:14" ht="13.5" customHeight="1" thickBot="1">
      <c r="A34" s="20" t="s">
        <v>100</v>
      </c>
      <c r="B34" s="22">
        <f t="shared" si="2"/>
        <v>0</v>
      </c>
      <c r="C34" s="23">
        <v>0</v>
      </c>
      <c r="D34" s="23">
        <v>0</v>
      </c>
      <c r="E34" s="23">
        <f t="shared" si="3"/>
        <v>0</v>
      </c>
      <c r="F34" s="23">
        <v>0</v>
      </c>
      <c r="G34" s="23">
        <v>0</v>
      </c>
      <c r="H34" s="23">
        <f t="shared" si="4"/>
        <v>0</v>
      </c>
      <c r="I34" s="23">
        <v>0</v>
      </c>
      <c r="J34" s="23">
        <v>0</v>
      </c>
      <c r="K34" s="23">
        <f t="shared" si="5"/>
        <v>0</v>
      </c>
      <c r="L34" s="23">
        <v>0</v>
      </c>
      <c r="M34" s="23">
        <v>0</v>
      </c>
      <c r="N34" s="18"/>
    </row>
    <row r="35" spans="1:13" ht="13.5" customHeight="1">
      <c r="A35" s="47" t="s">
        <v>107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sheetProtection/>
  <mergeCells count="15">
    <mergeCell ref="E6:G6"/>
    <mergeCell ref="H6:J6"/>
    <mergeCell ref="K6:M6"/>
    <mergeCell ref="B7:D7"/>
    <mergeCell ref="A2:M2"/>
    <mergeCell ref="A3:M3"/>
    <mergeCell ref="E7:G7"/>
    <mergeCell ref="H7:J7"/>
    <mergeCell ref="K7:M7"/>
    <mergeCell ref="A35:M35"/>
    <mergeCell ref="A1:M1"/>
    <mergeCell ref="A4:M4"/>
    <mergeCell ref="A5:M5"/>
    <mergeCell ref="A6:A9"/>
    <mergeCell ref="B6:D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B32 E32 H32 K32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106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7" t="s">
        <v>41</v>
      </c>
      <c r="C9" s="17" t="s">
        <v>10</v>
      </c>
      <c r="D9" s="17" t="s">
        <v>39</v>
      </c>
      <c r="E9" s="17" t="s">
        <v>41</v>
      </c>
      <c r="F9" s="17" t="s">
        <v>10</v>
      </c>
      <c r="G9" s="17" t="s">
        <v>39</v>
      </c>
      <c r="H9" s="17" t="s">
        <v>41</v>
      </c>
      <c r="I9" s="17" t="s">
        <v>10</v>
      </c>
      <c r="J9" s="17" t="s">
        <v>39</v>
      </c>
      <c r="K9" s="17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f>B11+B32</f>
        <v>442</v>
      </c>
      <c r="C10" s="3">
        <f aca="true" t="shared" si="0" ref="C10:M10">C11+C32</f>
        <v>195</v>
      </c>
      <c r="D10" s="3">
        <f t="shared" si="0"/>
        <v>247</v>
      </c>
      <c r="E10" s="3">
        <f t="shared" si="0"/>
        <v>1108</v>
      </c>
      <c r="F10" s="3">
        <f t="shared" si="0"/>
        <v>491</v>
      </c>
      <c r="G10" s="3">
        <f t="shared" si="0"/>
        <v>617</v>
      </c>
      <c r="H10" s="3">
        <f t="shared" si="0"/>
        <v>15773</v>
      </c>
      <c r="I10" s="3">
        <f t="shared" si="0"/>
        <v>6205</v>
      </c>
      <c r="J10" s="3">
        <f t="shared" si="0"/>
        <v>9568</v>
      </c>
      <c r="K10" s="3">
        <f t="shared" si="0"/>
        <v>3631</v>
      </c>
      <c r="L10" s="3">
        <f t="shared" si="0"/>
        <v>1848</v>
      </c>
      <c r="M10" s="3">
        <f t="shared" si="0"/>
        <v>1783</v>
      </c>
    </row>
    <row r="11" spans="1:13" ht="13.5" customHeight="1">
      <c r="A11" s="21" t="s">
        <v>78</v>
      </c>
      <c r="B11" s="5">
        <f>SUM(B12:B31)</f>
        <v>442</v>
      </c>
      <c r="C11" s="5">
        <f>SUM(C12:C31)</f>
        <v>195</v>
      </c>
      <c r="D11" s="5">
        <f aca="true" t="shared" si="1" ref="D11:M11">SUM(D12:D31)</f>
        <v>247</v>
      </c>
      <c r="E11" s="5">
        <f t="shared" si="1"/>
        <v>1108</v>
      </c>
      <c r="F11" s="5">
        <f t="shared" si="1"/>
        <v>491</v>
      </c>
      <c r="G11" s="5">
        <f t="shared" si="1"/>
        <v>617</v>
      </c>
      <c r="H11" s="5">
        <f t="shared" si="1"/>
        <v>15773</v>
      </c>
      <c r="I11" s="5">
        <f t="shared" si="1"/>
        <v>6205</v>
      </c>
      <c r="J11" s="5">
        <f t="shared" si="1"/>
        <v>9568</v>
      </c>
      <c r="K11" s="5">
        <f t="shared" si="1"/>
        <v>3631</v>
      </c>
      <c r="L11" s="5">
        <f t="shared" si="1"/>
        <v>1848</v>
      </c>
      <c r="M11" s="5">
        <f t="shared" si="1"/>
        <v>1783</v>
      </c>
    </row>
    <row r="12" spans="1:14" ht="13.5" customHeight="1">
      <c r="A12" s="21" t="s">
        <v>79</v>
      </c>
      <c r="B12" s="5">
        <f aca="true" t="shared" si="2" ref="B12:B34">C12+D12</f>
        <v>82</v>
      </c>
      <c r="C12" s="5">
        <v>30</v>
      </c>
      <c r="D12" s="5">
        <v>52</v>
      </c>
      <c r="E12" s="5">
        <f aca="true" t="shared" si="3" ref="E12:E34">F12+G12</f>
        <v>255</v>
      </c>
      <c r="F12" s="5">
        <v>86</v>
      </c>
      <c r="G12" s="5">
        <v>169</v>
      </c>
      <c r="H12" s="5">
        <f aca="true" t="shared" si="4" ref="H12:H34">I12+J12</f>
        <v>4599</v>
      </c>
      <c r="I12" s="5">
        <v>1491</v>
      </c>
      <c r="J12" s="5">
        <v>3108</v>
      </c>
      <c r="K12" s="5">
        <f aca="true" t="shared" si="5" ref="K12:K34">L12+M12</f>
        <v>994</v>
      </c>
      <c r="L12" s="5">
        <v>457</v>
      </c>
      <c r="M12" s="5">
        <v>537</v>
      </c>
      <c r="N12" s="18"/>
    </row>
    <row r="13" spans="1:14" ht="13.5" customHeight="1">
      <c r="A13" s="21" t="s">
        <v>80</v>
      </c>
      <c r="B13" s="5">
        <f t="shared" si="2"/>
        <v>28</v>
      </c>
      <c r="C13" s="5">
        <v>12</v>
      </c>
      <c r="D13" s="5">
        <v>16</v>
      </c>
      <c r="E13" s="5">
        <f t="shared" si="3"/>
        <v>111</v>
      </c>
      <c r="F13" s="5">
        <v>38</v>
      </c>
      <c r="G13" s="5">
        <v>73</v>
      </c>
      <c r="H13" s="5">
        <f t="shared" si="4"/>
        <v>1784</v>
      </c>
      <c r="I13" s="5">
        <v>526</v>
      </c>
      <c r="J13" s="5">
        <v>1258</v>
      </c>
      <c r="K13" s="5">
        <f t="shared" si="5"/>
        <v>373</v>
      </c>
      <c r="L13" s="5">
        <v>129</v>
      </c>
      <c r="M13" s="5">
        <v>244</v>
      </c>
      <c r="N13" s="18"/>
    </row>
    <row r="14" spans="1:14" ht="13.5" customHeight="1">
      <c r="A14" s="21" t="s">
        <v>81</v>
      </c>
      <c r="B14" s="5">
        <f t="shared" si="2"/>
        <v>55</v>
      </c>
      <c r="C14" s="5">
        <v>24</v>
      </c>
      <c r="D14" s="5">
        <v>31</v>
      </c>
      <c r="E14" s="5">
        <f t="shared" si="3"/>
        <v>170</v>
      </c>
      <c r="F14" s="5">
        <v>92</v>
      </c>
      <c r="G14" s="5">
        <v>78</v>
      </c>
      <c r="H14" s="5">
        <f t="shared" si="4"/>
        <v>2531</v>
      </c>
      <c r="I14" s="5">
        <v>1239</v>
      </c>
      <c r="J14" s="5">
        <v>1292</v>
      </c>
      <c r="K14" s="5">
        <f t="shared" si="5"/>
        <v>414</v>
      </c>
      <c r="L14" s="5">
        <v>253</v>
      </c>
      <c r="M14" s="5">
        <v>161</v>
      </c>
      <c r="N14" s="18"/>
    </row>
    <row r="15" spans="1:14" ht="13.5" customHeight="1">
      <c r="A15" s="21" t="s">
        <v>82</v>
      </c>
      <c r="B15" s="5">
        <f t="shared" si="2"/>
        <v>35</v>
      </c>
      <c r="C15" s="5">
        <v>13</v>
      </c>
      <c r="D15" s="5">
        <v>22</v>
      </c>
      <c r="E15" s="5">
        <f t="shared" si="3"/>
        <v>79</v>
      </c>
      <c r="F15" s="5">
        <v>29</v>
      </c>
      <c r="G15" s="5">
        <v>50</v>
      </c>
      <c r="H15" s="5">
        <f t="shared" si="4"/>
        <v>762</v>
      </c>
      <c r="I15" s="5">
        <v>238</v>
      </c>
      <c r="J15" s="5">
        <v>524</v>
      </c>
      <c r="K15" s="5">
        <f t="shared" si="5"/>
        <v>201</v>
      </c>
      <c r="L15" s="5">
        <v>100</v>
      </c>
      <c r="M15" s="5">
        <v>101</v>
      </c>
      <c r="N15" s="18"/>
    </row>
    <row r="16" spans="1:14" ht="13.5" customHeight="1">
      <c r="A16" s="21" t="s">
        <v>83</v>
      </c>
      <c r="B16" s="5">
        <f t="shared" si="2"/>
        <v>50</v>
      </c>
      <c r="C16" s="5">
        <v>26</v>
      </c>
      <c r="D16" s="5">
        <v>24</v>
      </c>
      <c r="E16" s="5">
        <f t="shared" si="3"/>
        <v>88</v>
      </c>
      <c r="F16" s="5">
        <v>49</v>
      </c>
      <c r="G16" s="5">
        <v>39</v>
      </c>
      <c r="H16" s="5">
        <f t="shared" si="4"/>
        <v>1218</v>
      </c>
      <c r="I16" s="5">
        <v>635</v>
      </c>
      <c r="J16" s="5">
        <v>583</v>
      </c>
      <c r="K16" s="5">
        <f t="shared" si="5"/>
        <v>446</v>
      </c>
      <c r="L16" s="5">
        <v>220</v>
      </c>
      <c r="M16" s="5">
        <v>226</v>
      </c>
      <c r="N16" s="18"/>
    </row>
    <row r="17" spans="1:14" ht="13.5" customHeight="1">
      <c r="A17" s="21" t="s">
        <v>84</v>
      </c>
      <c r="B17" s="5">
        <f t="shared" si="2"/>
        <v>14</v>
      </c>
      <c r="C17" s="5">
        <v>4</v>
      </c>
      <c r="D17" s="5">
        <v>10</v>
      </c>
      <c r="E17" s="5">
        <f t="shared" si="3"/>
        <v>40</v>
      </c>
      <c r="F17" s="5">
        <v>15</v>
      </c>
      <c r="G17" s="5">
        <v>25</v>
      </c>
      <c r="H17" s="5">
        <f t="shared" si="4"/>
        <v>477</v>
      </c>
      <c r="I17" s="5">
        <v>242</v>
      </c>
      <c r="J17" s="5">
        <v>235</v>
      </c>
      <c r="K17" s="5">
        <f t="shared" si="5"/>
        <v>95</v>
      </c>
      <c r="L17" s="5">
        <v>61</v>
      </c>
      <c r="M17" s="5">
        <v>34</v>
      </c>
      <c r="N17" s="18"/>
    </row>
    <row r="18" spans="1:14" ht="13.5" customHeight="1">
      <c r="A18" s="21" t="s">
        <v>85</v>
      </c>
      <c r="B18" s="5">
        <f t="shared" si="2"/>
        <v>37</v>
      </c>
      <c r="C18" s="5">
        <v>17</v>
      </c>
      <c r="D18" s="5">
        <v>20</v>
      </c>
      <c r="E18" s="5">
        <f t="shared" si="3"/>
        <v>97</v>
      </c>
      <c r="F18" s="5">
        <v>44</v>
      </c>
      <c r="G18" s="5">
        <v>53</v>
      </c>
      <c r="H18" s="5">
        <f t="shared" si="4"/>
        <v>1532</v>
      </c>
      <c r="I18" s="5">
        <v>607</v>
      </c>
      <c r="J18" s="5">
        <v>925</v>
      </c>
      <c r="K18" s="5">
        <f t="shared" si="5"/>
        <v>345</v>
      </c>
      <c r="L18" s="5">
        <v>184</v>
      </c>
      <c r="M18" s="5">
        <v>161</v>
      </c>
      <c r="N18" s="18"/>
    </row>
    <row r="19" spans="1:14" ht="13.5" customHeight="1">
      <c r="A19" s="21" t="s">
        <v>86</v>
      </c>
      <c r="B19" s="5">
        <f t="shared" si="2"/>
        <v>5</v>
      </c>
      <c r="C19" s="5">
        <v>2</v>
      </c>
      <c r="D19" s="5">
        <v>3</v>
      </c>
      <c r="E19" s="5">
        <f t="shared" si="3"/>
        <v>14</v>
      </c>
      <c r="F19" s="5">
        <v>6</v>
      </c>
      <c r="G19" s="5">
        <v>8</v>
      </c>
      <c r="H19" s="5">
        <f t="shared" si="4"/>
        <v>180</v>
      </c>
      <c r="I19" s="5">
        <v>34</v>
      </c>
      <c r="J19" s="5">
        <v>146</v>
      </c>
      <c r="K19" s="5">
        <f t="shared" si="5"/>
        <v>24</v>
      </c>
      <c r="L19" s="5">
        <v>10</v>
      </c>
      <c r="M19" s="5">
        <v>14</v>
      </c>
      <c r="N19" s="18"/>
    </row>
    <row r="20" spans="1:14" ht="13.5" customHeight="1">
      <c r="A20" s="21" t="s">
        <v>87</v>
      </c>
      <c r="B20" s="5">
        <f t="shared" si="2"/>
        <v>12</v>
      </c>
      <c r="C20" s="5">
        <v>1</v>
      </c>
      <c r="D20" s="5">
        <v>11</v>
      </c>
      <c r="E20" s="5">
        <f t="shared" si="3"/>
        <v>20</v>
      </c>
      <c r="F20" s="5">
        <v>3</v>
      </c>
      <c r="G20" s="5">
        <v>17</v>
      </c>
      <c r="H20" s="5">
        <f t="shared" si="4"/>
        <v>208</v>
      </c>
      <c r="I20" s="5">
        <v>10</v>
      </c>
      <c r="J20" s="5">
        <v>198</v>
      </c>
      <c r="K20" s="5">
        <f t="shared" si="5"/>
        <v>23</v>
      </c>
      <c r="L20" s="5">
        <v>2</v>
      </c>
      <c r="M20" s="5">
        <v>21</v>
      </c>
      <c r="N20" s="18"/>
    </row>
    <row r="21" spans="1:14" ht="13.5" customHeight="1">
      <c r="A21" s="21" t="s">
        <v>88</v>
      </c>
      <c r="B21" s="5">
        <f t="shared" si="2"/>
        <v>21</v>
      </c>
      <c r="C21" s="5">
        <v>12</v>
      </c>
      <c r="D21" s="5">
        <v>9</v>
      </c>
      <c r="E21" s="5">
        <f t="shared" si="3"/>
        <v>35</v>
      </c>
      <c r="F21" s="5">
        <v>25</v>
      </c>
      <c r="G21" s="5">
        <v>10</v>
      </c>
      <c r="H21" s="5">
        <f t="shared" si="4"/>
        <v>412</v>
      </c>
      <c r="I21" s="5">
        <v>257</v>
      </c>
      <c r="J21" s="5">
        <v>155</v>
      </c>
      <c r="K21" s="5">
        <f t="shared" si="5"/>
        <v>144</v>
      </c>
      <c r="L21" s="5">
        <v>125</v>
      </c>
      <c r="M21" s="5">
        <v>19</v>
      </c>
      <c r="N21" s="18"/>
    </row>
    <row r="22" spans="1:14" ht="13.5" customHeight="1">
      <c r="A22" s="21" t="s">
        <v>89</v>
      </c>
      <c r="B22" s="5">
        <f t="shared" si="2"/>
        <v>7</v>
      </c>
      <c r="C22" s="5">
        <v>4</v>
      </c>
      <c r="D22" s="5">
        <v>3</v>
      </c>
      <c r="E22" s="5">
        <f t="shared" si="3"/>
        <v>17</v>
      </c>
      <c r="F22" s="5">
        <v>10</v>
      </c>
      <c r="G22" s="5">
        <v>7</v>
      </c>
      <c r="H22" s="5">
        <f t="shared" si="4"/>
        <v>207</v>
      </c>
      <c r="I22" s="5">
        <v>94</v>
      </c>
      <c r="J22" s="5">
        <v>113</v>
      </c>
      <c r="K22" s="5">
        <f t="shared" si="5"/>
        <v>50</v>
      </c>
      <c r="L22" s="5">
        <v>25</v>
      </c>
      <c r="M22" s="5">
        <v>25</v>
      </c>
      <c r="N22" s="18"/>
    </row>
    <row r="23" spans="1:14" ht="13.5" customHeight="1">
      <c r="A23" s="21" t="s">
        <v>90</v>
      </c>
      <c r="B23" s="5">
        <f t="shared" si="2"/>
        <v>19</v>
      </c>
      <c r="C23" s="5">
        <v>10</v>
      </c>
      <c r="D23" s="5">
        <v>9</v>
      </c>
      <c r="E23" s="5">
        <f t="shared" si="3"/>
        <v>31</v>
      </c>
      <c r="F23" s="5">
        <v>15</v>
      </c>
      <c r="G23" s="5">
        <v>16</v>
      </c>
      <c r="H23" s="5">
        <f t="shared" si="4"/>
        <v>287</v>
      </c>
      <c r="I23" s="5">
        <v>122</v>
      </c>
      <c r="J23" s="5">
        <v>165</v>
      </c>
      <c r="K23" s="5">
        <f t="shared" si="5"/>
        <v>102</v>
      </c>
      <c r="L23" s="5">
        <v>49</v>
      </c>
      <c r="M23" s="5">
        <v>53</v>
      </c>
      <c r="N23" s="18"/>
    </row>
    <row r="24" spans="1:14" ht="13.5" customHeight="1">
      <c r="A24" s="21" t="s">
        <v>91</v>
      </c>
      <c r="B24" s="5">
        <f t="shared" si="2"/>
        <v>8</v>
      </c>
      <c r="C24" s="5">
        <v>4</v>
      </c>
      <c r="D24" s="5">
        <v>4</v>
      </c>
      <c r="E24" s="5">
        <f t="shared" si="3"/>
        <v>10</v>
      </c>
      <c r="F24" s="5">
        <v>4</v>
      </c>
      <c r="G24" s="5">
        <v>6</v>
      </c>
      <c r="H24" s="5">
        <f t="shared" si="4"/>
        <v>116</v>
      </c>
      <c r="I24" s="5">
        <v>41</v>
      </c>
      <c r="J24" s="5">
        <v>75</v>
      </c>
      <c r="K24" s="5">
        <f t="shared" si="5"/>
        <v>35</v>
      </c>
      <c r="L24" s="24">
        <v>10</v>
      </c>
      <c r="M24" s="5">
        <v>25</v>
      </c>
      <c r="N24" s="18"/>
    </row>
    <row r="25" spans="1:14" ht="13.5" customHeight="1">
      <c r="A25" s="21" t="s">
        <v>92</v>
      </c>
      <c r="B25" s="5">
        <f t="shared" si="2"/>
        <v>31</v>
      </c>
      <c r="C25" s="5">
        <v>17</v>
      </c>
      <c r="D25" s="5">
        <v>14</v>
      </c>
      <c r="E25" s="5">
        <f t="shared" si="3"/>
        <v>51</v>
      </c>
      <c r="F25" s="5">
        <v>27</v>
      </c>
      <c r="G25" s="5">
        <v>24</v>
      </c>
      <c r="H25" s="5">
        <f t="shared" si="4"/>
        <v>544</v>
      </c>
      <c r="I25" s="5">
        <v>248</v>
      </c>
      <c r="J25" s="5">
        <v>296</v>
      </c>
      <c r="K25" s="5">
        <f t="shared" si="5"/>
        <v>133</v>
      </c>
      <c r="L25" s="5">
        <v>80</v>
      </c>
      <c r="M25" s="5">
        <v>53</v>
      </c>
      <c r="N25" s="18"/>
    </row>
    <row r="26" spans="1:14" ht="13.5" customHeight="1">
      <c r="A26" s="21" t="s">
        <v>93</v>
      </c>
      <c r="B26" s="5">
        <f t="shared" si="2"/>
        <v>4</v>
      </c>
      <c r="C26" s="5">
        <v>1</v>
      </c>
      <c r="D26" s="5">
        <v>3</v>
      </c>
      <c r="E26" s="5">
        <f t="shared" si="3"/>
        <v>5</v>
      </c>
      <c r="F26" s="5">
        <v>2</v>
      </c>
      <c r="G26" s="5">
        <v>3</v>
      </c>
      <c r="H26" s="5">
        <f t="shared" si="4"/>
        <v>55</v>
      </c>
      <c r="I26" s="5">
        <v>20</v>
      </c>
      <c r="J26" s="5">
        <v>35</v>
      </c>
      <c r="K26" s="5">
        <f t="shared" si="5"/>
        <v>4</v>
      </c>
      <c r="L26" s="5">
        <v>0</v>
      </c>
      <c r="M26" s="5">
        <v>4</v>
      </c>
      <c r="N26" s="18"/>
    </row>
    <row r="27" spans="1:14" ht="13.5" customHeight="1">
      <c r="A27" s="21" t="s">
        <v>94</v>
      </c>
      <c r="B27" s="5">
        <f t="shared" si="2"/>
        <v>9</v>
      </c>
      <c r="C27" s="5">
        <v>6</v>
      </c>
      <c r="D27" s="5">
        <v>3</v>
      </c>
      <c r="E27" s="5">
        <f t="shared" si="3"/>
        <v>22</v>
      </c>
      <c r="F27" s="5">
        <v>13</v>
      </c>
      <c r="G27" s="5">
        <v>9</v>
      </c>
      <c r="H27" s="5">
        <f t="shared" si="4"/>
        <v>197</v>
      </c>
      <c r="I27" s="5">
        <v>130</v>
      </c>
      <c r="J27" s="5">
        <v>67</v>
      </c>
      <c r="K27" s="5">
        <f t="shared" si="5"/>
        <v>64</v>
      </c>
      <c r="L27" s="5">
        <v>45</v>
      </c>
      <c r="M27" s="5">
        <v>19</v>
      </c>
      <c r="N27" s="18"/>
    </row>
    <row r="28" spans="1:14" ht="13.5" customHeight="1">
      <c r="A28" s="21" t="s">
        <v>95</v>
      </c>
      <c r="B28" s="5">
        <f t="shared" si="2"/>
        <v>2</v>
      </c>
      <c r="C28" s="5">
        <v>1</v>
      </c>
      <c r="D28" s="5">
        <v>1</v>
      </c>
      <c r="E28" s="5">
        <f t="shared" si="3"/>
        <v>4</v>
      </c>
      <c r="F28" s="5">
        <v>3</v>
      </c>
      <c r="G28" s="5">
        <v>1</v>
      </c>
      <c r="H28" s="5">
        <f t="shared" si="4"/>
        <v>58</v>
      </c>
      <c r="I28" s="5">
        <v>33</v>
      </c>
      <c r="J28" s="5">
        <v>25</v>
      </c>
      <c r="K28" s="5">
        <f t="shared" si="5"/>
        <v>31</v>
      </c>
      <c r="L28" s="5">
        <v>31</v>
      </c>
      <c r="M28" s="5">
        <v>0</v>
      </c>
      <c r="N28" s="18"/>
    </row>
    <row r="29" spans="1:14" ht="13.5" customHeight="1">
      <c r="A29" s="21" t="s">
        <v>96</v>
      </c>
      <c r="B29" s="5">
        <f t="shared" si="2"/>
        <v>14</v>
      </c>
      <c r="C29" s="5">
        <v>7</v>
      </c>
      <c r="D29" s="5">
        <v>7</v>
      </c>
      <c r="E29" s="5">
        <f t="shared" si="3"/>
        <v>38</v>
      </c>
      <c r="F29" s="5">
        <v>19</v>
      </c>
      <c r="G29" s="5">
        <v>19</v>
      </c>
      <c r="H29" s="5">
        <f t="shared" si="4"/>
        <v>334</v>
      </c>
      <c r="I29" s="5">
        <v>148</v>
      </c>
      <c r="J29" s="5">
        <v>186</v>
      </c>
      <c r="K29" s="5">
        <f t="shared" si="5"/>
        <v>94</v>
      </c>
      <c r="L29" s="5">
        <v>40</v>
      </c>
      <c r="M29" s="5">
        <v>54</v>
      </c>
      <c r="N29" s="18"/>
    </row>
    <row r="30" spans="1:14" ht="13.5" customHeight="1">
      <c r="A30" s="21" t="s">
        <v>97</v>
      </c>
      <c r="B30" s="5">
        <f t="shared" si="2"/>
        <v>5</v>
      </c>
      <c r="C30" s="5">
        <v>1</v>
      </c>
      <c r="D30" s="5">
        <v>4</v>
      </c>
      <c r="E30" s="5">
        <f t="shared" si="3"/>
        <v>9</v>
      </c>
      <c r="F30" s="5">
        <v>2</v>
      </c>
      <c r="G30" s="5">
        <v>7</v>
      </c>
      <c r="H30" s="5">
        <f t="shared" si="4"/>
        <v>160</v>
      </c>
      <c r="I30" s="5">
        <v>25</v>
      </c>
      <c r="J30" s="5">
        <v>135</v>
      </c>
      <c r="K30" s="5">
        <f t="shared" si="5"/>
        <v>35</v>
      </c>
      <c r="L30" s="5">
        <v>8</v>
      </c>
      <c r="M30" s="5">
        <v>27</v>
      </c>
      <c r="N30" s="18"/>
    </row>
    <row r="31" spans="1:14" ht="13.5" customHeight="1">
      <c r="A31" s="21" t="s">
        <v>98</v>
      </c>
      <c r="B31" s="5">
        <f t="shared" si="2"/>
        <v>4</v>
      </c>
      <c r="C31" s="5">
        <v>3</v>
      </c>
      <c r="D31" s="5">
        <v>1</v>
      </c>
      <c r="E31" s="5">
        <f t="shared" si="3"/>
        <v>12</v>
      </c>
      <c r="F31" s="5">
        <v>9</v>
      </c>
      <c r="G31" s="5">
        <v>3</v>
      </c>
      <c r="H31" s="5">
        <f t="shared" si="4"/>
        <v>112</v>
      </c>
      <c r="I31" s="5">
        <v>65</v>
      </c>
      <c r="J31" s="5">
        <v>47</v>
      </c>
      <c r="K31" s="5">
        <f t="shared" si="5"/>
        <v>24</v>
      </c>
      <c r="L31" s="5">
        <v>19</v>
      </c>
      <c r="M31" s="5">
        <v>5</v>
      </c>
      <c r="N31" s="18"/>
    </row>
    <row r="32" spans="1:14" ht="13.5" customHeight="1">
      <c r="A32" s="21" t="s">
        <v>101</v>
      </c>
      <c r="B32" s="24">
        <f>SUM(B33:B34)</f>
        <v>0</v>
      </c>
      <c r="C32" s="24">
        <f aca="true" t="shared" si="6" ref="C32:M32">SUM(C33:C34)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18"/>
    </row>
    <row r="33" spans="1:14" ht="13.5" customHeight="1">
      <c r="A33" s="21" t="s">
        <v>99</v>
      </c>
      <c r="B33" s="8">
        <f t="shared" si="2"/>
        <v>0</v>
      </c>
      <c r="C33" s="7">
        <v>0</v>
      </c>
      <c r="D33" s="7">
        <v>0</v>
      </c>
      <c r="E33" s="7">
        <f t="shared" si="3"/>
        <v>0</v>
      </c>
      <c r="F33" s="7">
        <v>0</v>
      </c>
      <c r="G33" s="7">
        <v>0</v>
      </c>
      <c r="H33" s="7">
        <f t="shared" si="4"/>
        <v>0</v>
      </c>
      <c r="I33" s="7">
        <v>0</v>
      </c>
      <c r="J33" s="7">
        <v>0</v>
      </c>
      <c r="K33" s="7">
        <f t="shared" si="5"/>
        <v>0</v>
      </c>
      <c r="L33" s="7">
        <v>0</v>
      </c>
      <c r="M33" s="7">
        <v>0</v>
      </c>
      <c r="N33" s="18"/>
    </row>
    <row r="34" spans="1:14" ht="13.5" customHeight="1" thickBot="1">
      <c r="A34" s="20" t="s">
        <v>100</v>
      </c>
      <c r="B34" s="22">
        <f t="shared" si="2"/>
        <v>0</v>
      </c>
      <c r="C34" s="23">
        <v>0</v>
      </c>
      <c r="D34" s="23">
        <v>0</v>
      </c>
      <c r="E34" s="23">
        <f t="shared" si="3"/>
        <v>0</v>
      </c>
      <c r="F34" s="23">
        <v>0</v>
      </c>
      <c r="G34" s="23">
        <v>0</v>
      </c>
      <c r="H34" s="23">
        <f t="shared" si="4"/>
        <v>0</v>
      </c>
      <c r="I34" s="23">
        <v>0</v>
      </c>
      <c r="J34" s="23">
        <v>0</v>
      </c>
      <c r="K34" s="23">
        <f t="shared" si="5"/>
        <v>0</v>
      </c>
      <c r="L34" s="23">
        <v>0</v>
      </c>
      <c r="M34" s="23">
        <v>0</v>
      </c>
      <c r="N34" s="18"/>
    </row>
    <row r="35" spans="1:13" ht="13.5" customHeight="1">
      <c r="A35" s="47" t="s">
        <v>107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sheetProtection/>
  <mergeCells count="15">
    <mergeCell ref="B7:D7"/>
    <mergeCell ref="E7:G7"/>
    <mergeCell ref="H7:J7"/>
    <mergeCell ref="K7:M7"/>
    <mergeCell ref="A35:M35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7" t="s">
        <v>41</v>
      </c>
      <c r="C9" s="17" t="s">
        <v>10</v>
      </c>
      <c r="D9" s="17" t="s">
        <v>39</v>
      </c>
      <c r="E9" s="17" t="s">
        <v>41</v>
      </c>
      <c r="F9" s="17" t="s">
        <v>10</v>
      </c>
      <c r="G9" s="17" t="s">
        <v>39</v>
      </c>
      <c r="H9" s="17" t="s">
        <v>41</v>
      </c>
      <c r="I9" s="17" t="s">
        <v>10</v>
      </c>
      <c r="J9" s="17" t="s">
        <v>39</v>
      </c>
      <c r="K9" s="17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f aca="true" t="shared" si="0" ref="B10:M10">B11+B32</f>
        <v>432</v>
      </c>
      <c r="C10" s="3">
        <f t="shared" si="0"/>
        <v>193</v>
      </c>
      <c r="D10" s="3">
        <f t="shared" si="0"/>
        <v>239</v>
      </c>
      <c r="E10" s="3">
        <f t="shared" si="0"/>
        <v>1077</v>
      </c>
      <c r="F10" s="3">
        <f t="shared" si="0"/>
        <v>479</v>
      </c>
      <c r="G10" s="3">
        <f t="shared" si="0"/>
        <v>598</v>
      </c>
      <c r="H10" s="3">
        <f t="shared" si="0"/>
        <v>15548</v>
      </c>
      <c r="I10" s="3">
        <f t="shared" si="0"/>
        <v>6012</v>
      </c>
      <c r="J10" s="3">
        <f t="shared" si="0"/>
        <v>9536</v>
      </c>
      <c r="K10" s="3">
        <f t="shared" si="0"/>
        <v>3390</v>
      </c>
      <c r="L10" s="3">
        <f t="shared" si="0"/>
        <v>1643</v>
      </c>
      <c r="M10" s="3">
        <f t="shared" si="0"/>
        <v>1747</v>
      </c>
    </row>
    <row r="11" spans="1:13" ht="13.5" customHeight="1">
      <c r="A11" s="21" t="s">
        <v>78</v>
      </c>
      <c r="B11" s="5">
        <f aca="true" t="shared" si="1" ref="B11:M11">SUM(B12:B31)</f>
        <v>432</v>
      </c>
      <c r="C11" s="5">
        <f t="shared" si="1"/>
        <v>193</v>
      </c>
      <c r="D11" s="5">
        <f t="shared" si="1"/>
        <v>239</v>
      </c>
      <c r="E11" s="5">
        <f t="shared" si="1"/>
        <v>1077</v>
      </c>
      <c r="F11" s="5">
        <f t="shared" si="1"/>
        <v>479</v>
      </c>
      <c r="G11" s="5">
        <f t="shared" si="1"/>
        <v>598</v>
      </c>
      <c r="H11" s="5">
        <f t="shared" si="1"/>
        <v>15548</v>
      </c>
      <c r="I11" s="5">
        <f t="shared" si="1"/>
        <v>6012</v>
      </c>
      <c r="J11" s="5">
        <f t="shared" si="1"/>
        <v>9536</v>
      </c>
      <c r="K11" s="5">
        <f t="shared" si="1"/>
        <v>3390</v>
      </c>
      <c r="L11" s="5">
        <f t="shared" si="1"/>
        <v>1643</v>
      </c>
      <c r="M11" s="5">
        <f t="shared" si="1"/>
        <v>1747</v>
      </c>
    </row>
    <row r="12" spans="1:14" ht="13.5" customHeight="1">
      <c r="A12" s="21" t="s">
        <v>79</v>
      </c>
      <c r="B12" s="5">
        <f aca="true" t="shared" si="2" ref="B12:B34">C12+D12</f>
        <v>81</v>
      </c>
      <c r="C12" s="5">
        <v>30</v>
      </c>
      <c r="D12" s="5">
        <v>51</v>
      </c>
      <c r="E12" s="5">
        <f aca="true" t="shared" si="3" ref="E12:E34">F12+G12</f>
        <v>251</v>
      </c>
      <c r="F12" s="5">
        <v>87</v>
      </c>
      <c r="G12" s="5">
        <v>164</v>
      </c>
      <c r="H12" s="5">
        <f aca="true" t="shared" si="4" ref="H12:H34">I12+J12</f>
        <v>4576</v>
      </c>
      <c r="I12" s="5">
        <v>1395</v>
      </c>
      <c r="J12" s="5">
        <v>3181</v>
      </c>
      <c r="K12" s="5">
        <f aca="true" t="shared" si="5" ref="K12:K34">L12+M12</f>
        <v>910</v>
      </c>
      <c r="L12" s="5">
        <v>414</v>
      </c>
      <c r="M12" s="5">
        <v>496</v>
      </c>
      <c r="N12" s="25"/>
    </row>
    <row r="13" spans="1:14" ht="13.5" customHeight="1">
      <c r="A13" s="21" t="s">
        <v>80</v>
      </c>
      <c r="B13" s="5">
        <f t="shared" si="2"/>
        <v>28</v>
      </c>
      <c r="C13" s="5">
        <v>12</v>
      </c>
      <c r="D13" s="5">
        <v>16</v>
      </c>
      <c r="E13" s="5">
        <f t="shared" si="3"/>
        <v>109</v>
      </c>
      <c r="F13" s="5">
        <v>37</v>
      </c>
      <c r="G13" s="5">
        <v>72</v>
      </c>
      <c r="H13" s="5">
        <f t="shared" si="4"/>
        <v>1749</v>
      </c>
      <c r="I13" s="5">
        <v>482</v>
      </c>
      <c r="J13" s="5">
        <v>1267</v>
      </c>
      <c r="K13" s="5">
        <f t="shared" si="5"/>
        <v>463</v>
      </c>
      <c r="L13" s="5">
        <v>125</v>
      </c>
      <c r="M13" s="5">
        <v>338</v>
      </c>
      <c r="N13" s="25"/>
    </row>
    <row r="14" spans="1:14" ht="13.5" customHeight="1">
      <c r="A14" s="21" t="s">
        <v>110</v>
      </c>
      <c r="B14" s="5">
        <f>C14+D14</f>
        <v>36</v>
      </c>
      <c r="C14" s="5">
        <v>17</v>
      </c>
      <c r="D14" s="5">
        <v>19</v>
      </c>
      <c r="E14" s="5">
        <f>F14+G14</f>
        <v>93</v>
      </c>
      <c r="F14" s="5">
        <v>44</v>
      </c>
      <c r="G14" s="5">
        <v>49</v>
      </c>
      <c r="H14" s="5">
        <f>I14+J14</f>
        <v>1484</v>
      </c>
      <c r="I14" s="5">
        <v>592</v>
      </c>
      <c r="J14" s="5">
        <v>892</v>
      </c>
      <c r="K14" s="5">
        <f>L14+M14</f>
        <v>340</v>
      </c>
      <c r="L14" s="5">
        <v>158</v>
      </c>
      <c r="M14" s="5">
        <v>182</v>
      </c>
      <c r="N14" s="25"/>
    </row>
    <row r="15" spans="1:14" ht="13.5" customHeight="1">
      <c r="A15" s="21" t="s">
        <v>81</v>
      </c>
      <c r="B15" s="5">
        <f t="shared" si="2"/>
        <v>55</v>
      </c>
      <c r="C15" s="5">
        <v>24</v>
      </c>
      <c r="D15" s="5">
        <v>31</v>
      </c>
      <c r="E15" s="5">
        <f t="shared" si="3"/>
        <v>171</v>
      </c>
      <c r="F15" s="5">
        <v>92</v>
      </c>
      <c r="G15" s="5">
        <v>79</v>
      </c>
      <c r="H15" s="5">
        <f t="shared" si="4"/>
        <v>2565</v>
      </c>
      <c r="I15" s="5">
        <v>1283</v>
      </c>
      <c r="J15" s="5">
        <v>1282</v>
      </c>
      <c r="K15" s="5">
        <f t="shared" si="5"/>
        <v>455</v>
      </c>
      <c r="L15" s="5">
        <v>264</v>
      </c>
      <c r="M15" s="5">
        <v>191</v>
      </c>
      <c r="N15" s="25"/>
    </row>
    <row r="16" spans="1:14" ht="13.5" customHeight="1">
      <c r="A16" s="21" t="s">
        <v>82</v>
      </c>
      <c r="B16" s="5">
        <f t="shared" si="2"/>
        <v>34</v>
      </c>
      <c r="C16" s="5">
        <v>12</v>
      </c>
      <c r="D16" s="5">
        <v>22</v>
      </c>
      <c r="E16" s="5">
        <f t="shared" si="3"/>
        <v>79</v>
      </c>
      <c r="F16" s="5">
        <v>27</v>
      </c>
      <c r="G16" s="5">
        <v>52</v>
      </c>
      <c r="H16" s="5">
        <f t="shared" si="4"/>
        <v>796</v>
      </c>
      <c r="I16" s="5">
        <v>236</v>
      </c>
      <c r="J16" s="5">
        <v>560</v>
      </c>
      <c r="K16" s="5">
        <f t="shared" si="5"/>
        <v>154</v>
      </c>
      <c r="L16" s="5">
        <v>75</v>
      </c>
      <c r="M16" s="5">
        <v>79</v>
      </c>
      <c r="N16" s="25"/>
    </row>
    <row r="17" spans="1:14" ht="13.5" customHeight="1">
      <c r="A17" s="21" t="s">
        <v>83</v>
      </c>
      <c r="B17" s="5">
        <f t="shared" si="2"/>
        <v>49</v>
      </c>
      <c r="C17" s="5">
        <v>27</v>
      </c>
      <c r="D17" s="5">
        <v>22</v>
      </c>
      <c r="E17" s="5">
        <f t="shared" si="3"/>
        <v>77</v>
      </c>
      <c r="F17" s="5">
        <v>46</v>
      </c>
      <c r="G17" s="5">
        <v>31</v>
      </c>
      <c r="H17" s="5">
        <f t="shared" si="4"/>
        <v>1155</v>
      </c>
      <c r="I17" s="5">
        <v>654</v>
      </c>
      <c r="J17" s="5">
        <v>501</v>
      </c>
      <c r="K17" s="5">
        <f t="shared" si="5"/>
        <v>297</v>
      </c>
      <c r="L17" s="5">
        <v>168</v>
      </c>
      <c r="M17" s="5">
        <v>129</v>
      </c>
      <c r="N17" s="25"/>
    </row>
    <row r="18" spans="1:14" ht="13.5" customHeight="1">
      <c r="A18" s="21" t="s">
        <v>84</v>
      </c>
      <c r="B18" s="5">
        <f t="shared" si="2"/>
        <v>14</v>
      </c>
      <c r="C18" s="5">
        <v>4</v>
      </c>
      <c r="D18" s="5">
        <v>10</v>
      </c>
      <c r="E18" s="5">
        <f t="shared" si="3"/>
        <v>40</v>
      </c>
      <c r="F18" s="5">
        <v>15</v>
      </c>
      <c r="G18" s="5">
        <v>25</v>
      </c>
      <c r="H18" s="5">
        <f t="shared" si="4"/>
        <v>458</v>
      </c>
      <c r="I18" s="5">
        <v>250</v>
      </c>
      <c r="J18" s="5">
        <v>208</v>
      </c>
      <c r="K18" s="5">
        <f t="shared" si="5"/>
        <v>95</v>
      </c>
      <c r="L18" s="5">
        <v>65</v>
      </c>
      <c r="M18" s="5">
        <v>30</v>
      </c>
      <c r="N18" s="25"/>
    </row>
    <row r="19" spans="1:14" ht="13.5" customHeight="1">
      <c r="A19" s="21" t="s">
        <v>86</v>
      </c>
      <c r="B19" s="5">
        <f t="shared" si="2"/>
        <v>5</v>
      </c>
      <c r="C19" s="5">
        <v>2</v>
      </c>
      <c r="D19" s="5">
        <v>3</v>
      </c>
      <c r="E19" s="5">
        <f t="shared" si="3"/>
        <v>12</v>
      </c>
      <c r="F19" s="5">
        <v>5</v>
      </c>
      <c r="G19" s="5">
        <v>7</v>
      </c>
      <c r="H19" s="5">
        <f t="shared" si="4"/>
        <v>178</v>
      </c>
      <c r="I19" s="5">
        <v>32</v>
      </c>
      <c r="J19" s="5">
        <v>146</v>
      </c>
      <c r="K19" s="5">
        <f t="shared" si="5"/>
        <v>49</v>
      </c>
      <c r="L19" s="5">
        <v>14</v>
      </c>
      <c r="M19" s="5">
        <v>35</v>
      </c>
      <c r="N19" s="25"/>
    </row>
    <row r="20" spans="1:14" ht="13.5" customHeight="1">
      <c r="A20" s="21" t="s">
        <v>87</v>
      </c>
      <c r="B20" s="5">
        <f t="shared" si="2"/>
        <v>11</v>
      </c>
      <c r="C20" s="5">
        <v>1</v>
      </c>
      <c r="D20" s="5">
        <v>10</v>
      </c>
      <c r="E20" s="5">
        <f t="shared" si="3"/>
        <v>19</v>
      </c>
      <c r="F20" s="5">
        <v>2</v>
      </c>
      <c r="G20" s="5">
        <v>17</v>
      </c>
      <c r="H20" s="5">
        <f t="shared" si="4"/>
        <v>212</v>
      </c>
      <c r="I20" s="5">
        <v>6</v>
      </c>
      <c r="J20" s="5">
        <v>206</v>
      </c>
      <c r="K20" s="5">
        <f t="shared" si="5"/>
        <v>30</v>
      </c>
      <c r="L20" s="5">
        <v>3</v>
      </c>
      <c r="M20" s="5">
        <v>27</v>
      </c>
      <c r="N20" s="25"/>
    </row>
    <row r="21" spans="1:14" ht="13.5" customHeight="1">
      <c r="A21" s="21" t="s">
        <v>88</v>
      </c>
      <c r="B21" s="5">
        <f t="shared" si="2"/>
        <v>18</v>
      </c>
      <c r="C21" s="5">
        <v>11</v>
      </c>
      <c r="D21" s="5">
        <v>7</v>
      </c>
      <c r="E21" s="5">
        <f t="shared" si="3"/>
        <v>33</v>
      </c>
      <c r="F21" s="5">
        <v>26</v>
      </c>
      <c r="G21" s="5">
        <v>7</v>
      </c>
      <c r="H21" s="5">
        <f t="shared" si="4"/>
        <v>419</v>
      </c>
      <c r="I21" s="5">
        <v>267</v>
      </c>
      <c r="J21" s="5">
        <v>152</v>
      </c>
      <c r="K21" s="5">
        <f t="shared" si="5"/>
        <v>139</v>
      </c>
      <c r="L21" s="5">
        <v>100</v>
      </c>
      <c r="M21" s="5">
        <v>39</v>
      </c>
      <c r="N21" s="25"/>
    </row>
    <row r="22" spans="1:14" ht="13.5" customHeight="1">
      <c r="A22" s="21" t="s">
        <v>89</v>
      </c>
      <c r="B22" s="5">
        <f t="shared" si="2"/>
        <v>7</v>
      </c>
      <c r="C22" s="5">
        <v>4</v>
      </c>
      <c r="D22" s="5">
        <v>3</v>
      </c>
      <c r="E22" s="5">
        <f t="shared" si="3"/>
        <v>17</v>
      </c>
      <c r="F22" s="5">
        <v>10</v>
      </c>
      <c r="G22" s="5">
        <v>7</v>
      </c>
      <c r="H22" s="5">
        <f t="shared" si="4"/>
        <v>199</v>
      </c>
      <c r="I22" s="5">
        <v>88</v>
      </c>
      <c r="J22" s="5">
        <v>111</v>
      </c>
      <c r="K22" s="5">
        <f t="shared" si="5"/>
        <v>32</v>
      </c>
      <c r="L22" s="5">
        <v>18</v>
      </c>
      <c r="M22" s="5">
        <v>14</v>
      </c>
      <c r="N22" s="25"/>
    </row>
    <row r="23" spans="1:14" ht="13.5" customHeight="1">
      <c r="A23" s="21" t="s">
        <v>90</v>
      </c>
      <c r="B23" s="5">
        <f t="shared" si="2"/>
        <v>19</v>
      </c>
      <c r="C23" s="5">
        <v>10</v>
      </c>
      <c r="D23" s="5">
        <v>9</v>
      </c>
      <c r="E23" s="5">
        <f t="shared" si="3"/>
        <v>30</v>
      </c>
      <c r="F23" s="5">
        <v>14</v>
      </c>
      <c r="G23" s="5">
        <v>16</v>
      </c>
      <c r="H23" s="5">
        <f t="shared" si="4"/>
        <v>298</v>
      </c>
      <c r="I23" s="5">
        <v>107</v>
      </c>
      <c r="J23" s="5">
        <v>191</v>
      </c>
      <c r="K23" s="5">
        <f t="shared" si="5"/>
        <v>70</v>
      </c>
      <c r="L23" s="5">
        <v>29</v>
      </c>
      <c r="M23" s="5">
        <v>41</v>
      </c>
      <c r="N23" s="25"/>
    </row>
    <row r="24" spans="1:14" ht="13.5" customHeight="1">
      <c r="A24" s="21" t="s">
        <v>91</v>
      </c>
      <c r="B24" s="5">
        <f t="shared" si="2"/>
        <v>8</v>
      </c>
      <c r="C24" s="5">
        <v>4</v>
      </c>
      <c r="D24" s="5">
        <v>4</v>
      </c>
      <c r="E24" s="5">
        <f t="shared" si="3"/>
        <v>10</v>
      </c>
      <c r="F24" s="5">
        <v>4</v>
      </c>
      <c r="G24" s="5">
        <v>6</v>
      </c>
      <c r="H24" s="5">
        <f t="shared" si="4"/>
        <v>106</v>
      </c>
      <c r="I24" s="5">
        <v>39</v>
      </c>
      <c r="J24" s="5">
        <v>67</v>
      </c>
      <c r="K24" s="5">
        <f t="shared" si="5"/>
        <v>9</v>
      </c>
      <c r="L24" s="24">
        <v>0</v>
      </c>
      <c r="M24" s="5">
        <v>9</v>
      </c>
      <c r="N24" s="25"/>
    </row>
    <row r="25" spans="1:14" ht="13.5" customHeight="1">
      <c r="A25" s="21" t="s">
        <v>92</v>
      </c>
      <c r="B25" s="5">
        <f t="shared" si="2"/>
        <v>30</v>
      </c>
      <c r="C25" s="5">
        <v>16</v>
      </c>
      <c r="D25" s="5">
        <v>14</v>
      </c>
      <c r="E25" s="5">
        <f t="shared" si="3"/>
        <v>50</v>
      </c>
      <c r="F25" s="5">
        <v>26</v>
      </c>
      <c r="G25" s="5">
        <v>24</v>
      </c>
      <c r="H25" s="5">
        <f t="shared" si="4"/>
        <v>492</v>
      </c>
      <c r="I25" s="5">
        <v>219</v>
      </c>
      <c r="J25" s="5">
        <v>273</v>
      </c>
      <c r="K25" s="5">
        <f t="shared" si="5"/>
        <v>105</v>
      </c>
      <c r="L25" s="5">
        <v>69</v>
      </c>
      <c r="M25" s="5">
        <v>36</v>
      </c>
      <c r="N25" s="25"/>
    </row>
    <row r="26" spans="1:14" ht="13.5" customHeight="1">
      <c r="A26" s="21" t="s">
        <v>93</v>
      </c>
      <c r="B26" s="5">
        <f t="shared" si="2"/>
        <v>5</v>
      </c>
      <c r="C26" s="5">
        <v>2</v>
      </c>
      <c r="D26" s="5">
        <v>3</v>
      </c>
      <c r="E26" s="5">
        <f t="shared" si="3"/>
        <v>7</v>
      </c>
      <c r="F26" s="5">
        <v>3</v>
      </c>
      <c r="G26" s="5">
        <v>4</v>
      </c>
      <c r="H26" s="5">
        <f t="shared" si="4"/>
        <v>54</v>
      </c>
      <c r="I26" s="5">
        <v>23</v>
      </c>
      <c r="J26" s="5">
        <v>31</v>
      </c>
      <c r="K26" s="5">
        <f t="shared" si="5"/>
        <v>12</v>
      </c>
      <c r="L26" s="5">
        <v>6</v>
      </c>
      <c r="M26" s="5">
        <v>6</v>
      </c>
      <c r="N26" s="25"/>
    </row>
    <row r="27" spans="1:14" ht="13.5" customHeight="1">
      <c r="A27" s="21" t="s">
        <v>94</v>
      </c>
      <c r="B27" s="5">
        <f t="shared" si="2"/>
        <v>8</v>
      </c>
      <c r="C27" s="5">
        <v>5</v>
      </c>
      <c r="D27" s="5">
        <v>3</v>
      </c>
      <c r="E27" s="5">
        <f t="shared" si="3"/>
        <v>21</v>
      </c>
      <c r="F27" s="5">
        <v>12</v>
      </c>
      <c r="G27" s="5">
        <v>9</v>
      </c>
      <c r="H27" s="5">
        <f t="shared" si="4"/>
        <v>212</v>
      </c>
      <c r="I27" s="5">
        <v>120</v>
      </c>
      <c r="J27" s="5">
        <v>92</v>
      </c>
      <c r="K27" s="5">
        <f t="shared" si="5"/>
        <v>56</v>
      </c>
      <c r="L27" s="5">
        <v>49</v>
      </c>
      <c r="M27" s="5">
        <v>7</v>
      </c>
      <c r="N27" s="25"/>
    </row>
    <row r="28" spans="1:14" ht="13.5" customHeight="1">
      <c r="A28" s="21" t="s">
        <v>95</v>
      </c>
      <c r="B28" s="5">
        <f t="shared" si="2"/>
        <v>2</v>
      </c>
      <c r="C28" s="5">
        <v>1</v>
      </c>
      <c r="D28" s="5">
        <v>1</v>
      </c>
      <c r="E28" s="5">
        <f t="shared" si="3"/>
        <v>3</v>
      </c>
      <c r="F28" s="5">
        <v>2</v>
      </c>
      <c r="G28" s="5">
        <v>1</v>
      </c>
      <c r="H28" s="5">
        <f t="shared" si="4"/>
        <v>33</v>
      </c>
      <c r="I28" s="5">
        <v>8</v>
      </c>
      <c r="J28" s="5">
        <v>25</v>
      </c>
      <c r="K28" s="5">
        <f t="shared" si="5"/>
        <v>14</v>
      </c>
      <c r="L28" s="5">
        <v>14</v>
      </c>
      <c r="M28" s="5">
        <v>0</v>
      </c>
      <c r="N28" s="25"/>
    </row>
    <row r="29" spans="1:14" ht="13.5" customHeight="1">
      <c r="A29" s="21" t="s">
        <v>96</v>
      </c>
      <c r="B29" s="5">
        <f t="shared" si="2"/>
        <v>14</v>
      </c>
      <c r="C29" s="5">
        <v>7</v>
      </c>
      <c r="D29" s="5">
        <v>7</v>
      </c>
      <c r="E29" s="5">
        <f t="shared" si="3"/>
        <v>34</v>
      </c>
      <c r="F29" s="5">
        <v>16</v>
      </c>
      <c r="G29" s="5">
        <v>18</v>
      </c>
      <c r="H29" s="5">
        <f t="shared" si="4"/>
        <v>317</v>
      </c>
      <c r="I29" s="5">
        <v>123</v>
      </c>
      <c r="J29" s="5">
        <v>194</v>
      </c>
      <c r="K29" s="5">
        <f t="shared" si="5"/>
        <v>77</v>
      </c>
      <c r="L29" s="5">
        <v>41</v>
      </c>
      <c r="M29" s="5">
        <v>36</v>
      </c>
      <c r="N29" s="18"/>
    </row>
    <row r="30" spans="1:14" ht="13.5" customHeight="1">
      <c r="A30" s="21" t="s">
        <v>97</v>
      </c>
      <c r="B30" s="5">
        <f t="shared" si="2"/>
        <v>4</v>
      </c>
      <c r="C30" s="5">
        <v>1</v>
      </c>
      <c r="D30" s="5">
        <v>3</v>
      </c>
      <c r="E30" s="5">
        <f t="shared" si="3"/>
        <v>9</v>
      </c>
      <c r="F30" s="5">
        <v>2</v>
      </c>
      <c r="G30" s="5">
        <v>7</v>
      </c>
      <c r="H30" s="5">
        <f t="shared" si="4"/>
        <v>134</v>
      </c>
      <c r="I30" s="5">
        <v>21</v>
      </c>
      <c r="J30" s="5">
        <v>113</v>
      </c>
      <c r="K30" s="5">
        <f t="shared" si="5"/>
        <v>46</v>
      </c>
      <c r="L30" s="5">
        <v>9</v>
      </c>
      <c r="M30" s="5">
        <v>37</v>
      </c>
      <c r="N30" s="18"/>
    </row>
    <row r="31" spans="1:14" ht="13.5" customHeight="1">
      <c r="A31" s="21" t="s">
        <v>98</v>
      </c>
      <c r="B31" s="5">
        <f t="shared" si="2"/>
        <v>4</v>
      </c>
      <c r="C31" s="5">
        <v>3</v>
      </c>
      <c r="D31" s="5">
        <v>1</v>
      </c>
      <c r="E31" s="5">
        <f t="shared" si="3"/>
        <v>12</v>
      </c>
      <c r="F31" s="5">
        <v>9</v>
      </c>
      <c r="G31" s="5">
        <v>3</v>
      </c>
      <c r="H31" s="5">
        <f t="shared" si="4"/>
        <v>111</v>
      </c>
      <c r="I31" s="5">
        <v>67</v>
      </c>
      <c r="J31" s="5">
        <v>44</v>
      </c>
      <c r="K31" s="5">
        <f t="shared" si="5"/>
        <v>37</v>
      </c>
      <c r="L31" s="5">
        <v>22</v>
      </c>
      <c r="M31" s="5">
        <v>15</v>
      </c>
      <c r="N31" s="18"/>
    </row>
    <row r="32" spans="1:14" ht="13.5" customHeight="1">
      <c r="A32" s="21" t="s">
        <v>101</v>
      </c>
      <c r="B32" s="24">
        <f>SUM(B33:B34)</f>
        <v>0</v>
      </c>
      <c r="C32" s="24">
        <f aca="true" t="shared" si="6" ref="C32:M32">SUM(C33:C34)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18"/>
    </row>
    <row r="33" spans="1:14" ht="13.5" customHeight="1">
      <c r="A33" s="21" t="s">
        <v>99</v>
      </c>
      <c r="B33" s="8">
        <f t="shared" si="2"/>
        <v>0</v>
      </c>
      <c r="C33" s="7">
        <v>0</v>
      </c>
      <c r="D33" s="7">
        <v>0</v>
      </c>
      <c r="E33" s="7">
        <f t="shared" si="3"/>
        <v>0</v>
      </c>
      <c r="F33" s="7">
        <v>0</v>
      </c>
      <c r="G33" s="7">
        <v>0</v>
      </c>
      <c r="H33" s="7">
        <f t="shared" si="4"/>
        <v>0</v>
      </c>
      <c r="I33" s="7">
        <v>0</v>
      </c>
      <c r="J33" s="7">
        <v>0</v>
      </c>
      <c r="K33" s="7">
        <f t="shared" si="5"/>
        <v>0</v>
      </c>
      <c r="L33" s="7">
        <v>0</v>
      </c>
      <c r="M33" s="7">
        <v>0</v>
      </c>
      <c r="N33" s="18"/>
    </row>
    <row r="34" spans="1:14" ht="13.5" customHeight="1" thickBot="1">
      <c r="A34" s="20" t="s">
        <v>100</v>
      </c>
      <c r="B34" s="22">
        <f t="shared" si="2"/>
        <v>0</v>
      </c>
      <c r="C34" s="23">
        <v>0</v>
      </c>
      <c r="D34" s="23">
        <v>0</v>
      </c>
      <c r="E34" s="23">
        <f t="shared" si="3"/>
        <v>0</v>
      </c>
      <c r="F34" s="23">
        <v>0</v>
      </c>
      <c r="G34" s="23">
        <v>0</v>
      </c>
      <c r="H34" s="23">
        <f t="shared" si="4"/>
        <v>0</v>
      </c>
      <c r="I34" s="23">
        <v>0</v>
      </c>
      <c r="J34" s="23">
        <v>0</v>
      </c>
      <c r="K34" s="23">
        <f t="shared" si="5"/>
        <v>0</v>
      </c>
      <c r="L34" s="23">
        <v>0</v>
      </c>
      <c r="M34" s="23">
        <v>0</v>
      </c>
      <c r="N34" s="18"/>
    </row>
    <row r="35" spans="1:13" ht="13.5" customHeight="1">
      <c r="A35" s="47" t="s">
        <v>107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sheetProtection/>
  <mergeCells count="15">
    <mergeCell ref="E6:G6"/>
    <mergeCell ref="H6:J6"/>
    <mergeCell ref="K6:M6"/>
    <mergeCell ref="B7:D7"/>
    <mergeCell ref="E7:G7"/>
    <mergeCell ref="A2:M2"/>
    <mergeCell ref="A3:M3"/>
    <mergeCell ref="H7:J7"/>
    <mergeCell ref="K7:M7"/>
    <mergeCell ref="A35:M35"/>
    <mergeCell ref="A1:M1"/>
    <mergeCell ref="A4:M4"/>
    <mergeCell ref="A5:M5"/>
    <mergeCell ref="A6:A9"/>
    <mergeCell ref="B6:D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111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7" t="s">
        <v>41</v>
      </c>
      <c r="C9" s="17" t="s">
        <v>10</v>
      </c>
      <c r="D9" s="17" t="s">
        <v>39</v>
      </c>
      <c r="E9" s="17" t="s">
        <v>41</v>
      </c>
      <c r="F9" s="17" t="s">
        <v>10</v>
      </c>
      <c r="G9" s="17" t="s">
        <v>39</v>
      </c>
      <c r="H9" s="17" t="s">
        <v>41</v>
      </c>
      <c r="I9" s="17" t="s">
        <v>10</v>
      </c>
      <c r="J9" s="17" t="s">
        <v>39</v>
      </c>
      <c r="K9" s="17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f aca="true" t="shared" si="0" ref="B10:M10">B11+B32</f>
        <v>416</v>
      </c>
      <c r="C10" s="3">
        <f t="shared" si="0"/>
        <v>185</v>
      </c>
      <c r="D10" s="3">
        <f t="shared" si="0"/>
        <v>231</v>
      </c>
      <c r="E10" s="3">
        <f t="shared" si="0"/>
        <v>1048</v>
      </c>
      <c r="F10" s="3">
        <f t="shared" si="0"/>
        <v>463</v>
      </c>
      <c r="G10" s="3">
        <f t="shared" si="0"/>
        <v>585</v>
      </c>
      <c r="H10" s="3">
        <f t="shared" si="0"/>
        <v>15390</v>
      </c>
      <c r="I10" s="3">
        <f t="shared" si="0"/>
        <v>5796</v>
      </c>
      <c r="J10" s="3">
        <f t="shared" si="0"/>
        <v>9594</v>
      </c>
      <c r="K10" s="3">
        <f t="shared" si="0"/>
        <v>3256</v>
      </c>
      <c r="L10" s="3">
        <f t="shared" si="0"/>
        <v>1696</v>
      </c>
      <c r="M10" s="3">
        <f t="shared" si="0"/>
        <v>1560</v>
      </c>
    </row>
    <row r="11" spans="1:13" ht="13.5" customHeight="1">
      <c r="A11" s="21" t="s">
        <v>78</v>
      </c>
      <c r="B11" s="5">
        <f aca="true" t="shared" si="1" ref="B11:M11">SUM(B12:B31)</f>
        <v>416</v>
      </c>
      <c r="C11" s="5">
        <f t="shared" si="1"/>
        <v>185</v>
      </c>
      <c r="D11" s="5">
        <f t="shared" si="1"/>
        <v>231</v>
      </c>
      <c r="E11" s="5">
        <f t="shared" si="1"/>
        <v>1048</v>
      </c>
      <c r="F11" s="5">
        <f t="shared" si="1"/>
        <v>463</v>
      </c>
      <c r="G11" s="5">
        <f t="shared" si="1"/>
        <v>585</v>
      </c>
      <c r="H11" s="5">
        <f t="shared" si="1"/>
        <v>15390</v>
      </c>
      <c r="I11" s="5">
        <f t="shared" si="1"/>
        <v>5796</v>
      </c>
      <c r="J11" s="5">
        <f t="shared" si="1"/>
        <v>9594</v>
      </c>
      <c r="K11" s="5">
        <f t="shared" si="1"/>
        <v>3256</v>
      </c>
      <c r="L11" s="5">
        <f t="shared" si="1"/>
        <v>1696</v>
      </c>
      <c r="M11" s="5">
        <f t="shared" si="1"/>
        <v>1560</v>
      </c>
    </row>
    <row r="12" spans="1:14" ht="13.5" customHeight="1">
      <c r="A12" s="21" t="s">
        <v>79</v>
      </c>
      <c r="B12" s="5">
        <f aca="true" t="shared" si="2" ref="B12:B34">C12+D12</f>
        <v>79</v>
      </c>
      <c r="C12" s="5">
        <v>30</v>
      </c>
      <c r="D12" s="5">
        <v>49</v>
      </c>
      <c r="E12" s="5">
        <f aca="true" t="shared" si="3" ref="E12:E34">F12+G12</f>
        <v>243</v>
      </c>
      <c r="F12" s="5">
        <v>83</v>
      </c>
      <c r="G12" s="5">
        <v>160</v>
      </c>
      <c r="H12" s="5">
        <f aca="true" t="shared" si="4" ref="H12:H34">I12+J12</f>
        <v>4451</v>
      </c>
      <c r="I12" s="5">
        <v>1286</v>
      </c>
      <c r="J12" s="5">
        <v>3165</v>
      </c>
      <c r="K12" s="5">
        <f aca="true" t="shared" si="5" ref="K12:K34">L12+M12</f>
        <v>875</v>
      </c>
      <c r="L12" s="5">
        <v>414</v>
      </c>
      <c r="M12" s="5">
        <v>461</v>
      </c>
      <c r="N12" s="18"/>
    </row>
    <row r="13" spans="1:14" ht="13.5" customHeight="1">
      <c r="A13" s="21" t="s">
        <v>80</v>
      </c>
      <c r="B13" s="5">
        <f t="shared" si="2"/>
        <v>28</v>
      </c>
      <c r="C13" s="5">
        <v>12</v>
      </c>
      <c r="D13" s="5">
        <v>16</v>
      </c>
      <c r="E13" s="5">
        <f t="shared" si="3"/>
        <v>109</v>
      </c>
      <c r="F13" s="5">
        <v>37</v>
      </c>
      <c r="G13" s="5">
        <v>72</v>
      </c>
      <c r="H13" s="5">
        <f t="shared" si="4"/>
        <v>1729</v>
      </c>
      <c r="I13" s="5">
        <v>496</v>
      </c>
      <c r="J13" s="5">
        <v>1233</v>
      </c>
      <c r="K13" s="5">
        <f t="shared" si="5"/>
        <v>382</v>
      </c>
      <c r="L13" s="5">
        <v>111</v>
      </c>
      <c r="M13" s="5">
        <v>271</v>
      </c>
      <c r="N13" s="18"/>
    </row>
    <row r="14" spans="1:14" ht="13.5" customHeight="1">
      <c r="A14" s="21" t="s">
        <v>110</v>
      </c>
      <c r="B14" s="5">
        <f>C14+D14</f>
        <v>36</v>
      </c>
      <c r="C14" s="5">
        <v>17</v>
      </c>
      <c r="D14" s="5">
        <v>19</v>
      </c>
      <c r="E14" s="5">
        <f>F14+G14</f>
        <v>94</v>
      </c>
      <c r="F14" s="5">
        <v>45</v>
      </c>
      <c r="G14" s="5">
        <v>49</v>
      </c>
      <c r="H14" s="5">
        <f>I14+J14</f>
        <v>1534</v>
      </c>
      <c r="I14" s="5">
        <v>618</v>
      </c>
      <c r="J14" s="5">
        <v>916</v>
      </c>
      <c r="K14" s="5">
        <f>L14+M14</f>
        <v>338</v>
      </c>
      <c r="L14" s="5">
        <v>174</v>
      </c>
      <c r="M14" s="5">
        <v>164</v>
      </c>
      <c r="N14" s="18"/>
    </row>
    <row r="15" spans="1:14" ht="13.5" customHeight="1">
      <c r="A15" s="21" t="s">
        <v>81</v>
      </c>
      <c r="B15" s="5">
        <f t="shared" si="2"/>
        <v>57</v>
      </c>
      <c r="C15" s="5">
        <v>24</v>
      </c>
      <c r="D15" s="5">
        <v>33</v>
      </c>
      <c r="E15" s="5">
        <f t="shared" si="3"/>
        <v>176</v>
      </c>
      <c r="F15" s="5">
        <v>93</v>
      </c>
      <c r="G15" s="5">
        <v>83</v>
      </c>
      <c r="H15" s="5">
        <f t="shared" si="4"/>
        <v>2762</v>
      </c>
      <c r="I15" s="5">
        <v>1325</v>
      </c>
      <c r="J15" s="5">
        <v>1437</v>
      </c>
      <c r="K15" s="5">
        <f t="shared" si="5"/>
        <v>458</v>
      </c>
      <c r="L15" s="5">
        <v>293</v>
      </c>
      <c r="M15" s="5">
        <v>165</v>
      </c>
      <c r="N15" s="18"/>
    </row>
    <row r="16" spans="1:14" ht="13.5" customHeight="1">
      <c r="A16" s="21" t="s">
        <v>82</v>
      </c>
      <c r="B16" s="5">
        <f t="shared" si="2"/>
        <v>33</v>
      </c>
      <c r="C16" s="5">
        <v>11</v>
      </c>
      <c r="D16" s="5">
        <v>22</v>
      </c>
      <c r="E16" s="5">
        <f t="shared" si="3"/>
        <v>73</v>
      </c>
      <c r="F16" s="5">
        <v>25</v>
      </c>
      <c r="G16" s="5">
        <v>48</v>
      </c>
      <c r="H16" s="5">
        <f t="shared" si="4"/>
        <v>796</v>
      </c>
      <c r="I16" s="5">
        <v>217</v>
      </c>
      <c r="J16" s="5">
        <v>579</v>
      </c>
      <c r="K16" s="5">
        <f t="shared" si="5"/>
        <v>169</v>
      </c>
      <c r="L16" s="5">
        <v>80</v>
      </c>
      <c r="M16" s="5">
        <v>89</v>
      </c>
      <c r="N16" s="18"/>
    </row>
    <row r="17" spans="1:14" ht="13.5" customHeight="1">
      <c r="A17" s="21" t="s">
        <v>83</v>
      </c>
      <c r="B17" s="5">
        <f t="shared" si="2"/>
        <v>43</v>
      </c>
      <c r="C17" s="5">
        <v>25</v>
      </c>
      <c r="D17" s="5">
        <v>18</v>
      </c>
      <c r="E17" s="5">
        <f t="shared" si="3"/>
        <v>69</v>
      </c>
      <c r="F17" s="5">
        <v>44</v>
      </c>
      <c r="G17" s="5">
        <v>25</v>
      </c>
      <c r="H17" s="5">
        <f t="shared" si="4"/>
        <v>1039</v>
      </c>
      <c r="I17" s="5">
        <v>626</v>
      </c>
      <c r="J17" s="5">
        <v>413</v>
      </c>
      <c r="K17" s="5">
        <f t="shared" si="5"/>
        <v>334</v>
      </c>
      <c r="L17" s="5">
        <v>210</v>
      </c>
      <c r="M17" s="5">
        <v>124</v>
      </c>
      <c r="N17" s="18"/>
    </row>
    <row r="18" spans="1:14" ht="13.5" customHeight="1">
      <c r="A18" s="21" t="s">
        <v>84</v>
      </c>
      <c r="B18" s="5">
        <f t="shared" si="2"/>
        <v>14</v>
      </c>
      <c r="C18" s="5">
        <v>4</v>
      </c>
      <c r="D18" s="5">
        <v>10</v>
      </c>
      <c r="E18" s="5">
        <f t="shared" si="3"/>
        <v>36</v>
      </c>
      <c r="F18" s="5">
        <v>12</v>
      </c>
      <c r="G18" s="5">
        <v>24</v>
      </c>
      <c r="H18" s="5">
        <f t="shared" si="4"/>
        <v>416</v>
      </c>
      <c r="I18" s="5">
        <v>193</v>
      </c>
      <c r="J18" s="5">
        <v>223</v>
      </c>
      <c r="K18" s="5">
        <f t="shared" si="5"/>
        <v>56</v>
      </c>
      <c r="L18" s="5">
        <v>34</v>
      </c>
      <c r="M18" s="5">
        <v>22</v>
      </c>
      <c r="N18" s="18"/>
    </row>
    <row r="19" spans="1:14" ht="13.5" customHeight="1">
      <c r="A19" s="21" t="s">
        <v>86</v>
      </c>
      <c r="B19" s="5">
        <f t="shared" si="2"/>
        <v>5</v>
      </c>
      <c r="C19" s="5">
        <v>2</v>
      </c>
      <c r="D19" s="5">
        <v>3</v>
      </c>
      <c r="E19" s="5">
        <f t="shared" si="3"/>
        <v>13</v>
      </c>
      <c r="F19" s="5">
        <v>5</v>
      </c>
      <c r="G19" s="5">
        <v>8</v>
      </c>
      <c r="H19" s="5">
        <f t="shared" si="4"/>
        <v>181</v>
      </c>
      <c r="I19" s="5">
        <v>31</v>
      </c>
      <c r="J19" s="5">
        <v>150</v>
      </c>
      <c r="K19" s="5">
        <f t="shared" si="5"/>
        <v>35</v>
      </c>
      <c r="L19" s="5">
        <v>11</v>
      </c>
      <c r="M19" s="5">
        <v>24</v>
      </c>
      <c r="N19" s="18"/>
    </row>
    <row r="20" spans="1:14" ht="13.5" customHeight="1">
      <c r="A20" s="21" t="s">
        <v>87</v>
      </c>
      <c r="B20" s="5">
        <f t="shared" si="2"/>
        <v>10</v>
      </c>
      <c r="C20" s="5">
        <v>1</v>
      </c>
      <c r="D20" s="5">
        <v>9</v>
      </c>
      <c r="E20" s="5">
        <f t="shared" si="3"/>
        <v>16</v>
      </c>
      <c r="F20" s="5">
        <v>1</v>
      </c>
      <c r="G20" s="5">
        <v>15</v>
      </c>
      <c r="H20" s="5">
        <f t="shared" si="4"/>
        <v>193</v>
      </c>
      <c r="I20" s="5">
        <v>3</v>
      </c>
      <c r="J20" s="5">
        <v>190</v>
      </c>
      <c r="K20" s="5">
        <f t="shared" si="5"/>
        <v>34</v>
      </c>
      <c r="L20" s="5">
        <v>3</v>
      </c>
      <c r="M20" s="5">
        <v>31</v>
      </c>
      <c r="N20" s="18"/>
    </row>
    <row r="21" spans="1:14" ht="13.5" customHeight="1">
      <c r="A21" s="21" t="s">
        <v>88</v>
      </c>
      <c r="B21" s="5">
        <f t="shared" si="2"/>
        <v>19</v>
      </c>
      <c r="C21" s="5">
        <v>10</v>
      </c>
      <c r="D21" s="5">
        <v>9</v>
      </c>
      <c r="E21" s="5">
        <f t="shared" si="3"/>
        <v>34</v>
      </c>
      <c r="F21" s="5">
        <v>24</v>
      </c>
      <c r="G21" s="5">
        <v>10</v>
      </c>
      <c r="H21" s="5">
        <f t="shared" si="4"/>
        <v>398</v>
      </c>
      <c r="I21" s="5">
        <v>230</v>
      </c>
      <c r="J21" s="5">
        <v>168</v>
      </c>
      <c r="K21" s="5">
        <f t="shared" si="5"/>
        <v>139</v>
      </c>
      <c r="L21" s="5">
        <v>129</v>
      </c>
      <c r="M21" s="5">
        <v>10</v>
      </c>
      <c r="N21" s="18"/>
    </row>
    <row r="22" spans="1:14" ht="13.5" customHeight="1">
      <c r="A22" s="21" t="s">
        <v>89</v>
      </c>
      <c r="B22" s="5">
        <f t="shared" si="2"/>
        <v>7</v>
      </c>
      <c r="C22" s="5">
        <v>4</v>
      </c>
      <c r="D22" s="5">
        <v>3</v>
      </c>
      <c r="E22" s="5">
        <f t="shared" si="3"/>
        <v>17</v>
      </c>
      <c r="F22" s="5">
        <v>10</v>
      </c>
      <c r="G22" s="5">
        <v>7</v>
      </c>
      <c r="H22" s="5">
        <f t="shared" si="4"/>
        <v>206</v>
      </c>
      <c r="I22" s="5">
        <v>90</v>
      </c>
      <c r="J22" s="5">
        <v>116</v>
      </c>
      <c r="K22" s="5">
        <f t="shared" si="5"/>
        <v>37</v>
      </c>
      <c r="L22" s="5">
        <v>29</v>
      </c>
      <c r="M22" s="5">
        <v>8</v>
      </c>
      <c r="N22" s="18"/>
    </row>
    <row r="23" spans="1:14" ht="13.5" customHeight="1">
      <c r="A23" s="21" t="s">
        <v>90</v>
      </c>
      <c r="B23" s="5">
        <f t="shared" si="2"/>
        <v>17</v>
      </c>
      <c r="C23" s="5">
        <v>9</v>
      </c>
      <c r="D23" s="5">
        <v>8</v>
      </c>
      <c r="E23" s="5">
        <f t="shared" si="3"/>
        <v>29</v>
      </c>
      <c r="F23" s="5">
        <v>13</v>
      </c>
      <c r="G23" s="5">
        <v>16</v>
      </c>
      <c r="H23" s="5">
        <f t="shared" si="4"/>
        <v>261</v>
      </c>
      <c r="I23" s="5">
        <v>99</v>
      </c>
      <c r="J23" s="5">
        <v>162</v>
      </c>
      <c r="K23" s="5">
        <f t="shared" si="5"/>
        <v>59</v>
      </c>
      <c r="L23" s="5">
        <v>38</v>
      </c>
      <c r="M23" s="5">
        <v>21</v>
      </c>
      <c r="N23" s="18"/>
    </row>
    <row r="24" spans="1:14" ht="13.5" customHeight="1">
      <c r="A24" s="21" t="s">
        <v>91</v>
      </c>
      <c r="B24" s="5">
        <f t="shared" si="2"/>
        <v>8</v>
      </c>
      <c r="C24" s="5">
        <v>4</v>
      </c>
      <c r="D24" s="5">
        <v>4</v>
      </c>
      <c r="E24" s="5">
        <f t="shared" si="3"/>
        <v>10</v>
      </c>
      <c r="F24" s="5">
        <v>4</v>
      </c>
      <c r="G24" s="5">
        <v>6</v>
      </c>
      <c r="H24" s="5">
        <f t="shared" si="4"/>
        <v>136</v>
      </c>
      <c r="I24" s="5">
        <v>43</v>
      </c>
      <c r="J24" s="5">
        <v>93</v>
      </c>
      <c r="K24" s="5">
        <f t="shared" si="5"/>
        <v>38</v>
      </c>
      <c r="L24" s="24">
        <v>26</v>
      </c>
      <c r="M24" s="5">
        <v>12</v>
      </c>
      <c r="N24" s="18"/>
    </row>
    <row r="25" spans="1:14" ht="13.5" customHeight="1">
      <c r="A25" s="21" t="s">
        <v>92</v>
      </c>
      <c r="B25" s="5">
        <f t="shared" si="2"/>
        <v>26</v>
      </c>
      <c r="C25" s="5">
        <v>14</v>
      </c>
      <c r="D25" s="5">
        <v>12</v>
      </c>
      <c r="E25" s="5">
        <f t="shared" si="3"/>
        <v>45</v>
      </c>
      <c r="F25" s="5">
        <v>23</v>
      </c>
      <c r="G25" s="5">
        <v>22</v>
      </c>
      <c r="H25" s="5">
        <f t="shared" si="4"/>
        <v>465</v>
      </c>
      <c r="I25" s="5">
        <v>203</v>
      </c>
      <c r="J25" s="5">
        <v>262</v>
      </c>
      <c r="K25" s="5">
        <f t="shared" si="5"/>
        <v>110</v>
      </c>
      <c r="L25" s="5">
        <v>51</v>
      </c>
      <c r="M25" s="5">
        <v>59</v>
      </c>
      <c r="N25" s="18"/>
    </row>
    <row r="26" spans="1:14" ht="13.5" customHeight="1">
      <c r="A26" s="21" t="s">
        <v>93</v>
      </c>
      <c r="B26" s="5">
        <f t="shared" si="2"/>
        <v>4</v>
      </c>
      <c r="C26" s="5">
        <v>2</v>
      </c>
      <c r="D26" s="5">
        <v>2</v>
      </c>
      <c r="E26" s="5">
        <f t="shared" si="3"/>
        <v>6</v>
      </c>
      <c r="F26" s="5">
        <v>3</v>
      </c>
      <c r="G26" s="5">
        <v>3</v>
      </c>
      <c r="H26" s="5">
        <f t="shared" si="4"/>
        <v>37</v>
      </c>
      <c r="I26" s="5">
        <v>19</v>
      </c>
      <c r="J26" s="5">
        <v>18</v>
      </c>
      <c r="K26" s="5">
        <f t="shared" si="5"/>
        <v>8</v>
      </c>
      <c r="L26" s="5">
        <v>0</v>
      </c>
      <c r="M26" s="5">
        <v>8</v>
      </c>
      <c r="N26" s="18"/>
    </row>
    <row r="27" spans="1:14" ht="13.5" customHeight="1">
      <c r="A27" s="21" t="s">
        <v>94</v>
      </c>
      <c r="B27" s="5">
        <f t="shared" si="2"/>
        <v>8</v>
      </c>
      <c r="C27" s="5">
        <v>5</v>
      </c>
      <c r="D27" s="5">
        <v>3</v>
      </c>
      <c r="E27" s="5">
        <f t="shared" si="3"/>
        <v>21</v>
      </c>
      <c r="F27" s="5">
        <v>12</v>
      </c>
      <c r="G27" s="5">
        <v>9</v>
      </c>
      <c r="H27" s="5">
        <f t="shared" si="4"/>
        <v>197</v>
      </c>
      <c r="I27" s="5">
        <v>103</v>
      </c>
      <c r="J27" s="5">
        <v>94</v>
      </c>
      <c r="K27" s="5">
        <f t="shared" si="5"/>
        <v>38</v>
      </c>
      <c r="L27" s="5">
        <v>29</v>
      </c>
      <c r="M27" s="5">
        <v>9</v>
      </c>
      <c r="N27" s="18"/>
    </row>
    <row r="28" spans="1:14" ht="13.5" customHeight="1">
      <c r="A28" s="21" t="s">
        <v>95</v>
      </c>
      <c r="B28" s="5">
        <f t="shared" si="2"/>
        <v>2</v>
      </c>
      <c r="C28" s="5">
        <v>1</v>
      </c>
      <c r="D28" s="5">
        <v>1</v>
      </c>
      <c r="E28" s="5">
        <f t="shared" si="3"/>
        <v>3</v>
      </c>
      <c r="F28" s="5">
        <v>2</v>
      </c>
      <c r="G28" s="5">
        <v>1</v>
      </c>
      <c r="H28" s="5">
        <f t="shared" si="4"/>
        <v>29</v>
      </c>
      <c r="I28" s="5">
        <v>14</v>
      </c>
      <c r="J28" s="5">
        <v>15</v>
      </c>
      <c r="K28" s="5">
        <f t="shared" si="5"/>
        <v>11</v>
      </c>
      <c r="L28" s="5">
        <v>4</v>
      </c>
      <c r="M28" s="5">
        <v>7</v>
      </c>
      <c r="N28" s="18"/>
    </row>
    <row r="29" spans="1:14" ht="13.5" customHeight="1">
      <c r="A29" s="21" t="s">
        <v>96</v>
      </c>
      <c r="B29" s="5">
        <f t="shared" si="2"/>
        <v>12</v>
      </c>
      <c r="C29" s="5">
        <v>6</v>
      </c>
      <c r="D29" s="5">
        <v>6</v>
      </c>
      <c r="E29" s="5">
        <f t="shared" si="3"/>
        <v>32</v>
      </c>
      <c r="F29" s="5">
        <v>14</v>
      </c>
      <c r="G29" s="5">
        <v>18</v>
      </c>
      <c r="H29" s="5">
        <f t="shared" si="4"/>
        <v>319</v>
      </c>
      <c r="I29" s="5">
        <v>110</v>
      </c>
      <c r="J29" s="5">
        <v>209</v>
      </c>
      <c r="K29" s="5">
        <f t="shared" si="5"/>
        <v>76</v>
      </c>
      <c r="L29" s="5">
        <v>36</v>
      </c>
      <c r="M29" s="5">
        <v>40</v>
      </c>
      <c r="N29" s="18"/>
    </row>
    <row r="30" spans="1:14" ht="13.5" customHeight="1">
      <c r="A30" s="21" t="s">
        <v>97</v>
      </c>
      <c r="B30" s="5">
        <f t="shared" si="2"/>
        <v>4</v>
      </c>
      <c r="C30" s="5">
        <v>1</v>
      </c>
      <c r="D30" s="5">
        <v>3</v>
      </c>
      <c r="E30" s="5">
        <f t="shared" si="3"/>
        <v>10</v>
      </c>
      <c r="F30" s="5">
        <v>4</v>
      </c>
      <c r="G30" s="5">
        <v>6</v>
      </c>
      <c r="H30" s="5">
        <f t="shared" si="4"/>
        <v>128</v>
      </c>
      <c r="I30" s="5">
        <v>23</v>
      </c>
      <c r="J30" s="5">
        <v>105</v>
      </c>
      <c r="K30" s="5">
        <f t="shared" si="5"/>
        <v>30</v>
      </c>
      <c r="L30" s="5">
        <v>0</v>
      </c>
      <c r="M30" s="5">
        <v>30</v>
      </c>
      <c r="N30" s="18"/>
    </row>
    <row r="31" spans="1:14" ht="13.5" customHeight="1">
      <c r="A31" s="21" t="s">
        <v>98</v>
      </c>
      <c r="B31" s="5">
        <f t="shared" si="2"/>
        <v>4</v>
      </c>
      <c r="C31" s="5">
        <v>3</v>
      </c>
      <c r="D31" s="5">
        <v>1</v>
      </c>
      <c r="E31" s="5">
        <f t="shared" si="3"/>
        <v>12</v>
      </c>
      <c r="F31" s="5">
        <v>9</v>
      </c>
      <c r="G31" s="5">
        <v>3</v>
      </c>
      <c r="H31" s="5">
        <f t="shared" si="4"/>
        <v>113</v>
      </c>
      <c r="I31" s="5">
        <v>67</v>
      </c>
      <c r="J31" s="5">
        <v>46</v>
      </c>
      <c r="K31" s="5">
        <f t="shared" si="5"/>
        <v>29</v>
      </c>
      <c r="L31" s="5">
        <v>24</v>
      </c>
      <c r="M31" s="5">
        <v>5</v>
      </c>
      <c r="N31" s="18"/>
    </row>
    <row r="32" spans="1:14" ht="13.5" customHeight="1">
      <c r="A32" s="21" t="s">
        <v>101</v>
      </c>
      <c r="B32" s="24">
        <f>SUM(B33:B34)</f>
        <v>0</v>
      </c>
      <c r="C32" s="24">
        <f aca="true" t="shared" si="6" ref="C32:M32">SUM(C33:C34)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18"/>
    </row>
    <row r="33" spans="1:14" ht="13.5" customHeight="1">
      <c r="A33" s="21" t="s">
        <v>99</v>
      </c>
      <c r="B33" s="8">
        <f t="shared" si="2"/>
        <v>0</v>
      </c>
      <c r="C33" s="7">
        <v>0</v>
      </c>
      <c r="D33" s="7">
        <v>0</v>
      </c>
      <c r="E33" s="7">
        <f t="shared" si="3"/>
        <v>0</v>
      </c>
      <c r="F33" s="7">
        <v>0</v>
      </c>
      <c r="G33" s="7">
        <v>0</v>
      </c>
      <c r="H33" s="7">
        <f t="shared" si="4"/>
        <v>0</v>
      </c>
      <c r="I33" s="7">
        <v>0</v>
      </c>
      <c r="J33" s="7">
        <v>0</v>
      </c>
      <c r="K33" s="7">
        <f t="shared" si="5"/>
        <v>0</v>
      </c>
      <c r="L33" s="7">
        <v>0</v>
      </c>
      <c r="M33" s="7">
        <v>0</v>
      </c>
      <c r="N33" s="18"/>
    </row>
    <row r="34" spans="1:14" ht="13.5" customHeight="1" thickBot="1">
      <c r="A34" s="20" t="s">
        <v>100</v>
      </c>
      <c r="B34" s="22">
        <f t="shared" si="2"/>
        <v>0</v>
      </c>
      <c r="C34" s="23">
        <v>0</v>
      </c>
      <c r="D34" s="23">
        <v>0</v>
      </c>
      <c r="E34" s="23">
        <f t="shared" si="3"/>
        <v>0</v>
      </c>
      <c r="F34" s="23">
        <v>0</v>
      </c>
      <c r="G34" s="23">
        <v>0</v>
      </c>
      <c r="H34" s="23">
        <f t="shared" si="4"/>
        <v>0</v>
      </c>
      <c r="I34" s="23">
        <v>0</v>
      </c>
      <c r="J34" s="23">
        <v>0</v>
      </c>
      <c r="K34" s="23">
        <f t="shared" si="5"/>
        <v>0</v>
      </c>
      <c r="L34" s="23">
        <v>0</v>
      </c>
      <c r="M34" s="23">
        <v>0</v>
      </c>
      <c r="N34" s="18"/>
    </row>
    <row r="35" spans="1:13" ht="13.5" customHeight="1">
      <c r="A35" s="47" t="s">
        <v>107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sheetProtection/>
  <mergeCells count="15">
    <mergeCell ref="A1:M1"/>
    <mergeCell ref="A4:M4"/>
    <mergeCell ref="A5:M5"/>
    <mergeCell ref="A6:A9"/>
    <mergeCell ref="B6:D6"/>
    <mergeCell ref="E6:G6"/>
    <mergeCell ref="H6:J6"/>
    <mergeCell ref="A2:M2"/>
    <mergeCell ref="A3:M3"/>
    <mergeCell ref="K6:M6"/>
    <mergeCell ref="B7:D7"/>
    <mergeCell ref="E7:G7"/>
    <mergeCell ref="H7:J7"/>
    <mergeCell ref="K7:M7"/>
    <mergeCell ref="A35:M3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112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7" t="s">
        <v>41</v>
      </c>
      <c r="C9" s="17" t="s">
        <v>10</v>
      </c>
      <c r="D9" s="17" t="s">
        <v>39</v>
      </c>
      <c r="E9" s="17" t="s">
        <v>41</v>
      </c>
      <c r="F9" s="17" t="s">
        <v>10</v>
      </c>
      <c r="G9" s="17" t="s">
        <v>39</v>
      </c>
      <c r="H9" s="17" t="s">
        <v>41</v>
      </c>
      <c r="I9" s="17" t="s">
        <v>10</v>
      </c>
      <c r="J9" s="17" t="s">
        <v>39</v>
      </c>
      <c r="K9" s="17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f aca="true" t="shared" si="0" ref="B10:M10">B11+B32</f>
        <v>405</v>
      </c>
      <c r="C10" s="3">
        <f t="shared" si="0"/>
        <v>180</v>
      </c>
      <c r="D10" s="3">
        <f t="shared" si="0"/>
        <v>225</v>
      </c>
      <c r="E10" s="3">
        <f t="shared" si="0"/>
        <v>1023</v>
      </c>
      <c r="F10" s="3">
        <f t="shared" si="0"/>
        <v>455</v>
      </c>
      <c r="G10" s="3">
        <f t="shared" si="0"/>
        <v>568</v>
      </c>
      <c r="H10" s="3">
        <f t="shared" si="0"/>
        <v>15582</v>
      </c>
      <c r="I10" s="3">
        <f t="shared" si="0"/>
        <v>5797</v>
      </c>
      <c r="J10" s="3">
        <f t="shared" si="0"/>
        <v>9785</v>
      </c>
      <c r="K10" s="3">
        <f t="shared" si="0"/>
        <v>2968</v>
      </c>
      <c r="L10" s="3">
        <f t="shared" si="0"/>
        <v>1427</v>
      </c>
      <c r="M10" s="3">
        <f t="shared" si="0"/>
        <v>1541</v>
      </c>
    </row>
    <row r="11" spans="1:13" ht="13.5" customHeight="1">
      <c r="A11" s="21" t="s">
        <v>78</v>
      </c>
      <c r="B11" s="5">
        <f aca="true" t="shared" si="1" ref="B11:M11">SUM(B12:B31)</f>
        <v>405</v>
      </c>
      <c r="C11" s="5">
        <f t="shared" si="1"/>
        <v>180</v>
      </c>
      <c r="D11" s="5">
        <f t="shared" si="1"/>
        <v>225</v>
      </c>
      <c r="E11" s="5">
        <f t="shared" si="1"/>
        <v>1023</v>
      </c>
      <c r="F11" s="5">
        <f t="shared" si="1"/>
        <v>455</v>
      </c>
      <c r="G11" s="5">
        <f t="shared" si="1"/>
        <v>568</v>
      </c>
      <c r="H11" s="5">
        <f t="shared" si="1"/>
        <v>15582</v>
      </c>
      <c r="I11" s="5">
        <f t="shared" si="1"/>
        <v>5797</v>
      </c>
      <c r="J11" s="5">
        <f t="shared" si="1"/>
        <v>9785</v>
      </c>
      <c r="K11" s="5">
        <f t="shared" si="1"/>
        <v>2968</v>
      </c>
      <c r="L11" s="5">
        <f t="shared" si="1"/>
        <v>1427</v>
      </c>
      <c r="M11" s="5">
        <f t="shared" si="1"/>
        <v>1541</v>
      </c>
    </row>
    <row r="12" spans="1:13" ht="13.5" customHeight="1">
      <c r="A12" s="21" t="s">
        <v>79</v>
      </c>
      <c r="B12" s="5">
        <f aca="true" t="shared" si="2" ref="B12:B34">C12+D12</f>
        <v>78</v>
      </c>
      <c r="C12" s="5">
        <v>30</v>
      </c>
      <c r="D12" s="5">
        <v>48</v>
      </c>
      <c r="E12" s="5">
        <f aca="true" t="shared" si="3" ref="E12:E34">F12+G12</f>
        <v>238</v>
      </c>
      <c r="F12" s="5">
        <v>84</v>
      </c>
      <c r="G12" s="5">
        <v>154</v>
      </c>
      <c r="H12" s="5">
        <f aca="true" t="shared" si="4" ref="H12:H34">I12+J12</f>
        <v>4494</v>
      </c>
      <c r="I12" s="5">
        <v>1376</v>
      </c>
      <c r="J12" s="5">
        <v>3118</v>
      </c>
      <c r="K12" s="5">
        <f aca="true" t="shared" si="5" ref="K12:K34">L12+M12</f>
        <v>772</v>
      </c>
      <c r="L12" s="5">
        <v>320</v>
      </c>
      <c r="M12" s="5">
        <v>452</v>
      </c>
    </row>
    <row r="13" spans="1:13" ht="13.5" customHeight="1">
      <c r="A13" s="21" t="s">
        <v>80</v>
      </c>
      <c r="B13" s="5">
        <f t="shared" si="2"/>
        <v>28</v>
      </c>
      <c r="C13" s="5">
        <v>12</v>
      </c>
      <c r="D13" s="5">
        <v>16</v>
      </c>
      <c r="E13" s="5">
        <f t="shared" si="3"/>
        <v>106</v>
      </c>
      <c r="F13" s="5">
        <v>37</v>
      </c>
      <c r="G13" s="5">
        <v>69</v>
      </c>
      <c r="H13" s="5">
        <f t="shared" si="4"/>
        <v>1734</v>
      </c>
      <c r="I13" s="5">
        <v>519</v>
      </c>
      <c r="J13" s="5">
        <v>1215</v>
      </c>
      <c r="K13" s="5">
        <f t="shared" si="5"/>
        <v>322</v>
      </c>
      <c r="L13" s="5">
        <v>80</v>
      </c>
      <c r="M13" s="5">
        <v>242</v>
      </c>
    </row>
    <row r="14" spans="1:13" ht="13.5" customHeight="1">
      <c r="A14" s="21" t="s">
        <v>110</v>
      </c>
      <c r="B14" s="5">
        <f>C14+D14</f>
        <v>36</v>
      </c>
      <c r="C14" s="5">
        <v>17</v>
      </c>
      <c r="D14" s="5">
        <v>19</v>
      </c>
      <c r="E14" s="5">
        <f>F14+G14</f>
        <v>91</v>
      </c>
      <c r="F14" s="5">
        <v>45</v>
      </c>
      <c r="G14" s="5">
        <v>46</v>
      </c>
      <c r="H14" s="5">
        <f>I14+J14</f>
        <v>1498</v>
      </c>
      <c r="I14" s="5">
        <v>597</v>
      </c>
      <c r="J14" s="5">
        <v>901</v>
      </c>
      <c r="K14" s="5">
        <f>L14+M14</f>
        <v>342</v>
      </c>
      <c r="L14" s="5">
        <v>185</v>
      </c>
      <c r="M14" s="5">
        <v>157</v>
      </c>
    </row>
    <row r="15" spans="1:13" ht="13.5" customHeight="1">
      <c r="A15" s="21" t="s">
        <v>81</v>
      </c>
      <c r="B15" s="5">
        <f t="shared" si="2"/>
        <v>57</v>
      </c>
      <c r="C15" s="5">
        <v>24</v>
      </c>
      <c r="D15" s="5">
        <v>33</v>
      </c>
      <c r="E15" s="5">
        <f t="shared" si="3"/>
        <v>179</v>
      </c>
      <c r="F15" s="5">
        <v>94</v>
      </c>
      <c r="G15" s="5">
        <v>85</v>
      </c>
      <c r="H15" s="5">
        <f t="shared" si="4"/>
        <v>2818</v>
      </c>
      <c r="I15" s="5">
        <v>1330</v>
      </c>
      <c r="J15" s="5">
        <v>1488</v>
      </c>
      <c r="K15" s="5">
        <f t="shared" si="5"/>
        <v>441</v>
      </c>
      <c r="L15" s="5">
        <v>278</v>
      </c>
      <c r="M15" s="5">
        <v>163</v>
      </c>
    </row>
    <row r="16" spans="1:13" ht="13.5" customHeight="1">
      <c r="A16" s="21" t="s">
        <v>82</v>
      </c>
      <c r="B16" s="5">
        <f t="shared" si="2"/>
        <v>31</v>
      </c>
      <c r="C16" s="5">
        <v>10</v>
      </c>
      <c r="D16" s="5">
        <v>21</v>
      </c>
      <c r="E16" s="5">
        <f t="shared" si="3"/>
        <v>70</v>
      </c>
      <c r="F16" s="5">
        <v>24</v>
      </c>
      <c r="G16" s="5">
        <v>46</v>
      </c>
      <c r="H16" s="5">
        <f t="shared" si="4"/>
        <v>865</v>
      </c>
      <c r="I16" s="5">
        <v>225</v>
      </c>
      <c r="J16" s="5">
        <v>640</v>
      </c>
      <c r="K16" s="5">
        <f t="shared" si="5"/>
        <v>169</v>
      </c>
      <c r="L16" s="5">
        <v>74</v>
      </c>
      <c r="M16" s="5">
        <v>95</v>
      </c>
    </row>
    <row r="17" spans="1:13" ht="13.5" customHeight="1">
      <c r="A17" s="21" t="s">
        <v>83</v>
      </c>
      <c r="B17" s="5">
        <f t="shared" si="2"/>
        <v>39</v>
      </c>
      <c r="C17" s="5">
        <v>24</v>
      </c>
      <c r="D17" s="5">
        <v>15</v>
      </c>
      <c r="E17" s="5">
        <f t="shared" si="3"/>
        <v>67</v>
      </c>
      <c r="F17" s="5">
        <v>44</v>
      </c>
      <c r="G17" s="5">
        <v>23</v>
      </c>
      <c r="H17" s="5">
        <f t="shared" si="4"/>
        <v>1034</v>
      </c>
      <c r="I17" s="5">
        <v>590</v>
      </c>
      <c r="J17" s="5">
        <v>444</v>
      </c>
      <c r="K17" s="5">
        <f t="shared" si="5"/>
        <v>249</v>
      </c>
      <c r="L17" s="5">
        <v>147</v>
      </c>
      <c r="M17" s="5">
        <v>102</v>
      </c>
    </row>
    <row r="18" spans="1:13" ht="13.5" customHeight="1">
      <c r="A18" s="21" t="s">
        <v>84</v>
      </c>
      <c r="B18" s="5">
        <f t="shared" si="2"/>
        <v>14</v>
      </c>
      <c r="C18" s="5">
        <v>4</v>
      </c>
      <c r="D18" s="5">
        <v>10</v>
      </c>
      <c r="E18" s="5">
        <f t="shared" si="3"/>
        <v>36</v>
      </c>
      <c r="F18" s="5">
        <v>12</v>
      </c>
      <c r="G18" s="5">
        <v>24</v>
      </c>
      <c r="H18" s="5">
        <f t="shared" si="4"/>
        <v>437</v>
      </c>
      <c r="I18" s="5">
        <v>188</v>
      </c>
      <c r="J18" s="5">
        <v>249</v>
      </c>
      <c r="K18" s="5">
        <f t="shared" si="5"/>
        <v>83</v>
      </c>
      <c r="L18" s="5">
        <v>49</v>
      </c>
      <c r="M18" s="5">
        <v>34</v>
      </c>
    </row>
    <row r="19" spans="1:13" ht="13.5" customHeight="1">
      <c r="A19" s="21" t="s">
        <v>86</v>
      </c>
      <c r="B19" s="5">
        <f t="shared" si="2"/>
        <v>5</v>
      </c>
      <c r="C19" s="5">
        <v>2</v>
      </c>
      <c r="D19" s="5">
        <v>3</v>
      </c>
      <c r="E19" s="5">
        <f t="shared" si="3"/>
        <v>14</v>
      </c>
      <c r="F19" s="5">
        <v>6</v>
      </c>
      <c r="G19" s="5">
        <v>8</v>
      </c>
      <c r="H19" s="5">
        <f t="shared" si="4"/>
        <v>197</v>
      </c>
      <c r="I19" s="5">
        <v>40</v>
      </c>
      <c r="J19" s="5">
        <v>157</v>
      </c>
      <c r="K19" s="5">
        <f t="shared" si="5"/>
        <v>26</v>
      </c>
      <c r="L19" s="5">
        <v>3</v>
      </c>
      <c r="M19" s="5">
        <v>23</v>
      </c>
    </row>
    <row r="20" spans="1:13" ht="13.5" customHeight="1">
      <c r="A20" s="21" t="s">
        <v>87</v>
      </c>
      <c r="B20" s="5">
        <f t="shared" si="2"/>
        <v>10</v>
      </c>
      <c r="C20" s="5">
        <v>1</v>
      </c>
      <c r="D20" s="5">
        <v>9</v>
      </c>
      <c r="E20" s="5">
        <f t="shared" si="3"/>
        <v>17</v>
      </c>
      <c r="F20" s="5">
        <v>2</v>
      </c>
      <c r="G20" s="5">
        <v>15</v>
      </c>
      <c r="H20" s="5">
        <f t="shared" si="4"/>
        <v>214</v>
      </c>
      <c r="I20" s="5">
        <v>10</v>
      </c>
      <c r="J20" s="5">
        <v>204</v>
      </c>
      <c r="K20" s="5">
        <f t="shared" si="5"/>
        <v>30</v>
      </c>
      <c r="L20" s="5">
        <v>0</v>
      </c>
      <c r="M20" s="5">
        <v>30</v>
      </c>
    </row>
    <row r="21" spans="1:13" ht="13.5" customHeight="1">
      <c r="A21" s="21" t="s">
        <v>88</v>
      </c>
      <c r="B21" s="5">
        <f t="shared" si="2"/>
        <v>17</v>
      </c>
      <c r="C21" s="5">
        <v>9</v>
      </c>
      <c r="D21" s="5">
        <v>8</v>
      </c>
      <c r="E21" s="5">
        <f t="shared" si="3"/>
        <v>31</v>
      </c>
      <c r="F21" s="5">
        <v>22</v>
      </c>
      <c r="G21" s="5">
        <v>9</v>
      </c>
      <c r="H21" s="5">
        <f t="shared" si="4"/>
        <v>448</v>
      </c>
      <c r="I21" s="5">
        <v>261</v>
      </c>
      <c r="J21" s="5">
        <v>187</v>
      </c>
      <c r="K21" s="5">
        <f t="shared" si="5"/>
        <v>102</v>
      </c>
      <c r="L21" s="5">
        <v>65</v>
      </c>
      <c r="M21" s="5">
        <v>37</v>
      </c>
    </row>
    <row r="22" spans="1:13" ht="13.5" customHeight="1">
      <c r="A22" s="21" t="s">
        <v>89</v>
      </c>
      <c r="B22" s="5">
        <f t="shared" si="2"/>
        <v>7</v>
      </c>
      <c r="C22" s="5">
        <v>4</v>
      </c>
      <c r="D22" s="5">
        <v>3</v>
      </c>
      <c r="E22" s="5">
        <f t="shared" si="3"/>
        <v>17</v>
      </c>
      <c r="F22" s="5">
        <v>10</v>
      </c>
      <c r="G22" s="5">
        <v>7</v>
      </c>
      <c r="H22" s="5">
        <f t="shared" si="4"/>
        <v>225</v>
      </c>
      <c r="I22" s="5">
        <v>78</v>
      </c>
      <c r="J22" s="5">
        <v>147</v>
      </c>
      <c r="K22" s="5">
        <f t="shared" si="5"/>
        <v>45</v>
      </c>
      <c r="L22" s="5">
        <v>24</v>
      </c>
      <c r="M22" s="5">
        <v>21</v>
      </c>
    </row>
    <row r="23" spans="1:13" ht="13.5" customHeight="1">
      <c r="A23" s="21" t="s">
        <v>90</v>
      </c>
      <c r="B23" s="5">
        <f t="shared" si="2"/>
        <v>16</v>
      </c>
      <c r="C23" s="5">
        <v>9</v>
      </c>
      <c r="D23" s="5">
        <v>7</v>
      </c>
      <c r="E23" s="5">
        <f t="shared" si="3"/>
        <v>27</v>
      </c>
      <c r="F23" s="5">
        <v>10</v>
      </c>
      <c r="G23" s="5">
        <v>17</v>
      </c>
      <c r="H23" s="5">
        <f t="shared" si="4"/>
        <v>329</v>
      </c>
      <c r="I23" s="5">
        <v>90</v>
      </c>
      <c r="J23" s="5">
        <v>239</v>
      </c>
      <c r="K23" s="5">
        <f t="shared" si="5"/>
        <v>53</v>
      </c>
      <c r="L23" s="5">
        <v>27</v>
      </c>
      <c r="M23" s="5">
        <v>26</v>
      </c>
    </row>
    <row r="24" spans="1:13" ht="13.5" customHeight="1">
      <c r="A24" s="21" t="s">
        <v>91</v>
      </c>
      <c r="B24" s="5">
        <f t="shared" si="2"/>
        <v>8</v>
      </c>
      <c r="C24" s="5">
        <v>4</v>
      </c>
      <c r="D24" s="5">
        <v>4</v>
      </c>
      <c r="E24" s="5">
        <f t="shared" si="3"/>
        <v>10</v>
      </c>
      <c r="F24" s="5">
        <v>4</v>
      </c>
      <c r="G24" s="5">
        <v>6</v>
      </c>
      <c r="H24" s="5">
        <f t="shared" si="4"/>
        <v>90</v>
      </c>
      <c r="I24" s="5">
        <v>24</v>
      </c>
      <c r="J24" s="5">
        <v>66</v>
      </c>
      <c r="K24" s="5">
        <f t="shared" si="5"/>
        <v>34</v>
      </c>
      <c r="L24" s="24">
        <v>13</v>
      </c>
      <c r="M24" s="5">
        <v>21</v>
      </c>
    </row>
    <row r="25" spans="1:13" ht="13.5" customHeight="1">
      <c r="A25" s="21" t="s">
        <v>92</v>
      </c>
      <c r="B25" s="5">
        <f t="shared" si="2"/>
        <v>25</v>
      </c>
      <c r="C25" s="5">
        <v>13</v>
      </c>
      <c r="D25" s="5">
        <v>12</v>
      </c>
      <c r="E25" s="5">
        <f t="shared" si="3"/>
        <v>40</v>
      </c>
      <c r="F25" s="5">
        <v>19</v>
      </c>
      <c r="G25" s="5">
        <v>21</v>
      </c>
      <c r="H25" s="5">
        <f t="shared" si="4"/>
        <v>430</v>
      </c>
      <c r="I25" s="5">
        <v>164</v>
      </c>
      <c r="J25" s="5">
        <v>266</v>
      </c>
      <c r="K25" s="5">
        <f t="shared" si="5"/>
        <v>95</v>
      </c>
      <c r="L25" s="5">
        <v>51</v>
      </c>
      <c r="M25" s="5">
        <v>44</v>
      </c>
    </row>
    <row r="26" spans="1:13" ht="13.5" customHeight="1">
      <c r="A26" s="21" t="s">
        <v>93</v>
      </c>
      <c r="B26" s="5">
        <f t="shared" si="2"/>
        <v>4</v>
      </c>
      <c r="C26" s="5">
        <v>2</v>
      </c>
      <c r="D26" s="5">
        <v>2</v>
      </c>
      <c r="E26" s="5">
        <f t="shared" si="3"/>
        <v>5</v>
      </c>
      <c r="F26" s="5">
        <v>3</v>
      </c>
      <c r="G26" s="5">
        <v>2</v>
      </c>
      <c r="H26" s="5">
        <f t="shared" si="4"/>
        <v>28</v>
      </c>
      <c r="I26" s="5">
        <v>18</v>
      </c>
      <c r="J26" s="5">
        <v>10</v>
      </c>
      <c r="K26" s="5">
        <f t="shared" si="5"/>
        <v>6</v>
      </c>
      <c r="L26" s="5">
        <v>6</v>
      </c>
      <c r="M26" s="7">
        <v>0</v>
      </c>
    </row>
    <row r="27" spans="1:13" ht="13.5" customHeight="1">
      <c r="A27" s="21" t="s">
        <v>94</v>
      </c>
      <c r="B27" s="5">
        <f t="shared" si="2"/>
        <v>8</v>
      </c>
      <c r="C27" s="5">
        <v>5</v>
      </c>
      <c r="D27" s="5">
        <v>3</v>
      </c>
      <c r="E27" s="5">
        <f t="shared" si="3"/>
        <v>19</v>
      </c>
      <c r="F27" s="5">
        <v>12</v>
      </c>
      <c r="G27" s="5">
        <v>7</v>
      </c>
      <c r="H27" s="5">
        <f t="shared" si="4"/>
        <v>200</v>
      </c>
      <c r="I27" s="5">
        <v>114</v>
      </c>
      <c r="J27" s="5">
        <v>86</v>
      </c>
      <c r="K27" s="5">
        <f t="shared" si="5"/>
        <v>51</v>
      </c>
      <c r="L27" s="5">
        <v>32</v>
      </c>
      <c r="M27" s="5">
        <v>19</v>
      </c>
    </row>
    <row r="28" spans="1:13" ht="13.5" customHeight="1">
      <c r="A28" s="21" t="s">
        <v>95</v>
      </c>
      <c r="B28" s="5">
        <f t="shared" si="2"/>
        <v>2</v>
      </c>
      <c r="C28" s="5">
        <v>1</v>
      </c>
      <c r="D28" s="5">
        <v>1</v>
      </c>
      <c r="E28" s="5">
        <f t="shared" si="3"/>
        <v>2</v>
      </c>
      <c r="F28" s="5">
        <v>1</v>
      </c>
      <c r="G28" s="5">
        <v>1</v>
      </c>
      <c r="H28" s="5">
        <f t="shared" si="4"/>
        <v>18</v>
      </c>
      <c r="I28" s="5">
        <v>3</v>
      </c>
      <c r="J28" s="5">
        <v>15</v>
      </c>
      <c r="K28" s="5">
        <f t="shared" si="5"/>
        <v>5</v>
      </c>
      <c r="L28" s="5">
        <v>5</v>
      </c>
      <c r="M28" s="7">
        <v>0</v>
      </c>
    </row>
    <row r="29" spans="1:13" ht="13.5" customHeight="1">
      <c r="A29" s="21" t="s">
        <v>96</v>
      </c>
      <c r="B29" s="5">
        <f t="shared" si="2"/>
        <v>11</v>
      </c>
      <c r="C29" s="5">
        <v>5</v>
      </c>
      <c r="D29" s="5">
        <v>6</v>
      </c>
      <c r="E29" s="5">
        <f t="shared" si="3"/>
        <v>31</v>
      </c>
      <c r="F29" s="5">
        <v>13</v>
      </c>
      <c r="G29" s="5">
        <v>18</v>
      </c>
      <c r="H29" s="5">
        <f t="shared" si="4"/>
        <v>283</v>
      </c>
      <c r="I29" s="5">
        <v>86</v>
      </c>
      <c r="J29" s="5">
        <v>197</v>
      </c>
      <c r="K29" s="5">
        <f t="shared" si="5"/>
        <v>77</v>
      </c>
      <c r="L29" s="5">
        <v>43</v>
      </c>
      <c r="M29" s="5">
        <v>34</v>
      </c>
    </row>
    <row r="30" spans="1:13" ht="13.5" customHeight="1">
      <c r="A30" s="21" t="s">
        <v>97</v>
      </c>
      <c r="B30" s="5">
        <f t="shared" si="2"/>
        <v>5</v>
      </c>
      <c r="C30" s="5">
        <v>1</v>
      </c>
      <c r="D30" s="5">
        <v>4</v>
      </c>
      <c r="E30" s="5">
        <f t="shared" si="3"/>
        <v>11</v>
      </c>
      <c r="F30" s="5">
        <v>4</v>
      </c>
      <c r="G30" s="5">
        <v>7</v>
      </c>
      <c r="H30" s="5">
        <f t="shared" si="4"/>
        <v>136</v>
      </c>
      <c r="I30" s="5">
        <v>17</v>
      </c>
      <c r="J30" s="5">
        <v>119</v>
      </c>
      <c r="K30" s="5">
        <f t="shared" si="5"/>
        <v>42</v>
      </c>
      <c r="L30" s="5">
        <v>11</v>
      </c>
      <c r="M30" s="5">
        <v>31</v>
      </c>
    </row>
    <row r="31" spans="1:13" ht="13.5" customHeight="1">
      <c r="A31" s="21" t="s">
        <v>98</v>
      </c>
      <c r="B31" s="5">
        <f t="shared" si="2"/>
        <v>4</v>
      </c>
      <c r="C31" s="5">
        <v>3</v>
      </c>
      <c r="D31" s="5">
        <v>1</v>
      </c>
      <c r="E31" s="5">
        <f t="shared" si="3"/>
        <v>12</v>
      </c>
      <c r="F31" s="5">
        <v>9</v>
      </c>
      <c r="G31" s="5">
        <v>3</v>
      </c>
      <c r="H31" s="5">
        <f t="shared" si="4"/>
        <v>104</v>
      </c>
      <c r="I31" s="5">
        <v>67</v>
      </c>
      <c r="J31" s="5">
        <v>37</v>
      </c>
      <c r="K31" s="5">
        <f t="shared" si="5"/>
        <v>24</v>
      </c>
      <c r="L31" s="5">
        <v>14</v>
      </c>
      <c r="M31" s="5">
        <v>10</v>
      </c>
    </row>
    <row r="32" spans="1:13" ht="13.5" customHeight="1">
      <c r="A32" s="21" t="s">
        <v>101</v>
      </c>
      <c r="B32" s="24">
        <f>SUM(B33:B34)</f>
        <v>0</v>
      </c>
      <c r="C32" s="24">
        <f aca="true" t="shared" si="6" ref="C32:M32">SUM(C33:C34)</f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</row>
    <row r="33" spans="1:13" ht="13.5" customHeight="1">
      <c r="A33" s="21" t="s">
        <v>99</v>
      </c>
      <c r="B33" s="8">
        <f t="shared" si="2"/>
        <v>0</v>
      </c>
      <c r="C33" s="7">
        <v>0</v>
      </c>
      <c r="D33" s="7">
        <v>0</v>
      </c>
      <c r="E33" s="7">
        <f t="shared" si="3"/>
        <v>0</v>
      </c>
      <c r="F33" s="7">
        <v>0</v>
      </c>
      <c r="G33" s="7">
        <v>0</v>
      </c>
      <c r="H33" s="7">
        <f t="shared" si="4"/>
        <v>0</v>
      </c>
      <c r="I33" s="7">
        <v>0</v>
      </c>
      <c r="J33" s="7">
        <v>0</v>
      </c>
      <c r="K33" s="7">
        <f t="shared" si="5"/>
        <v>0</v>
      </c>
      <c r="L33" s="7">
        <v>0</v>
      </c>
      <c r="M33" s="7">
        <v>0</v>
      </c>
    </row>
    <row r="34" spans="1:13" ht="13.5" customHeight="1" thickBot="1">
      <c r="A34" s="20" t="s">
        <v>100</v>
      </c>
      <c r="B34" s="22">
        <f t="shared" si="2"/>
        <v>0</v>
      </c>
      <c r="C34" s="23">
        <v>0</v>
      </c>
      <c r="D34" s="23">
        <v>0</v>
      </c>
      <c r="E34" s="23">
        <f t="shared" si="3"/>
        <v>0</v>
      </c>
      <c r="F34" s="23">
        <v>0</v>
      </c>
      <c r="G34" s="23">
        <v>0</v>
      </c>
      <c r="H34" s="23">
        <f t="shared" si="4"/>
        <v>0</v>
      </c>
      <c r="I34" s="23">
        <v>0</v>
      </c>
      <c r="J34" s="23">
        <v>0</v>
      </c>
      <c r="K34" s="23">
        <f t="shared" si="5"/>
        <v>0</v>
      </c>
      <c r="L34" s="23">
        <v>0</v>
      </c>
      <c r="M34" s="23">
        <v>0</v>
      </c>
    </row>
    <row r="35" spans="1:13" ht="13.5" customHeight="1">
      <c r="A35" s="47" t="s">
        <v>107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sheetProtection/>
  <mergeCells count="15">
    <mergeCell ref="E6:G6"/>
    <mergeCell ref="H6:J6"/>
    <mergeCell ref="K6:M6"/>
    <mergeCell ref="B7:D7"/>
    <mergeCell ref="E7:G7"/>
    <mergeCell ref="A2:M2"/>
    <mergeCell ref="A3:M3"/>
    <mergeCell ref="H7:J7"/>
    <mergeCell ref="K7:M7"/>
    <mergeCell ref="A35:M35"/>
    <mergeCell ref="A1:M1"/>
    <mergeCell ref="A4:M4"/>
    <mergeCell ref="A5:M5"/>
    <mergeCell ref="A6:A9"/>
    <mergeCell ref="B6:D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ySplit="9" topLeftCell="A10" activePane="bottomLeft" state="frozen"/>
      <selection pane="topLeft" activeCell="A6" sqref="A6:A9"/>
      <selection pane="bottomLef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113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7" t="s">
        <v>41</v>
      </c>
      <c r="C9" s="17" t="s">
        <v>10</v>
      </c>
      <c r="D9" s="17" t="s">
        <v>39</v>
      </c>
      <c r="E9" s="17" t="s">
        <v>41</v>
      </c>
      <c r="F9" s="17" t="s">
        <v>10</v>
      </c>
      <c r="G9" s="17" t="s">
        <v>39</v>
      </c>
      <c r="H9" s="17" t="s">
        <v>41</v>
      </c>
      <c r="I9" s="17" t="s">
        <v>10</v>
      </c>
      <c r="J9" s="17" t="s">
        <v>39</v>
      </c>
      <c r="K9" s="17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f aca="true" t="shared" si="0" ref="B10:M10">B11+B32</f>
        <v>395</v>
      </c>
      <c r="C10" s="3">
        <f t="shared" si="0"/>
        <v>176</v>
      </c>
      <c r="D10" s="3">
        <f t="shared" si="0"/>
        <v>219</v>
      </c>
      <c r="E10" s="3">
        <f t="shared" si="0"/>
        <v>1020</v>
      </c>
      <c r="F10" s="3">
        <f t="shared" si="0"/>
        <v>452</v>
      </c>
      <c r="G10" s="3">
        <f t="shared" si="0"/>
        <v>568</v>
      </c>
      <c r="H10" s="31">
        <f t="shared" si="0"/>
        <v>15529</v>
      </c>
      <c r="I10" s="3">
        <f t="shared" si="0"/>
        <v>5818</v>
      </c>
      <c r="J10" s="31">
        <f t="shared" si="0"/>
        <v>9711</v>
      </c>
      <c r="K10" s="3">
        <f t="shared" si="0"/>
        <v>3067</v>
      </c>
      <c r="L10" s="3">
        <f t="shared" si="0"/>
        <v>1502</v>
      </c>
      <c r="M10" s="3">
        <f t="shared" si="0"/>
        <v>1565</v>
      </c>
    </row>
    <row r="11" spans="1:14" ht="13.5" customHeight="1">
      <c r="A11" s="21" t="s">
        <v>78</v>
      </c>
      <c r="B11" s="5">
        <f aca="true" t="shared" si="1" ref="B11:M11">SUM(B12:B31)</f>
        <v>395</v>
      </c>
      <c r="C11" s="7">
        <f t="shared" si="1"/>
        <v>176</v>
      </c>
      <c r="D11" s="7">
        <f t="shared" si="1"/>
        <v>219</v>
      </c>
      <c r="E11" s="7">
        <f t="shared" si="1"/>
        <v>1020</v>
      </c>
      <c r="F11" s="7">
        <f t="shared" si="1"/>
        <v>452</v>
      </c>
      <c r="G11" s="7">
        <f t="shared" si="1"/>
        <v>568</v>
      </c>
      <c r="H11" s="32">
        <f t="shared" si="1"/>
        <v>15529</v>
      </c>
      <c r="I11" s="7">
        <f t="shared" si="1"/>
        <v>5818</v>
      </c>
      <c r="J11" s="32">
        <f t="shared" si="1"/>
        <v>9711</v>
      </c>
      <c r="K11" s="7">
        <f t="shared" si="1"/>
        <v>3067</v>
      </c>
      <c r="L11" s="7">
        <f t="shared" si="1"/>
        <v>1502</v>
      </c>
      <c r="M11" s="7">
        <f t="shared" si="1"/>
        <v>1565</v>
      </c>
      <c r="N11" s="7"/>
    </row>
    <row r="12" spans="1:14" ht="13.5" customHeight="1">
      <c r="A12" s="21" t="s">
        <v>79</v>
      </c>
      <c r="B12" s="5">
        <v>73</v>
      </c>
      <c r="C12" s="7">
        <v>28</v>
      </c>
      <c r="D12" s="7">
        <v>45</v>
      </c>
      <c r="E12" s="7">
        <v>234</v>
      </c>
      <c r="F12" s="7">
        <v>82</v>
      </c>
      <c r="G12" s="7">
        <v>152</v>
      </c>
      <c r="H12" s="7">
        <v>4414</v>
      </c>
      <c r="I12" s="7">
        <v>1383</v>
      </c>
      <c r="J12" s="7">
        <v>3031</v>
      </c>
      <c r="K12" s="7">
        <v>827</v>
      </c>
      <c r="L12" s="7">
        <v>338</v>
      </c>
      <c r="M12" s="7">
        <v>489</v>
      </c>
      <c r="N12" s="7"/>
    </row>
    <row r="13" spans="1:14" ht="13.5" customHeight="1">
      <c r="A13" s="21" t="s">
        <v>80</v>
      </c>
      <c r="B13" s="5">
        <v>28</v>
      </c>
      <c r="C13" s="7">
        <v>12</v>
      </c>
      <c r="D13" s="7">
        <v>16</v>
      </c>
      <c r="E13" s="7">
        <v>105</v>
      </c>
      <c r="F13" s="7">
        <v>36</v>
      </c>
      <c r="G13" s="7">
        <v>69</v>
      </c>
      <c r="H13" s="7">
        <v>1735</v>
      </c>
      <c r="I13" s="7">
        <v>507</v>
      </c>
      <c r="J13" s="7">
        <v>1228</v>
      </c>
      <c r="K13" s="7">
        <v>367</v>
      </c>
      <c r="L13" s="7">
        <v>112</v>
      </c>
      <c r="M13" s="7">
        <v>255</v>
      </c>
      <c r="N13" s="7"/>
    </row>
    <row r="14" spans="1:14" ht="13.5" customHeight="1">
      <c r="A14" s="21" t="s">
        <v>110</v>
      </c>
      <c r="B14" s="5">
        <v>37</v>
      </c>
      <c r="C14" s="7">
        <v>18</v>
      </c>
      <c r="D14" s="7">
        <v>19</v>
      </c>
      <c r="E14" s="7">
        <v>96</v>
      </c>
      <c r="F14" s="7">
        <v>48</v>
      </c>
      <c r="G14" s="7">
        <v>48</v>
      </c>
      <c r="H14" s="7">
        <v>1523</v>
      </c>
      <c r="I14" s="7">
        <v>596</v>
      </c>
      <c r="J14" s="7">
        <v>927</v>
      </c>
      <c r="K14" s="7">
        <v>329</v>
      </c>
      <c r="L14" s="7">
        <v>183</v>
      </c>
      <c r="M14" s="7">
        <v>146</v>
      </c>
      <c r="N14" s="7"/>
    </row>
    <row r="15" spans="1:14" ht="13.5" customHeight="1">
      <c r="A15" s="21" t="s">
        <v>81</v>
      </c>
      <c r="B15" s="5">
        <v>57</v>
      </c>
      <c r="C15" s="7">
        <v>24</v>
      </c>
      <c r="D15" s="7">
        <v>33</v>
      </c>
      <c r="E15" s="7">
        <v>184</v>
      </c>
      <c r="F15" s="7">
        <v>95</v>
      </c>
      <c r="G15" s="7">
        <v>89</v>
      </c>
      <c r="H15" s="7">
        <v>2888</v>
      </c>
      <c r="I15" s="7">
        <v>1365</v>
      </c>
      <c r="J15" s="7">
        <v>1523</v>
      </c>
      <c r="K15" s="7">
        <v>476</v>
      </c>
      <c r="L15" s="7">
        <v>267</v>
      </c>
      <c r="M15" s="7">
        <v>209</v>
      </c>
      <c r="N15" s="7"/>
    </row>
    <row r="16" spans="1:14" ht="13.5" customHeight="1">
      <c r="A16" s="21" t="s">
        <v>82</v>
      </c>
      <c r="B16" s="5">
        <v>29</v>
      </c>
      <c r="C16" s="7">
        <v>9</v>
      </c>
      <c r="D16" s="7">
        <v>20</v>
      </c>
      <c r="E16" s="7">
        <v>67</v>
      </c>
      <c r="F16" s="7">
        <v>22</v>
      </c>
      <c r="G16" s="7">
        <v>45</v>
      </c>
      <c r="H16" s="7">
        <v>839</v>
      </c>
      <c r="I16" s="7">
        <v>232</v>
      </c>
      <c r="J16" s="7">
        <v>607</v>
      </c>
      <c r="K16" s="7">
        <v>153</v>
      </c>
      <c r="L16" s="7">
        <v>62</v>
      </c>
      <c r="M16" s="7">
        <v>91</v>
      </c>
      <c r="N16" s="7"/>
    </row>
    <row r="17" spans="1:14" ht="13.5" customHeight="1">
      <c r="A17" s="21" t="s">
        <v>83</v>
      </c>
      <c r="B17" s="5">
        <v>38</v>
      </c>
      <c r="C17" s="7">
        <v>23</v>
      </c>
      <c r="D17" s="7">
        <v>15</v>
      </c>
      <c r="E17" s="7">
        <v>65</v>
      </c>
      <c r="F17" s="7">
        <v>43</v>
      </c>
      <c r="G17" s="7">
        <v>22</v>
      </c>
      <c r="H17" s="7">
        <v>1010</v>
      </c>
      <c r="I17" s="7">
        <v>574</v>
      </c>
      <c r="J17" s="7">
        <v>436</v>
      </c>
      <c r="K17" s="7">
        <v>263</v>
      </c>
      <c r="L17" s="7">
        <v>181</v>
      </c>
      <c r="M17" s="7">
        <v>82</v>
      </c>
      <c r="N17" s="7"/>
    </row>
    <row r="18" spans="1:14" ht="13.5" customHeight="1">
      <c r="A18" s="21" t="s">
        <v>84</v>
      </c>
      <c r="B18" s="5">
        <v>14</v>
      </c>
      <c r="C18" s="7">
        <v>4</v>
      </c>
      <c r="D18" s="7">
        <v>10</v>
      </c>
      <c r="E18" s="7">
        <v>36</v>
      </c>
      <c r="F18" s="7">
        <v>12</v>
      </c>
      <c r="G18" s="7">
        <v>24</v>
      </c>
      <c r="H18" s="7">
        <v>424</v>
      </c>
      <c r="I18" s="7">
        <v>176</v>
      </c>
      <c r="J18" s="7">
        <v>248</v>
      </c>
      <c r="K18" s="7">
        <v>83</v>
      </c>
      <c r="L18" s="7">
        <v>51</v>
      </c>
      <c r="M18" s="7">
        <v>32</v>
      </c>
      <c r="N18" s="7"/>
    </row>
    <row r="19" spans="1:14" ht="13.5" customHeight="1">
      <c r="A19" s="21" t="s">
        <v>86</v>
      </c>
      <c r="B19" s="5">
        <v>5</v>
      </c>
      <c r="C19" s="7">
        <v>2</v>
      </c>
      <c r="D19" s="7">
        <v>3</v>
      </c>
      <c r="E19" s="7">
        <v>13</v>
      </c>
      <c r="F19" s="7">
        <v>5</v>
      </c>
      <c r="G19" s="7">
        <v>8</v>
      </c>
      <c r="H19" s="7">
        <v>151</v>
      </c>
      <c r="I19" s="7">
        <v>24</v>
      </c>
      <c r="J19" s="7">
        <v>127</v>
      </c>
      <c r="K19" s="7">
        <v>35</v>
      </c>
      <c r="L19" s="7">
        <v>15</v>
      </c>
      <c r="M19" s="7">
        <v>20</v>
      </c>
      <c r="N19" s="7"/>
    </row>
    <row r="20" spans="1:15" ht="13.5" customHeight="1">
      <c r="A20" s="21" t="s">
        <v>87</v>
      </c>
      <c r="B20" s="5">
        <v>10</v>
      </c>
      <c r="C20" s="7">
        <v>1</v>
      </c>
      <c r="D20" s="7">
        <v>9</v>
      </c>
      <c r="E20" s="7">
        <v>17</v>
      </c>
      <c r="F20" s="7">
        <v>2</v>
      </c>
      <c r="G20" s="7">
        <v>15</v>
      </c>
      <c r="H20" s="7">
        <v>219</v>
      </c>
      <c r="I20" s="7">
        <v>10</v>
      </c>
      <c r="J20" s="7">
        <v>209</v>
      </c>
      <c r="K20" s="7">
        <v>39</v>
      </c>
      <c r="L20" s="7">
        <v>3</v>
      </c>
      <c r="M20" s="7">
        <v>36</v>
      </c>
      <c r="N20" s="7"/>
      <c r="O20" s="7"/>
    </row>
    <row r="21" spans="1:15" ht="13.5" customHeight="1">
      <c r="A21" s="21" t="s">
        <v>88</v>
      </c>
      <c r="B21" s="5">
        <v>16</v>
      </c>
      <c r="C21" s="7">
        <v>9</v>
      </c>
      <c r="D21" s="7">
        <v>7</v>
      </c>
      <c r="E21" s="7">
        <v>27</v>
      </c>
      <c r="F21" s="7">
        <v>19</v>
      </c>
      <c r="G21" s="7">
        <v>8</v>
      </c>
      <c r="H21" s="7">
        <v>385</v>
      </c>
      <c r="I21" s="7">
        <v>234</v>
      </c>
      <c r="J21" s="7">
        <v>151</v>
      </c>
      <c r="K21" s="7">
        <v>112</v>
      </c>
      <c r="L21" s="7">
        <v>86</v>
      </c>
      <c r="M21" s="7">
        <v>26</v>
      </c>
      <c r="N21" s="7"/>
      <c r="O21" s="7"/>
    </row>
    <row r="22" spans="1:15" ht="13.5" customHeight="1">
      <c r="A22" s="21" t="s">
        <v>89</v>
      </c>
      <c r="B22" s="5">
        <v>7</v>
      </c>
      <c r="C22" s="7">
        <v>4</v>
      </c>
      <c r="D22" s="7">
        <v>3</v>
      </c>
      <c r="E22" s="7">
        <v>17</v>
      </c>
      <c r="F22" s="7">
        <v>10</v>
      </c>
      <c r="G22" s="7">
        <v>7</v>
      </c>
      <c r="H22" s="7">
        <v>199</v>
      </c>
      <c r="I22" s="7">
        <v>73</v>
      </c>
      <c r="J22" s="7">
        <v>126</v>
      </c>
      <c r="K22" s="7">
        <v>32</v>
      </c>
      <c r="L22" s="7">
        <v>17</v>
      </c>
      <c r="M22" s="7">
        <v>15</v>
      </c>
      <c r="N22" s="7"/>
      <c r="O22" s="7"/>
    </row>
    <row r="23" spans="1:15" ht="13.5" customHeight="1">
      <c r="A23" s="21" t="s">
        <v>90</v>
      </c>
      <c r="B23" s="5">
        <v>16</v>
      </c>
      <c r="C23" s="7">
        <v>8</v>
      </c>
      <c r="D23" s="7">
        <v>8</v>
      </c>
      <c r="E23" s="7">
        <v>28</v>
      </c>
      <c r="F23" s="7">
        <v>11</v>
      </c>
      <c r="G23" s="7">
        <v>17</v>
      </c>
      <c r="H23" s="7">
        <v>362</v>
      </c>
      <c r="I23" s="7">
        <v>117</v>
      </c>
      <c r="J23" s="7">
        <v>245</v>
      </c>
      <c r="K23" s="7">
        <v>78</v>
      </c>
      <c r="L23" s="7">
        <v>30</v>
      </c>
      <c r="M23" s="7">
        <v>48</v>
      </c>
      <c r="N23" s="7"/>
      <c r="O23" s="7"/>
    </row>
    <row r="24" spans="1:15" ht="13.5" customHeight="1">
      <c r="A24" s="21" t="s">
        <v>91</v>
      </c>
      <c r="B24" s="5">
        <v>8</v>
      </c>
      <c r="C24" s="7">
        <v>4</v>
      </c>
      <c r="D24" s="7">
        <v>4</v>
      </c>
      <c r="E24" s="7">
        <v>10</v>
      </c>
      <c r="F24" s="7">
        <v>4</v>
      </c>
      <c r="G24" s="7">
        <v>6</v>
      </c>
      <c r="H24" s="32">
        <v>101</v>
      </c>
      <c r="I24" s="7">
        <v>26</v>
      </c>
      <c r="J24" s="32">
        <v>75</v>
      </c>
      <c r="K24" s="7">
        <v>2</v>
      </c>
      <c r="L24" s="7">
        <v>0</v>
      </c>
      <c r="M24" s="7">
        <v>2</v>
      </c>
      <c r="N24" s="7"/>
      <c r="O24" s="7"/>
    </row>
    <row r="25" spans="1:15" ht="13.5" customHeight="1">
      <c r="A25" s="21" t="s">
        <v>92</v>
      </c>
      <c r="B25" s="5">
        <v>23</v>
      </c>
      <c r="C25" s="7">
        <v>13</v>
      </c>
      <c r="D25" s="7">
        <v>10</v>
      </c>
      <c r="E25" s="7">
        <v>39</v>
      </c>
      <c r="F25" s="7">
        <v>21</v>
      </c>
      <c r="G25" s="7">
        <v>18</v>
      </c>
      <c r="H25" s="7">
        <v>478</v>
      </c>
      <c r="I25" s="7">
        <v>200</v>
      </c>
      <c r="J25" s="7">
        <v>278</v>
      </c>
      <c r="K25" s="7">
        <v>115</v>
      </c>
      <c r="L25" s="7">
        <v>66</v>
      </c>
      <c r="M25" s="7">
        <v>49</v>
      </c>
      <c r="N25" s="7"/>
      <c r="O25" s="7"/>
    </row>
    <row r="26" spans="1:15" ht="13.5" customHeight="1">
      <c r="A26" s="21" t="s">
        <v>93</v>
      </c>
      <c r="B26" s="5">
        <v>4</v>
      </c>
      <c r="C26" s="7">
        <v>2</v>
      </c>
      <c r="D26" s="7">
        <v>2</v>
      </c>
      <c r="E26" s="7">
        <v>5</v>
      </c>
      <c r="F26" s="7">
        <v>3</v>
      </c>
      <c r="G26" s="7">
        <v>2</v>
      </c>
      <c r="H26" s="7">
        <v>37</v>
      </c>
      <c r="I26" s="7">
        <v>19</v>
      </c>
      <c r="J26" s="7">
        <v>18</v>
      </c>
      <c r="K26" s="7">
        <v>18</v>
      </c>
      <c r="L26" s="7">
        <v>12</v>
      </c>
      <c r="M26" s="7">
        <v>6</v>
      </c>
      <c r="N26" s="7"/>
      <c r="O26" s="7"/>
    </row>
    <row r="27" spans="1:15" ht="13.5" customHeight="1">
      <c r="A27" s="21" t="s">
        <v>94</v>
      </c>
      <c r="B27" s="5">
        <v>8</v>
      </c>
      <c r="C27" s="7">
        <v>5</v>
      </c>
      <c r="D27" s="7">
        <v>3</v>
      </c>
      <c r="E27" s="7">
        <v>21</v>
      </c>
      <c r="F27" s="7">
        <v>12</v>
      </c>
      <c r="G27" s="7">
        <v>9</v>
      </c>
      <c r="H27" s="7">
        <v>207</v>
      </c>
      <c r="I27" s="7">
        <v>113</v>
      </c>
      <c r="J27" s="7">
        <v>94</v>
      </c>
      <c r="K27" s="7">
        <v>40</v>
      </c>
      <c r="L27" s="7">
        <v>31</v>
      </c>
      <c r="M27" s="7">
        <v>9</v>
      </c>
      <c r="N27" s="7"/>
      <c r="O27" s="7"/>
    </row>
    <row r="28" spans="1:15" ht="13.5" customHeight="1">
      <c r="A28" s="21" t="s">
        <v>95</v>
      </c>
      <c r="B28" s="5">
        <v>2</v>
      </c>
      <c r="C28" s="7">
        <v>1</v>
      </c>
      <c r="D28" s="7">
        <v>1</v>
      </c>
      <c r="E28" s="7">
        <v>3</v>
      </c>
      <c r="F28" s="7">
        <v>2</v>
      </c>
      <c r="G28" s="7">
        <v>1</v>
      </c>
      <c r="H28" s="7">
        <v>18</v>
      </c>
      <c r="I28" s="7">
        <v>6</v>
      </c>
      <c r="J28" s="7">
        <v>12</v>
      </c>
      <c r="K28" s="7">
        <v>0</v>
      </c>
      <c r="L28" s="7">
        <v>0</v>
      </c>
      <c r="M28" s="7">
        <v>0</v>
      </c>
      <c r="N28" s="7"/>
      <c r="O28" s="7"/>
    </row>
    <row r="29" spans="1:15" ht="13.5" customHeight="1">
      <c r="A29" s="21" t="s">
        <v>96</v>
      </c>
      <c r="B29" s="5">
        <v>11</v>
      </c>
      <c r="C29" s="7">
        <v>5</v>
      </c>
      <c r="D29" s="7">
        <v>6</v>
      </c>
      <c r="E29" s="7">
        <v>30</v>
      </c>
      <c r="F29" s="7">
        <v>13</v>
      </c>
      <c r="G29" s="7">
        <v>17</v>
      </c>
      <c r="H29" s="7">
        <v>278</v>
      </c>
      <c r="I29" s="7">
        <v>81</v>
      </c>
      <c r="J29" s="7">
        <v>197</v>
      </c>
      <c r="K29" s="7">
        <v>56</v>
      </c>
      <c r="L29" s="7">
        <v>22</v>
      </c>
      <c r="M29" s="7">
        <v>34</v>
      </c>
      <c r="N29" s="7"/>
      <c r="O29" s="7"/>
    </row>
    <row r="30" spans="1:15" ht="13.5" customHeight="1">
      <c r="A30" s="21" t="s">
        <v>97</v>
      </c>
      <c r="B30" s="5">
        <v>5</v>
      </c>
      <c r="C30" s="7">
        <v>1</v>
      </c>
      <c r="D30" s="7">
        <v>4</v>
      </c>
      <c r="E30" s="7">
        <v>11</v>
      </c>
      <c r="F30" s="7">
        <v>3</v>
      </c>
      <c r="G30" s="7">
        <v>8</v>
      </c>
      <c r="H30" s="7">
        <v>141</v>
      </c>
      <c r="I30" s="7">
        <v>17</v>
      </c>
      <c r="J30" s="7">
        <v>124</v>
      </c>
      <c r="K30" s="7">
        <v>13</v>
      </c>
      <c r="L30" s="7">
        <v>6</v>
      </c>
      <c r="M30" s="7">
        <v>7</v>
      </c>
      <c r="N30" s="7"/>
      <c r="O30" s="7"/>
    </row>
    <row r="31" spans="1:15" ht="13.5" customHeight="1">
      <c r="A31" s="21" t="s">
        <v>98</v>
      </c>
      <c r="B31" s="5">
        <v>4</v>
      </c>
      <c r="C31" s="7">
        <v>3</v>
      </c>
      <c r="D31" s="7">
        <v>1</v>
      </c>
      <c r="E31" s="7">
        <v>12</v>
      </c>
      <c r="F31" s="7">
        <v>9</v>
      </c>
      <c r="G31" s="7">
        <v>3</v>
      </c>
      <c r="H31" s="7">
        <v>120</v>
      </c>
      <c r="I31" s="7">
        <v>65</v>
      </c>
      <c r="J31" s="7">
        <v>55</v>
      </c>
      <c r="K31" s="7">
        <v>29</v>
      </c>
      <c r="L31" s="7">
        <v>20</v>
      </c>
      <c r="M31" s="7">
        <v>9</v>
      </c>
      <c r="N31" s="7"/>
      <c r="O31" s="7"/>
    </row>
    <row r="32" spans="1:15" ht="13.5" customHeight="1">
      <c r="A32" s="21" t="s">
        <v>101</v>
      </c>
      <c r="B32" s="24">
        <f>SUM(B33:B34)</f>
        <v>0</v>
      </c>
      <c r="C32" s="7">
        <f aca="true" t="shared" si="2" ref="C32:M32">SUM(C33:C34)</f>
        <v>0</v>
      </c>
      <c r="D32" s="7">
        <f t="shared" si="2"/>
        <v>0</v>
      </c>
      <c r="E32" s="7">
        <f t="shared" si="2"/>
        <v>0</v>
      </c>
      <c r="F32" s="7">
        <f t="shared" si="2"/>
        <v>0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 s="7">
        <f t="shared" si="2"/>
        <v>0</v>
      </c>
      <c r="K32" s="7">
        <f t="shared" si="2"/>
        <v>0</v>
      </c>
      <c r="L32" s="7">
        <f t="shared" si="2"/>
        <v>0</v>
      </c>
      <c r="M32" s="7">
        <f t="shared" si="2"/>
        <v>0</v>
      </c>
      <c r="N32" s="7"/>
      <c r="O32" s="7"/>
    </row>
    <row r="33" spans="1:15" ht="13.5" customHeight="1">
      <c r="A33" s="21" t="s">
        <v>99</v>
      </c>
      <c r="B33" s="8">
        <f>C33+D33</f>
        <v>0</v>
      </c>
      <c r="C33" s="7">
        <v>0</v>
      </c>
      <c r="D33" s="7">
        <v>0</v>
      </c>
      <c r="E33" s="7">
        <f>F33+G33</f>
        <v>0</v>
      </c>
      <c r="F33" s="7">
        <v>0</v>
      </c>
      <c r="G33" s="7">
        <v>0</v>
      </c>
      <c r="H33" s="7">
        <f>I33+J33</f>
        <v>0</v>
      </c>
      <c r="I33" s="7">
        <v>0</v>
      </c>
      <c r="J33" s="7">
        <v>0</v>
      </c>
      <c r="K33" s="7">
        <f>L33+M33</f>
        <v>0</v>
      </c>
      <c r="L33" s="7">
        <v>0</v>
      </c>
      <c r="M33" s="7">
        <v>0</v>
      </c>
      <c r="N33" s="7"/>
      <c r="O33" s="7"/>
    </row>
    <row r="34" spans="1:13" ht="13.5" customHeight="1" thickBot="1">
      <c r="A34" s="20" t="s">
        <v>100</v>
      </c>
      <c r="B34" s="22">
        <f>C34+D34</f>
        <v>0</v>
      </c>
      <c r="C34" s="23">
        <v>0</v>
      </c>
      <c r="D34" s="23">
        <v>0</v>
      </c>
      <c r="E34" s="23">
        <f>F34+G34</f>
        <v>0</v>
      </c>
      <c r="F34" s="23">
        <v>0</v>
      </c>
      <c r="G34" s="23">
        <v>0</v>
      </c>
      <c r="H34" s="23">
        <f>I34+J34</f>
        <v>0</v>
      </c>
      <c r="I34" s="23">
        <v>0</v>
      </c>
      <c r="J34" s="23">
        <v>0</v>
      </c>
      <c r="K34" s="23">
        <f>L34+M34</f>
        <v>0</v>
      </c>
      <c r="L34" s="23">
        <v>0</v>
      </c>
      <c r="M34" s="23">
        <v>0</v>
      </c>
    </row>
    <row r="35" spans="1:13" ht="13.5" customHeight="1">
      <c r="A35" s="47" t="s">
        <v>107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sheetProtection/>
  <mergeCells count="15">
    <mergeCell ref="B7:D7"/>
    <mergeCell ref="E7:G7"/>
    <mergeCell ref="H7:J7"/>
    <mergeCell ref="K7:M7"/>
    <mergeCell ref="A35:M35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B1">
      <pane ySplit="9" topLeftCell="A13" activePane="bottomLeft" state="frozen"/>
      <selection pane="topLeft" activeCell="A6" sqref="A6:A9"/>
      <selection pane="bottomLeft" activeCell="I28" sqref="I28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114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7" t="s">
        <v>41</v>
      </c>
      <c r="C9" s="17" t="s">
        <v>10</v>
      </c>
      <c r="D9" s="17" t="s">
        <v>39</v>
      </c>
      <c r="E9" s="17" t="s">
        <v>41</v>
      </c>
      <c r="F9" s="17" t="s">
        <v>10</v>
      </c>
      <c r="G9" s="17" t="s">
        <v>39</v>
      </c>
      <c r="H9" s="17" t="s">
        <v>41</v>
      </c>
      <c r="I9" s="17" t="s">
        <v>10</v>
      </c>
      <c r="J9" s="17" t="s">
        <v>39</v>
      </c>
      <c r="K9" s="17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v>387</v>
      </c>
      <c r="C10" s="3">
        <v>172</v>
      </c>
      <c r="D10" s="3">
        <v>215</v>
      </c>
      <c r="E10" s="3">
        <v>1019</v>
      </c>
      <c r="F10" s="3">
        <v>441</v>
      </c>
      <c r="G10" s="3">
        <v>578</v>
      </c>
      <c r="H10" s="3">
        <v>15779</v>
      </c>
      <c r="I10" s="3">
        <v>5688</v>
      </c>
      <c r="J10" s="3">
        <v>10091</v>
      </c>
      <c r="K10" s="3">
        <v>3081</v>
      </c>
      <c r="L10" s="3">
        <v>1367</v>
      </c>
      <c r="M10" s="3">
        <v>1714</v>
      </c>
    </row>
    <row r="11" spans="1:14" ht="13.5" customHeight="1">
      <c r="A11" s="21" t="s">
        <v>78</v>
      </c>
      <c r="B11" s="5">
        <v>387</v>
      </c>
      <c r="C11" s="7">
        <v>172</v>
      </c>
      <c r="D11" s="7">
        <v>215</v>
      </c>
      <c r="E11" s="7">
        <v>1019</v>
      </c>
      <c r="F11" s="7">
        <v>441</v>
      </c>
      <c r="G11" s="7">
        <v>578</v>
      </c>
      <c r="H11" s="7">
        <v>15779</v>
      </c>
      <c r="I11" s="7">
        <v>5688</v>
      </c>
      <c r="J11" s="7">
        <v>10091</v>
      </c>
      <c r="K11" s="7">
        <v>3081</v>
      </c>
      <c r="L11" s="7">
        <v>1367</v>
      </c>
      <c r="M11" s="7">
        <v>1714</v>
      </c>
      <c r="N11" s="7"/>
    </row>
    <row r="12" spans="1:14" ht="13.5" customHeight="1">
      <c r="A12" s="21" t="s">
        <v>79</v>
      </c>
      <c r="B12" s="5">
        <v>73</v>
      </c>
      <c r="C12" s="7">
        <v>28</v>
      </c>
      <c r="D12" s="7">
        <v>45</v>
      </c>
      <c r="E12" s="7">
        <v>240</v>
      </c>
      <c r="F12" s="7">
        <v>84</v>
      </c>
      <c r="G12" s="7">
        <v>156</v>
      </c>
      <c r="H12" s="7">
        <v>4518</v>
      </c>
      <c r="I12" s="7">
        <v>1362</v>
      </c>
      <c r="J12" s="7">
        <v>3156</v>
      </c>
      <c r="K12" s="7">
        <v>770</v>
      </c>
      <c r="L12" s="7">
        <v>321</v>
      </c>
      <c r="M12" s="7">
        <v>449</v>
      </c>
      <c r="N12" s="7"/>
    </row>
    <row r="13" spans="1:14" ht="13.5" customHeight="1">
      <c r="A13" s="21" t="s">
        <v>80</v>
      </c>
      <c r="B13" s="5">
        <v>28</v>
      </c>
      <c r="C13" s="7">
        <v>12</v>
      </c>
      <c r="D13" s="7">
        <v>16</v>
      </c>
      <c r="E13" s="7">
        <v>105</v>
      </c>
      <c r="F13" s="7">
        <v>36</v>
      </c>
      <c r="G13" s="7">
        <v>69</v>
      </c>
      <c r="H13" s="7">
        <v>1747</v>
      </c>
      <c r="I13" s="7">
        <v>518</v>
      </c>
      <c r="J13" s="7">
        <v>1229</v>
      </c>
      <c r="K13" s="7">
        <v>373</v>
      </c>
      <c r="L13" s="7">
        <v>107</v>
      </c>
      <c r="M13" s="7">
        <v>266</v>
      </c>
      <c r="N13" s="7"/>
    </row>
    <row r="14" spans="1:14" ht="13.5" customHeight="1">
      <c r="A14" s="21" t="s">
        <v>110</v>
      </c>
      <c r="B14" s="5">
        <v>35</v>
      </c>
      <c r="C14" s="7">
        <v>16</v>
      </c>
      <c r="D14" s="7">
        <v>19</v>
      </c>
      <c r="E14" s="7">
        <v>93</v>
      </c>
      <c r="F14" s="7">
        <v>43</v>
      </c>
      <c r="G14" s="7">
        <v>50</v>
      </c>
      <c r="H14" s="7">
        <v>1515</v>
      </c>
      <c r="I14" s="7">
        <v>587</v>
      </c>
      <c r="J14" s="7">
        <v>928</v>
      </c>
      <c r="K14" s="7">
        <v>334</v>
      </c>
      <c r="L14" s="7">
        <v>135</v>
      </c>
      <c r="M14" s="7">
        <v>199</v>
      </c>
      <c r="N14" s="7"/>
    </row>
    <row r="15" spans="1:14" ht="13.5" customHeight="1">
      <c r="A15" s="21" t="s">
        <v>81</v>
      </c>
      <c r="B15" s="5">
        <v>57</v>
      </c>
      <c r="C15" s="7">
        <v>24</v>
      </c>
      <c r="D15" s="7">
        <v>33</v>
      </c>
      <c r="E15" s="7">
        <v>184</v>
      </c>
      <c r="F15" s="7">
        <v>94</v>
      </c>
      <c r="G15" s="7">
        <v>90</v>
      </c>
      <c r="H15" s="7">
        <v>2882</v>
      </c>
      <c r="I15" s="7">
        <v>1327</v>
      </c>
      <c r="J15" s="7">
        <v>1555</v>
      </c>
      <c r="K15" s="7">
        <v>530</v>
      </c>
      <c r="L15" s="7">
        <v>275</v>
      </c>
      <c r="M15" s="7">
        <v>255</v>
      </c>
      <c r="N15" s="7"/>
    </row>
    <row r="16" spans="1:14" ht="13.5" customHeight="1">
      <c r="A16" s="21" t="s">
        <v>82</v>
      </c>
      <c r="B16" s="5">
        <v>29</v>
      </c>
      <c r="C16" s="7">
        <v>9</v>
      </c>
      <c r="D16" s="7">
        <v>20</v>
      </c>
      <c r="E16" s="7">
        <v>72</v>
      </c>
      <c r="F16" s="7">
        <v>23</v>
      </c>
      <c r="G16" s="7">
        <v>49</v>
      </c>
      <c r="H16" s="7">
        <v>942</v>
      </c>
      <c r="I16" s="7">
        <v>237</v>
      </c>
      <c r="J16" s="7">
        <v>705</v>
      </c>
      <c r="K16" s="7">
        <v>148</v>
      </c>
      <c r="L16" s="7">
        <v>60</v>
      </c>
      <c r="M16" s="7">
        <v>88</v>
      </c>
      <c r="N16" s="7"/>
    </row>
    <row r="17" spans="1:14" ht="13.5" customHeight="1">
      <c r="A17" s="21" t="s">
        <v>83</v>
      </c>
      <c r="B17" s="5">
        <v>38</v>
      </c>
      <c r="C17" s="7">
        <v>22</v>
      </c>
      <c r="D17" s="7">
        <v>16</v>
      </c>
      <c r="E17" s="7">
        <v>60</v>
      </c>
      <c r="F17" s="7">
        <v>36</v>
      </c>
      <c r="G17" s="7">
        <v>24</v>
      </c>
      <c r="H17" s="7">
        <v>946</v>
      </c>
      <c r="I17" s="7">
        <v>512</v>
      </c>
      <c r="J17" s="7">
        <v>434</v>
      </c>
      <c r="K17" s="7">
        <v>257</v>
      </c>
      <c r="L17" s="7">
        <v>180</v>
      </c>
      <c r="M17" s="7">
        <v>77</v>
      </c>
      <c r="N17" s="7"/>
    </row>
    <row r="18" spans="1:14" ht="13.5" customHeight="1">
      <c r="A18" s="21" t="s">
        <v>84</v>
      </c>
      <c r="B18" s="5">
        <v>14</v>
      </c>
      <c r="C18" s="7">
        <v>4</v>
      </c>
      <c r="D18" s="7">
        <v>10</v>
      </c>
      <c r="E18" s="7">
        <v>37</v>
      </c>
      <c r="F18" s="7">
        <v>12</v>
      </c>
      <c r="G18" s="7">
        <v>25</v>
      </c>
      <c r="H18" s="7">
        <v>422</v>
      </c>
      <c r="I18" s="7">
        <v>163</v>
      </c>
      <c r="J18" s="7">
        <v>259</v>
      </c>
      <c r="K18" s="7">
        <v>70</v>
      </c>
      <c r="L18" s="7">
        <v>37</v>
      </c>
      <c r="M18" s="7">
        <v>33</v>
      </c>
      <c r="N18" s="7"/>
    </row>
    <row r="19" spans="1:14" ht="13.5" customHeight="1">
      <c r="A19" s="21" t="s">
        <v>86</v>
      </c>
      <c r="B19" s="5">
        <v>5</v>
      </c>
      <c r="C19" s="7">
        <v>2</v>
      </c>
      <c r="D19" s="7">
        <v>3</v>
      </c>
      <c r="E19" s="7">
        <v>13</v>
      </c>
      <c r="F19" s="7">
        <v>5</v>
      </c>
      <c r="G19" s="7">
        <v>8</v>
      </c>
      <c r="H19" s="7">
        <v>167</v>
      </c>
      <c r="I19" s="7">
        <v>29</v>
      </c>
      <c r="J19" s="7">
        <v>138</v>
      </c>
      <c r="K19" s="7">
        <v>40</v>
      </c>
      <c r="L19" s="7">
        <v>10</v>
      </c>
      <c r="M19" s="7">
        <v>30</v>
      </c>
      <c r="N19" s="7"/>
    </row>
    <row r="20" spans="1:15" ht="13.5" customHeight="1">
      <c r="A20" s="21" t="s">
        <v>87</v>
      </c>
      <c r="B20" s="5">
        <v>10</v>
      </c>
      <c r="C20" s="7">
        <v>1</v>
      </c>
      <c r="D20" s="7">
        <v>9</v>
      </c>
      <c r="E20" s="7">
        <v>17</v>
      </c>
      <c r="F20" s="7">
        <v>2</v>
      </c>
      <c r="G20" s="7">
        <v>15</v>
      </c>
      <c r="H20" s="7">
        <v>228</v>
      </c>
      <c r="I20" s="7">
        <v>13</v>
      </c>
      <c r="J20" s="7">
        <v>215</v>
      </c>
      <c r="K20" s="7">
        <v>28</v>
      </c>
      <c r="L20" s="7">
        <v>0</v>
      </c>
      <c r="M20" s="7">
        <v>28</v>
      </c>
      <c r="N20" s="7"/>
      <c r="O20" s="7"/>
    </row>
    <row r="21" spans="1:15" ht="13.5" customHeight="1">
      <c r="A21" s="21" t="s">
        <v>88</v>
      </c>
      <c r="B21" s="5">
        <v>13</v>
      </c>
      <c r="C21" s="7">
        <v>8</v>
      </c>
      <c r="D21" s="7">
        <v>5</v>
      </c>
      <c r="E21" s="7">
        <v>24</v>
      </c>
      <c r="F21" s="7">
        <v>18</v>
      </c>
      <c r="G21" s="7">
        <v>6</v>
      </c>
      <c r="H21" s="7">
        <v>441</v>
      </c>
      <c r="I21" s="7">
        <v>252</v>
      </c>
      <c r="J21" s="7">
        <v>189</v>
      </c>
      <c r="K21" s="7">
        <v>122</v>
      </c>
      <c r="L21" s="7">
        <v>60</v>
      </c>
      <c r="M21" s="7">
        <v>62</v>
      </c>
      <c r="N21" s="7"/>
      <c r="O21" s="7"/>
    </row>
    <row r="22" spans="1:15" ht="13.5" customHeight="1">
      <c r="A22" s="21" t="s">
        <v>89</v>
      </c>
      <c r="B22" s="5">
        <v>7</v>
      </c>
      <c r="C22" s="7">
        <v>4</v>
      </c>
      <c r="D22" s="7">
        <v>3</v>
      </c>
      <c r="E22" s="7">
        <v>17</v>
      </c>
      <c r="F22" s="7">
        <v>10</v>
      </c>
      <c r="G22" s="7">
        <v>7</v>
      </c>
      <c r="H22" s="7">
        <v>218</v>
      </c>
      <c r="I22" s="7">
        <v>78</v>
      </c>
      <c r="J22" s="7">
        <v>140</v>
      </c>
      <c r="K22" s="7">
        <v>47</v>
      </c>
      <c r="L22" s="7">
        <v>25</v>
      </c>
      <c r="M22" s="7">
        <v>22</v>
      </c>
      <c r="N22" s="7"/>
      <c r="O22" s="7"/>
    </row>
    <row r="23" spans="1:15" ht="13.5" customHeight="1">
      <c r="A23" s="21" t="s">
        <v>90</v>
      </c>
      <c r="B23" s="5">
        <v>15</v>
      </c>
      <c r="C23" s="7">
        <v>8</v>
      </c>
      <c r="D23" s="7">
        <v>7</v>
      </c>
      <c r="E23" s="7">
        <v>27</v>
      </c>
      <c r="F23" s="7">
        <v>10</v>
      </c>
      <c r="G23" s="7">
        <v>17</v>
      </c>
      <c r="H23" s="7">
        <v>302</v>
      </c>
      <c r="I23" s="7">
        <v>80</v>
      </c>
      <c r="J23" s="7">
        <v>222</v>
      </c>
      <c r="K23" s="7">
        <v>64</v>
      </c>
      <c r="L23" s="7">
        <v>38</v>
      </c>
      <c r="M23" s="7">
        <v>26</v>
      </c>
      <c r="N23" s="7"/>
      <c r="O23" s="7"/>
    </row>
    <row r="24" spans="1:15" ht="13.5" customHeight="1">
      <c r="A24" s="21" t="s">
        <v>91</v>
      </c>
      <c r="B24" s="5">
        <v>8</v>
      </c>
      <c r="C24" s="7">
        <v>4</v>
      </c>
      <c r="D24" s="7">
        <v>4</v>
      </c>
      <c r="E24" s="7">
        <v>10</v>
      </c>
      <c r="F24" s="7">
        <v>4</v>
      </c>
      <c r="G24" s="7">
        <v>6</v>
      </c>
      <c r="H24" s="7">
        <v>142</v>
      </c>
      <c r="I24" s="7">
        <v>40</v>
      </c>
      <c r="J24" s="7">
        <v>102</v>
      </c>
      <c r="K24" s="7">
        <v>34</v>
      </c>
      <c r="L24" s="7">
        <v>16</v>
      </c>
      <c r="M24" s="7">
        <v>18</v>
      </c>
      <c r="N24" s="7"/>
      <c r="O24" s="7"/>
    </row>
    <row r="25" spans="1:15" ht="13.5" customHeight="1">
      <c r="A25" s="21" t="s">
        <v>92</v>
      </c>
      <c r="B25" s="5">
        <v>21</v>
      </c>
      <c r="C25" s="7">
        <v>13</v>
      </c>
      <c r="D25" s="7">
        <v>8</v>
      </c>
      <c r="E25" s="7">
        <v>37</v>
      </c>
      <c r="F25" s="7">
        <v>21</v>
      </c>
      <c r="G25" s="7">
        <v>16</v>
      </c>
      <c r="H25" s="7">
        <v>459</v>
      </c>
      <c r="I25" s="7">
        <v>178</v>
      </c>
      <c r="J25" s="7">
        <v>281</v>
      </c>
      <c r="K25" s="7">
        <v>90</v>
      </c>
      <c r="L25" s="7">
        <v>41</v>
      </c>
      <c r="M25" s="7">
        <v>49</v>
      </c>
      <c r="N25" s="7"/>
      <c r="O25" s="7"/>
    </row>
    <row r="26" spans="1:15" ht="13.5" customHeight="1">
      <c r="A26" s="21" t="s">
        <v>93</v>
      </c>
      <c r="B26" s="5">
        <v>4</v>
      </c>
      <c r="C26" s="7">
        <v>2</v>
      </c>
      <c r="D26" s="7">
        <v>2</v>
      </c>
      <c r="E26" s="7">
        <v>7</v>
      </c>
      <c r="F26" s="7">
        <v>4</v>
      </c>
      <c r="G26" s="7">
        <v>3</v>
      </c>
      <c r="H26" s="7">
        <v>33</v>
      </c>
      <c r="I26" s="7">
        <v>21</v>
      </c>
      <c r="J26" s="7">
        <v>12</v>
      </c>
      <c r="K26" s="7">
        <v>0</v>
      </c>
      <c r="L26" s="7">
        <v>0</v>
      </c>
      <c r="M26" s="7">
        <v>0</v>
      </c>
      <c r="N26" s="7"/>
      <c r="O26" s="7"/>
    </row>
    <row r="27" spans="1:15" ht="13.5" customHeight="1">
      <c r="A27" s="21" t="s">
        <v>94</v>
      </c>
      <c r="B27" s="5">
        <v>8</v>
      </c>
      <c r="C27" s="7">
        <v>5</v>
      </c>
      <c r="D27" s="7">
        <v>3</v>
      </c>
      <c r="E27" s="7">
        <v>20</v>
      </c>
      <c r="F27" s="7">
        <v>12</v>
      </c>
      <c r="G27" s="7">
        <v>8</v>
      </c>
      <c r="H27" s="7">
        <v>217</v>
      </c>
      <c r="I27" s="7">
        <v>106</v>
      </c>
      <c r="J27" s="7">
        <v>111</v>
      </c>
      <c r="K27" s="7">
        <v>40</v>
      </c>
      <c r="L27" s="7">
        <v>24</v>
      </c>
      <c r="M27" s="7">
        <v>16</v>
      </c>
      <c r="N27" s="7"/>
      <c r="O27" s="7"/>
    </row>
    <row r="28" spans="1:15" ht="13.5" customHeight="1">
      <c r="A28" s="21" t="s">
        <v>95</v>
      </c>
      <c r="B28" s="5">
        <v>2</v>
      </c>
      <c r="C28" s="7">
        <v>1</v>
      </c>
      <c r="D28" s="7">
        <v>1</v>
      </c>
      <c r="E28" s="7">
        <v>3</v>
      </c>
      <c r="F28" s="7">
        <v>2</v>
      </c>
      <c r="G28" s="7">
        <v>1</v>
      </c>
      <c r="H28" s="7">
        <v>36</v>
      </c>
      <c r="I28" s="7">
        <v>9</v>
      </c>
      <c r="J28" s="7">
        <v>27</v>
      </c>
      <c r="K28" s="7">
        <v>11</v>
      </c>
      <c r="L28" s="7">
        <v>3</v>
      </c>
      <c r="M28" s="7">
        <v>8</v>
      </c>
      <c r="N28" s="7"/>
      <c r="O28" s="7"/>
    </row>
    <row r="29" spans="1:15" ht="13.5" customHeight="1">
      <c r="A29" s="21" t="s">
        <v>96</v>
      </c>
      <c r="B29" s="5">
        <v>11</v>
      </c>
      <c r="C29" s="7">
        <v>5</v>
      </c>
      <c r="D29" s="7">
        <v>6</v>
      </c>
      <c r="E29" s="7">
        <v>31</v>
      </c>
      <c r="F29" s="7">
        <v>13</v>
      </c>
      <c r="G29" s="7">
        <v>18</v>
      </c>
      <c r="H29" s="7">
        <v>307</v>
      </c>
      <c r="I29" s="7">
        <v>94</v>
      </c>
      <c r="J29" s="7">
        <v>213</v>
      </c>
      <c r="K29" s="7">
        <v>72</v>
      </c>
      <c r="L29" s="7">
        <v>19</v>
      </c>
      <c r="M29" s="7">
        <v>53</v>
      </c>
      <c r="N29" s="7"/>
      <c r="O29" s="7"/>
    </row>
    <row r="30" spans="1:15" ht="13.5" customHeight="1">
      <c r="A30" s="21" t="s">
        <v>97</v>
      </c>
      <c r="B30" s="5">
        <v>5</v>
      </c>
      <c r="C30" s="7">
        <v>1</v>
      </c>
      <c r="D30" s="7">
        <v>4</v>
      </c>
      <c r="E30" s="7">
        <v>10</v>
      </c>
      <c r="F30" s="7">
        <v>3</v>
      </c>
      <c r="G30" s="7">
        <v>7</v>
      </c>
      <c r="H30" s="7">
        <v>146</v>
      </c>
      <c r="I30" s="7">
        <v>24</v>
      </c>
      <c r="J30" s="7">
        <v>122</v>
      </c>
      <c r="K30" s="7">
        <v>33</v>
      </c>
      <c r="L30" s="7">
        <v>4</v>
      </c>
      <c r="M30" s="7">
        <v>29</v>
      </c>
      <c r="N30" s="7"/>
      <c r="O30" s="7"/>
    </row>
    <row r="31" spans="1:15" ht="13.5" customHeight="1">
      <c r="A31" s="21" t="s">
        <v>98</v>
      </c>
      <c r="B31" s="5">
        <v>4</v>
      </c>
      <c r="C31" s="7">
        <v>3</v>
      </c>
      <c r="D31" s="7">
        <v>1</v>
      </c>
      <c r="E31" s="7">
        <v>12</v>
      </c>
      <c r="F31" s="7">
        <v>9</v>
      </c>
      <c r="G31" s="7">
        <v>3</v>
      </c>
      <c r="H31" s="7">
        <v>111</v>
      </c>
      <c r="I31" s="7">
        <v>58</v>
      </c>
      <c r="J31" s="7">
        <v>53</v>
      </c>
      <c r="K31" s="7">
        <v>18</v>
      </c>
      <c r="L31" s="7">
        <v>12</v>
      </c>
      <c r="M31" s="7">
        <v>6</v>
      </c>
      <c r="N31" s="7"/>
      <c r="O31" s="7"/>
    </row>
    <row r="32" spans="1:15" ht="13.5" customHeight="1">
      <c r="A32" s="21" t="s">
        <v>101</v>
      </c>
      <c r="B32" s="24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/>
      <c r="O32" s="7"/>
    </row>
    <row r="33" spans="1:15" ht="13.5" customHeight="1">
      <c r="A33" s="21" t="s">
        <v>99</v>
      </c>
      <c r="B33" s="8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/>
      <c r="O33" s="7"/>
    </row>
    <row r="34" spans="1:13" ht="13.5" customHeight="1" thickBot="1">
      <c r="A34" s="20" t="s">
        <v>100</v>
      </c>
      <c r="B34" s="22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</row>
    <row r="35" spans="1:13" ht="13.5" customHeight="1">
      <c r="A35" s="47" t="s">
        <v>107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sheetProtection/>
  <mergeCells count="15">
    <mergeCell ref="E6:G6"/>
    <mergeCell ref="H6:J6"/>
    <mergeCell ref="K6:M6"/>
    <mergeCell ref="B7:D7"/>
    <mergeCell ref="E7:G7"/>
    <mergeCell ref="A2:M2"/>
    <mergeCell ref="A3:M3"/>
    <mergeCell ref="H7:J7"/>
    <mergeCell ref="K7:M7"/>
    <mergeCell ref="A35:M35"/>
    <mergeCell ref="A1:M1"/>
    <mergeCell ref="A4:M4"/>
    <mergeCell ref="A5:M5"/>
    <mergeCell ref="A6:A9"/>
    <mergeCell ref="B6:D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19">
        <f aca="true" t="shared" si="0" ref="B10:J10">B11+B35</f>
        <v>496</v>
      </c>
      <c r="C10" s="19">
        <f t="shared" si="0"/>
        <v>206</v>
      </c>
      <c r="D10" s="19">
        <f t="shared" si="0"/>
        <v>290</v>
      </c>
      <c r="E10" s="19">
        <f t="shared" si="0"/>
        <v>1661</v>
      </c>
      <c r="F10" s="19">
        <f t="shared" si="0"/>
        <v>817</v>
      </c>
      <c r="G10" s="19">
        <f t="shared" si="0"/>
        <v>844</v>
      </c>
      <c r="H10" s="19">
        <f t="shared" si="0"/>
        <v>51058</v>
      </c>
      <c r="I10" s="19">
        <f t="shared" si="0"/>
        <v>26083</v>
      </c>
      <c r="J10" s="19">
        <f t="shared" si="0"/>
        <v>24975</v>
      </c>
      <c r="K10" s="19">
        <f>K11+K35</f>
        <v>12997</v>
      </c>
      <c r="L10" s="19">
        <f>L11+L35</f>
        <v>7497</v>
      </c>
      <c r="M10" s="19">
        <f>M11+M35</f>
        <v>5500</v>
      </c>
    </row>
    <row r="11" spans="1:13" ht="13.5" customHeight="1">
      <c r="A11" s="4" t="s">
        <v>11</v>
      </c>
      <c r="B11" s="7">
        <f>SUM(B12:B34)</f>
        <v>496</v>
      </c>
      <c r="C11" s="7">
        <v>206</v>
      </c>
      <c r="D11" s="7">
        <v>290</v>
      </c>
      <c r="E11" s="7">
        <f>SUM(E12:E34)</f>
        <v>1661</v>
      </c>
      <c r="F11" s="7">
        <v>817</v>
      </c>
      <c r="G11" s="7">
        <v>844</v>
      </c>
      <c r="H11" s="7">
        <f>SUM(H12:H34)</f>
        <v>51058</v>
      </c>
      <c r="I11" s="7">
        <v>26083</v>
      </c>
      <c r="J11" s="7">
        <v>24975</v>
      </c>
      <c r="K11" s="7">
        <f>SUM(K12:K34)</f>
        <v>12997</v>
      </c>
      <c r="L11" s="7">
        <v>7497</v>
      </c>
      <c r="M11" s="7">
        <v>5500</v>
      </c>
    </row>
    <row r="12" spans="1:13" ht="13.5" customHeight="1">
      <c r="A12" s="6" t="s">
        <v>74</v>
      </c>
      <c r="B12" s="7">
        <f aca="true" t="shared" si="1" ref="B12:B34">C12+D12</f>
        <v>26</v>
      </c>
      <c r="C12" s="7">
        <v>10</v>
      </c>
      <c r="D12" s="7">
        <v>16</v>
      </c>
      <c r="E12" s="7">
        <f aca="true" t="shared" si="2" ref="E12:E34">F12+G12</f>
        <v>214</v>
      </c>
      <c r="F12" s="7">
        <v>101</v>
      </c>
      <c r="G12" s="7">
        <v>113</v>
      </c>
      <c r="H12" s="7">
        <f aca="true" t="shared" si="3" ref="H12:H34">I12+J12</f>
        <v>6512</v>
      </c>
      <c r="I12" s="7">
        <v>3309</v>
      </c>
      <c r="J12" s="7">
        <v>3203</v>
      </c>
      <c r="K12" s="7">
        <f aca="true" t="shared" si="4" ref="K12:K34">L12+M12</f>
        <v>1889</v>
      </c>
      <c r="L12" s="7">
        <v>953</v>
      </c>
      <c r="M12" s="7">
        <v>936</v>
      </c>
    </row>
    <row r="13" spans="1:13" ht="13.5" customHeight="1">
      <c r="A13" s="6" t="s">
        <v>75</v>
      </c>
      <c r="B13" s="7">
        <f t="shared" si="1"/>
        <v>27</v>
      </c>
      <c r="C13" s="7">
        <v>10</v>
      </c>
      <c r="D13" s="7">
        <v>17</v>
      </c>
      <c r="E13" s="7">
        <f t="shared" si="2"/>
        <v>123</v>
      </c>
      <c r="F13" s="7">
        <v>60</v>
      </c>
      <c r="G13" s="7">
        <v>63</v>
      </c>
      <c r="H13" s="7">
        <f t="shared" si="3"/>
        <v>3693</v>
      </c>
      <c r="I13" s="7">
        <v>2074</v>
      </c>
      <c r="J13" s="7">
        <v>1619</v>
      </c>
      <c r="K13" s="7">
        <f t="shared" si="4"/>
        <v>984</v>
      </c>
      <c r="L13" s="7">
        <v>662</v>
      </c>
      <c r="M13" s="7">
        <v>322</v>
      </c>
    </row>
    <row r="14" spans="1:13" ht="13.5" customHeight="1">
      <c r="A14" s="6" t="s">
        <v>12</v>
      </c>
      <c r="B14" s="7">
        <f t="shared" si="1"/>
        <v>68</v>
      </c>
      <c r="C14" s="7">
        <v>28</v>
      </c>
      <c r="D14" s="7">
        <v>40</v>
      </c>
      <c r="E14" s="7">
        <f t="shared" si="2"/>
        <v>288</v>
      </c>
      <c r="F14" s="7">
        <v>131</v>
      </c>
      <c r="G14" s="7">
        <v>157</v>
      </c>
      <c r="H14" s="7">
        <f t="shared" si="3"/>
        <v>10057</v>
      </c>
      <c r="I14" s="7">
        <v>4720</v>
      </c>
      <c r="J14" s="7">
        <v>5337</v>
      </c>
      <c r="K14" s="7">
        <f t="shared" si="4"/>
        <v>2825</v>
      </c>
      <c r="L14" s="7">
        <v>1424</v>
      </c>
      <c r="M14" s="7">
        <v>1401</v>
      </c>
    </row>
    <row r="15" spans="1:13" ht="13.5" customHeight="1">
      <c r="A15" s="6" t="s">
        <v>76</v>
      </c>
      <c r="B15" s="7">
        <f t="shared" si="1"/>
        <v>8</v>
      </c>
      <c r="C15" s="7">
        <v>4</v>
      </c>
      <c r="D15" s="7">
        <v>4</v>
      </c>
      <c r="E15" s="7">
        <f t="shared" si="2"/>
        <v>34</v>
      </c>
      <c r="F15" s="7">
        <v>14</v>
      </c>
      <c r="G15" s="7">
        <v>20</v>
      </c>
      <c r="H15" s="7">
        <f t="shared" si="3"/>
        <v>1114</v>
      </c>
      <c r="I15" s="7">
        <v>422</v>
      </c>
      <c r="J15" s="7">
        <v>692</v>
      </c>
      <c r="K15" s="7">
        <f t="shared" si="4"/>
        <v>320</v>
      </c>
      <c r="L15" s="7">
        <v>129</v>
      </c>
      <c r="M15" s="7">
        <v>191</v>
      </c>
    </row>
    <row r="16" spans="1:13" ht="13.5" customHeight="1">
      <c r="A16" s="6" t="s">
        <v>13</v>
      </c>
      <c r="B16" s="7">
        <f t="shared" si="1"/>
        <v>40</v>
      </c>
      <c r="C16" s="7">
        <v>17</v>
      </c>
      <c r="D16" s="7">
        <v>23</v>
      </c>
      <c r="E16" s="7">
        <f t="shared" si="2"/>
        <v>135</v>
      </c>
      <c r="F16" s="7">
        <v>64</v>
      </c>
      <c r="G16" s="7">
        <v>71</v>
      </c>
      <c r="H16" s="7">
        <f t="shared" si="3"/>
        <v>4293</v>
      </c>
      <c r="I16" s="7">
        <v>2252</v>
      </c>
      <c r="J16" s="7">
        <v>2041</v>
      </c>
      <c r="K16" s="7">
        <f t="shared" si="4"/>
        <v>1178</v>
      </c>
      <c r="L16" s="7">
        <v>616</v>
      </c>
      <c r="M16" s="7">
        <v>562</v>
      </c>
    </row>
    <row r="17" spans="1:13" ht="13.5" customHeight="1">
      <c r="A17" s="6" t="s">
        <v>14</v>
      </c>
      <c r="B17" s="7">
        <f t="shared" si="1"/>
        <v>7</v>
      </c>
      <c r="C17" s="7">
        <v>4</v>
      </c>
      <c r="D17" s="7">
        <v>3</v>
      </c>
      <c r="E17" s="7">
        <f t="shared" si="2"/>
        <v>15</v>
      </c>
      <c r="F17" s="7">
        <v>10</v>
      </c>
      <c r="G17" s="7">
        <v>5</v>
      </c>
      <c r="H17" s="7">
        <f t="shared" si="3"/>
        <v>528</v>
      </c>
      <c r="I17" s="7">
        <v>365</v>
      </c>
      <c r="J17" s="7">
        <v>163</v>
      </c>
      <c r="K17" s="7">
        <f t="shared" si="4"/>
        <v>139</v>
      </c>
      <c r="L17" s="7">
        <v>117</v>
      </c>
      <c r="M17" s="7">
        <v>22</v>
      </c>
    </row>
    <row r="18" spans="1:13" ht="13.5" customHeight="1">
      <c r="A18" s="6" t="s">
        <v>15</v>
      </c>
      <c r="B18" s="7">
        <f t="shared" si="1"/>
        <v>7</v>
      </c>
      <c r="C18" s="7">
        <v>1</v>
      </c>
      <c r="D18" s="7">
        <v>6</v>
      </c>
      <c r="E18" s="7">
        <f t="shared" si="2"/>
        <v>13</v>
      </c>
      <c r="F18" s="7">
        <v>3</v>
      </c>
      <c r="G18" s="7">
        <v>10</v>
      </c>
      <c r="H18" s="7">
        <f t="shared" si="3"/>
        <v>346</v>
      </c>
      <c r="I18" s="7">
        <v>93</v>
      </c>
      <c r="J18" s="7">
        <v>253</v>
      </c>
      <c r="K18" s="7">
        <f t="shared" si="4"/>
        <v>0</v>
      </c>
      <c r="L18" s="7">
        <v>0</v>
      </c>
      <c r="M18" s="7">
        <v>0</v>
      </c>
    </row>
    <row r="19" spans="1:13" ht="13.5" customHeight="1">
      <c r="A19" s="6" t="s">
        <v>16</v>
      </c>
      <c r="B19" s="7">
        <f t="shared" si="1"/>
        <v>32</v>
      </c>
      <c r="C19" s="7">
        <v>14</v>
      </c>
      <c r="D19" s="7">
        <v>18</v>
      </c>
      <c r="E19" s="7">
        <f t="shared" si="2"/>
        <v>87</v>
      </c>
      <c r="F19" s="7">
        <v>40</v>
      </c>
      <c r="G19" s="7">
        <v>47</v>
      </c>
      <c r="H19" s="7">
        <f t="shared" si="3"/>
        <v>2666</v>
      </c>
      <c r="I19" s="7">
        <v>1159</v>
      </c>
      <c r="J19" s="7">
        <v>1507</v>
      </c>
      <c r="K19" s="7">
        <f t="shared" si="4"/>
        <v>398</v>
      </c>
      <c r="L19" s="7">
        <v>324</v>
      </c>
      <c r="M19" s="7">
        <v>74</v>
      </c>
    </row>
    <row r="20" spans="1:13" ht="13.5" customHeight="1">
      <c r="A20" s="6" t="s">
        <v>17</v>
      </c>
      <c r="B20" s="7">
        <f t="shared" si="1"/>
        <v>31</v>
      </c>
      <c r="C20" s="7">
        <v>9</v>
      </c>
      <c r="D20" s="7">
        <v>22</v>
      </c>
      <c r="E20" s="7">
        <f t="shared" si="2"/>
        <v>74</v>
      </c>
      <c r="F20" s="7">
        <v>42</v>
      </c>
      <c r="G20" s="7">
        <v>32</v>
      </c>
      <c r="H20" s="7">
        <f t="shared" si="3"/>
        <v>2535</v>
      </c>
      <c r="I20" s="7">
        <v>1499</v>
      </c>
      <c r="J20" s="7">
        <v>1036</v>
      </c>
      <c r="K20" s="7">
        <f t="shared" si="4"/>
        <v>688</v>
      </c>
      <c r="L20" s="7">
        <v>514</v>
      </c>
      <c r="M20" s="7">
        <v>174</v>
      </c>
    </row>
    <row r="21" spans="1:13" ht="13.5" customHeight="1">
      <c r="A21" s="6" t="s">
        <v>18</v>
      </c>
      <c r="B21" s="7">
        <f t="shared" si="1"/>
        <v>9</v>
      </c>
      <c r="C21" s="7">
        <v>6</v>
      </c>
      <c r="D21" s="7">
        <v>3</v>
      </c>
      <c r="E21" s="7">
        <f t="shared" si="2"/>
        <v>26</v>
      </c>
      <c r="F21" s="7">
        <v>17</v>
      </c>
      <c r="G21" s="7">
        <v>9</v>
      </c>
      <c r="H21" s="7">
        <f t="shared" si="3"/>
        <v>791</v>
      </c>
      <c r="I21" s="7">
        <v>525</v>
      </c>
      <c r="J21" s="7">
        <v>266</v>
      </c>
      <c r="K21" s="7">
        <f t="shared" si="4"/>
        <v>238</v>
      </c>
      <c r="L21" s="7">
        <v>177</v>
      </c>
      <c r="M21" s="7">
        <v>61</v>
      </c>
    </row>
    <row r="22" spans="1:13" ht="13.5" customHeight="1">
      <c r="A22" s="6" t="s">
        <v>19</v>
      </c>
      <c r="B22" s="7">
        <f t="shared" si="1"/>
        <v>20</v>
      </c>
      <c r="C22" s="7">
        <v>11</v>
      </c>
      <c r="D22" s="7">
        <v>9</v>
      </c>
      <c r="E22" s="7">
        <f t="shared" si="2"/>
        <v>52</v>
      </c>
      <c r="F22" s="7">
        <v>32</v>
      </c>
      <c r="G22" s="7">
        <v>20</v>
      </c>
      <c r="H22" s="7">
        <f t="shared" si="3"/>
        <v>1383</v>
      </c>
      <c r="I22" s="7">
        <v>794</v>
      </c>
      <c r="J22" s="7">
        <v>589</v>
      </c>
      <c r="K22" s="7">
        <f t="shared" si="4"/>
        <v>258</v>
      </c>
      <c r="L22" s="7">
        <v>187</v>
      </c>
      <c r="M22" s="7">
        <v>71</v>
      </c>
    </row>
    <row r="23" spans="1:13" ht="13.5" customHeight="1">
      <c r="A23" s="6" t="s">
        <v>20</v>
      </c>
      <c r="B23" s="7">
        <f t="shared" si="1"/>
        <v>18</v>
      </c>
      <c r="C23" s="7">
        <v>4</v>
      </c>
      <c r="D23" s="7">
        <v>14</v>
      </c>
      <c r="E23" s="7">
        <f t="shared" si="2"/>
        <v>27</v>
      </c>
      <c r="F23" s="7">
        <v>8</v>
      </c>
      <c r="G23" s="7">
        <v>19</v>
      </c>
      <c r="H23" s="7">
        <f t="shared" si="3"/>
        <v>740</v>
      </c>
      <c r="I23" s="7">
        <v>188</v>
      </c>
      <c r="J23" s="7">
        <v>552</v>
      </c>
      <c r="K23" s="7">
        <f t="shared" si="4"/>
        <v>100</v>
      </c>
      <c r="L23" s="7">
        <v>44</v>
      </c>
      <c r="M23" s="7">
        <v>56</v>
      </c>
    </row>
    <row r="24" spans="1:13" ht="13.5" customHeight="1">
      <c r="A24" s="6" t="s">
        <v>21</v>
      </c>
      <c r="B24" s="7">
        <f t="shared" si="1"/>
        <v>12</v>
      </c>
      <c r="C24" s="7">
        <v>6</v>
      </c>
      <c r="D24" s="7">
        <v>6</v>
      </c>
      <c r="E24" s="7">
        <f t="shared" si="2"/>
        <v>33</v>
      </c>
      <c r="F24" s="7">
        <v>21</v>
      </c>
      <c r="G24" s="7">
        <v>12</v>
      </c>
      <c r="H24" s="7">
        <f t="shared" si="3"/>
        <v>1147</v>
      </c>
      <c r="I24" s="7">
        <v>663</v>
      </c>
      <c r="J24" s="7">
        <v>484</v>
      </c>
      <c r="K24" s="7">
        <f t="shared" si="4"/>
        <v>211</v>
      </c>
      <c r="L24" s="7">
        <v>211</v>
      </c>
      <c r="M24" s="7">
        <v>0</v>
      </c>
    </row>
    <row r="25" spans="1:13" ht="13.5" customHeight="1">
      <c r="A25" s="6" t="s">
        <v>22</v>
      </c>
      <c r="B25" s="7">
        <f t="shared" si="1"/>
        <v>58</v>
      </c>
      <c r="C25" s="7">
        <v>26</v>
      </c>
      <c r="D25" s="7">
        <v>32</v>
      </c>
      <c r="E25" s="7">
        <f t="shared" si="2"/>
        <v>138</v>
      </c>
      <c r="F25" s="7">
        <v>65</v>
      </c>
      <c r="G25" s="7">
        <v>73</v>
      </c>
      <c r="H25" s="7">
        <f t="shared" si="3"/>
        <v>3381</v>
      </c>
      <c r="I25" s="7">
        <v>1654</v>
      </c>
      <c r="J25" s="7">
        <v>1727</v>
      </c>
      <c r="K25" s="7">
        <f t="shared" si="4"/>
        <v>1312</v>
      </c>
      <c r="L25" s="7">
        <v>523</v>
      </c>
      <c r="M25" s="7">
        <v>789</v>
      </c>
    </row>
    <row r="26" spans="1:13" ht="13.5" customHeight="1">
      <c r="A26" s="6" t="s">
        <v>23</v>
      </c>
      <c r="B26" s="7">
        <f t="shared" si="1"/>
        <v>39</v>
      </c>
      <c r="C26" s="7">
        <v>13</v>
      </c>
      <c r="D26" s="7">
        <v>26</v>
      </c>
      <c r="E26" s="7">
        <f t="shared" si="2"/>
        <v>77</v>
      </c>
      <c r="F26" s="7">
        <v>34</v>
      </c>
      <c r="G26" s="7">
        <v>43</v>
      </c>
      <c r="H26" s="7">
        <f t="shared" si="3"/>
        <v>2233</v>
      </c>
      <c r="I26" s="7">
        <v>956</v>
      </c>
      <c r="J26" s="7">
        <v>1277</v>
      </c>
      <c r="K26" s="7">
        <f t="shared" si="4"/>
        <v>285</v>
      </c>
      <c r="L26" s="7">
        <v>166</v>
      </c>
      <c r="M26" s="7">
        <v>119</v>
      </c>
    </row>
    <row r="27" spans="1:13" ht="13.5" customHeight="1">
      <c r="A27" s="6" t="s">
        <v>24</v>
      </c>
      <c r="B27" s="7">
        <f t="shared" si="1"/>
        <v>19</v>
      </c>
      <c r="C27" s="7">
        <v>7</v>
      </c>
      <c r="D27" s="7">
        <v>12</v>
      </c>
      <c r="E27" s="7">
        <f t="shared" si="2"/>
        <v>27</v>
      </c>
      <c r="F27" s="7">
        <v>12</v>
      </c>
      <c r="G27" s="7">
        <v>15</v>
      </c>
      <c r="H27" s="7">
        <f t="shared" si="3"/>
        <v>679</v>
      </c>
      <c r="I27" s="7">
        <v>362</v>
      </c>
      <c r="J27" s="7">
        <v>317</v>
      </c>
      <c r="K27" s="7">
        <f t="shared" si="4"/>
        <v>171</v>
      </c>
      <c r="L27" s="7">
        <v>54</v>
      </c>
      <c r="M27" s="7">
        <v>117</v>
      </c>
    </row>
    <row r="28" spans="1:13" ht="13.5" customHeight="1">
      <c r="A28" s="6" t="s">
        <v>25</v>
      </c>
      <c r="B28" s="7">
        <f t="shared" si="1"/>
        <v>12</v>
      </c>
      <c r="C28" s="7">
        <v>7</v>
      </c>
      <c r="D28" s="7">
        <v>5</v>
      </c>
      <c r="E28" s="7">
        <f t="shared" si="2"/>
        <v>36</v>
      </c>
      <c r="F28" s="7">
        <v>22</v>
      </c>
      <c r="G28" s="7">
        <v>14</v>
      </c>
      <c r="H28" s="7">
        <f t="shared" si="3"/>
        <v>1104</v>
      </c>
      <c r="I28" s="7">
        <v>622</v>
      </c>
      <c r="J28" s="7">
        <v>482</v>
      </c>
      <c r="K28" s="7">
        <f t="shared" si="4"/>
        <v>149</v>
      </c>
      <c r="L28" s="7">
        <v>109</v>
      </c>
      <c r="M28" s="7">
        <v>40</v>
      </c>
    </row>
    <row r="29" spans="1:13" ht="13.5" customHeight="1">
      <c r="A29" s="6" t="s">
        <v>26</v>
      </c>
      <c r="B29" s="7">
        <f t="shared" si="1"/>
        <v>10</v>
      </c>
      <c r="C29" s="7">
        <v>5</v>
      </c>
      <c r="D29" s="7">
        <v>5</v>
      </c>
      <c r="E29" s="7">
        <f t="shared" si="2"/>
        <v>16</v>
      </c>
      <c r="F29" s="7">
        <v>10</v>
      </c>
      <c r="G29" s="7">
        <v>6</v>
      </c>
      <c r="H29" s="7">
        <f t="shared" si="3"/>
        <v>360</v>
      </c>
      <c r="I29" s="7">
        <v>197</v>
      </c>
      <c r="J29" s="7">
        <v>163</v>
      </c>
      <c r="K29" s="7">
        <f t="shared" si="4"/>
        <v>143</v>
      </c>
      <c r="L29" s="7">
        <v>25</v>
      </c>
      <c r="M29" s="7">
        <v>118</v>
      </c>
    </row>
    <row r="30" spans="1:13" ht="13.5" customHeight="1">
      <c r="A30" s="6" t="s">
        <v>27</v>
      </c>
      <c r="B30" s="7">
        <f t="shared" si="1"/>
        <v>17</v>
      </c>
      <c r="C30" s="7">
        <v>8</v>
      </c>
      <c r="D30" s="7">
        <v>9</v>
      </c>
      <c r="E30" s="7">
        <f t="shared" si="2"/>
        <v>49</v>
      </c>
      <c r="F30" s="7">
        <v>24</v>
      </c>
      <c r="G30" s="7">
        <v>25</v>
      </c>
      <c r="H30" s="7">
        <f t="shared" si="3"/>
        <v>1300</v>
      </c>
      <c r="I30" s="7">
        <v>627</v>
      </c>
      <c r="J30" s="7">
        <v>673</v>
      </c>
      <c r="K30" s="7">
        <f t="shared" si="4"/>
        <v>273</v>
      </c>
      <c r="L30" s="7">
        <v>122</v>
      </c>
      <c r="M30" s="7">
        <v>151</v>
      </c>
    </row>
    <row r="31" spans="1:13" ht="13.5" customHeight="1">
      <c r="A31" s="6" t="s">
        <v>28</v>
      </c>
      <c r="B31" s="7">
        <f t="shared" si="1"/>
        <v>7</v>
      </c>
      <c r="C31" s="7">
        <v>2</v>
      </c>
      <c r="D31" s="7">
        <v>5</v>
      </c>
      <c r="E31" s="7">
        <f t="shared" si="2"/>
        <v>35</v>
      </c>
      <c r="F31" s="7">
        <v>21</v>
      </c>
      <c r="G31" s="7">
        <v>14</v>
      </c>
      <c r="H31" s="7">
        <f t="shared" si="3"/>
        <v>1079</v>
      </c>
      <c r="I31" s="7">
        <v>641</v>
      </c>
      <c r="J31" s="7">
        <v>438</v>
      </c>
      <c r="K31" s="7">
        <f t="shared" si="4"/>
        <v>232</v>
      </c>
      <c r="L31" s="7">
        <v>232</v>
      </c>
      <c r="M31" s="7">
        <v>0</v>
      </c>
    </row>
    <row r="32" spans="1:13" ht="13.5" customHeight="1">
      <c r="A32" s="6" t="s">
        <v>29</v>
      </c>
      <c r="B32" s="7">
        <f t="shared" si="1"/>
        <v>15</v>
      </c>
      <c r="C32" s="7">
        <v>6</v>
      </c>
      <c r="D32" s="7">
        <v>9</v>
      </c>
      <c r="E32" s="7">
        <f t="shared" si="2"/>
        <v>79</v>
      </c>
      <c r="F32" s="7">
        <v>45</v>
      </c>
      <c r="G32" s="7">
        <v>34</v>
      </c>
      <c r="H32" s="7">
        <f t="shared" si="3"/>
        <v>2368</v>
      </c>
      <c r="I32" s="7">
        <v>1505</v>
      </c>
      <c r="J32" s="7">
        <v>863</v>
      </c>
      <c r="K32" s="7">
        <f t="shared" si="4"/>
        <v>664</v>
      </c>
      <c r="L32" s="7">
        <v>402</v>
      </c>
      <c r="M32" s="7">
        <v>262</v>
      </c>
    </row>
    <row r="33" spans="1:13" ht="13.5" customHeight="1">
      <c r="A33" s="6" t="s">
        <v>30</v>
      </c>
      <c r="B33" s="7">
        <f t="shared" si="1"/>
        <v>4</v>
      </c>
      <c r="C33" s="7">
        <v>3</v>
      </c>
      <c r="D33" s="7">
        <v>1</v>
      </c>
      <c r="E33" s="7">
        <f t="shared" si="2"/>
        <v>24</v>
      </c>
      <c r="F33" s="7">
        <v>19</v>
      </c>
      <c r="G33" s="7">
        <v>5</v>
      </c>
      <c r="H33" s="7">
        <f t="shared" si="3"/>
        <v>910</v>
      </c>
      <c r="I33" s="7">
        <v>671</v>
      </c>
      <c r="J33" s="7">
        <v>239</v>
      </c>
      <c r="K33" s="7">
        <f t="shared" si="4"/>
        <v>267</v>
      </c>
      <c r="L33" s="7">
        <v>233</v>
      </c>
      <c r="M33" s="7">
        <v>34</v>
      </c>
    </row>
    <row r="34" spans="1:13" ht="13.5" customHeight="1">
      <c r="A34" s="6" t="s">
        <v>31</v>
      </c>
      <c r="B34" s="7">
        <f t="shared" si="1"/>
        <v>10</v>
      </c>
      <c r="C34" s="7">
        <v>5</v>
      </c>
      <c r="D34" s="7">
        <v>5</v>
      </c>
      <c r="E34" s="7">
        <f t="shared" si="2"/>
        <v>59</v>
      </c>
      <c r="F34" s="7">
        <v>22</v>
      </c>
      <c r="G34" s="7">
        <v>37</v>
      </c>
      <c r="H34" s="7">
        <f t="shared" si="3"/>
        <v>1839</v>
      </c>
      <c r="I34" s="7">
        <v>785</v>
      </c>
      <c r="J34" s="7">
        <v>1054</v>
      </c>
      <c r="K34" s="7">
        <f t="shared" si="4"/>
        <v>273</v>
      </c>
      <c r="L34" s="7">
        <v>273</v>
      </c>
      <c r="M34" s="7">
        <v>0</v>
      </c>
    </row>
    <row r="35" spans="1:13" ht="13.5" customHeight="1">
      <c r="A35" s="4" t="s">
        <v>32</v>
      </c>
      <c r="B35" s="7">
        <f>B36+B37</f>
        <v>0</v>
      </c>
      <c r="C35" s="7">
        <v>0</v>
      </c>
      <c r="D35" s="7">
        <v>0</v>
      </c>
      <c r="E35" s="7">
        <f>E36+E37</f>
        <v>0</v>
      </c>
      <c r="F35" s="7">
        <v>0</v>
      </c>
      <c r="G35" s="7">
        <v>0</v>
      </c>
      <c r="H35" s="7">
        <f>H36+H37</f>
        <v>0</v>
      </c>
      <c r="I35" s="7">
        <v>0</v>
      </c>
      <c r="J35" s="7">
        <v>0</v>
      </c>
      <c r="K35" s="7">
        <f>K36+K37</f>
        <v>0</v>
      </c>
      <c r="L35" s="7">
        <v>0</v>
      </c>
      <c r="M35" s="7">
        <v>0</v>
      </c>
    </row>
    <row r="36" spans="1:13" ht="13.5" customHeight="1">
      <c r="A36" s="6" t="s">
        <v>33</v>
      </c>
      <c r="B36" s="8">
        <f>C36+D36</f>
        <v>0</v>
      </c>
      <c r="C36" s="7">
        <v>0</v>
      </c>
      <c r="D36" s="7">
        <v>0</v>
      </c>
      <c r="E36" s="7">
        <f>F36+G36</f>
        <v>0</v>
      </c>
      <c r="F36" s="7">
        <v>0</v>
      </c>
      <c r="G36" s="7">
        <v>0</v>
      </c>
      <c r="H36" s="7">
        <f>I36+J36</f>
        <v>0</v>
      </c>
      <c r="I36" s="7">
        <v>0</v>
      </c>
      <c r="J36" s="7">
        <v>0</v>
      </c>
      <c r="K36" s="7">
        <f>L36+M36</f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  <mergeCell ref="H7:J7"/>
    <mergeCell ref="K7:M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ySplit="9" topLeftCell="A13" activePane="bottomLeft" state="frozen"/>
      <selection pane="topLeft" activeCell="A6" sqref="A6:A9"/>
      <selection pane="bottomLeft" activeCell="K10" sqref="K10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.75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121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40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7" t="s">
        <v>41</v>
      </c>
      <c r="C9" s="17" t="s">
        <v>10</v>
      </c>
      <c r="D9" s="17" t="s">
        <v>39</v>
      </c>
      <c r="E9" s="17" t="s">
        <v>41</v>
      </c>
      <c r="F9" s="17" t="s">
        <v>10</v>
      </c>
      <c r="G9" s="17" t="s">
        <v>39</v>
      </c>
      <c r="H9" s="17" t="s">
        <v>41</v>
      </c>
      <c r="I9" s="17" t="s">
        <v>10</v>
      </c>
      <c r="J9" s="17" t="s">
        <v>39</v>
      </c>
      <c r="K9" s="17" t="s">
        <v>41</v>
      </c>
      <c r="L9" s="17" t="s">
        <v>10</v>
      </c>
      <c r="M9" s="13" t="s">
        <v>39</v>
      </c>
    </row>
    <row r="10" spans="1:13" ht="13.5" customHeight="1">
      <c r="A10" s="2" t="s">
        <v>42</v>
      </c>
      <c r="B10" s="3">
        <v>386</v>
      </c>
      <c r="C10" s="3">
        <v>168</v>
      </c>
      <c r="D10" s="3">
        <v>218</v>
      </c>
      <c r="E10" s="3">
        <v>1009</v>
      </c>
      <c r="F10" s="3">
        <v>430</v>
      </c>
      <c r="G10" s="3">
        <v>579</v>
      </c>
      <c r="H10" s="3">
        <v>14566</v>
      </c>
      <c r="I10" s="3">
        <v>5186</v>
      </c>
      <c r="J10" s="3">
        <v>9380</v>
      </c>
      <c r="K10" s="3">
        <v>2841</v>
      </c>
      <c r="L10" s="3">
        <v>1339</v>
      </c>
      <c r="M10" s="3">
        <v>1502</v>
      </c>
    </row>
    <row r="11" spans="1:14" ht="13.5" customHeight="1">
      <c r="A11" s="21" t="s">
        <v>78</v>
      </c>
      <c r="B11" s="5">
        <v>386</v>
      </c>
      <c r="C11" s="7">
        <v>168</v>
      </c>
      <c r="D11" s="7">
        <v>218</v>
      </c>
      <c r="E11" s="7">
        <v>1009</v>
      </c>
      <c r="F11" s="7">
        <v>430</v>
      </c>
      <c r="G11" s="7">
        <v>579</v>
      </c>
      <c r="H11" s="7">
        <v>14566</v>
      </c>
      <c r="I11" s="7">
        <v>5186</v>
      </c>
      <c r="J11" s="7">
        <v>9380</v>
      </c>
      <c r="K11" s="7">
        <v>2841</v>
      </c>
      <c r="L11" s="7">
        <v>1339</v>
      </c>
      <c r="M11" s="7">
        <v>1502</v>
      </c>
      <c r="N11" s="7"/>
    </row>
    <row r="12" spans="1:14" ht="13.5" customHeight="1">
      <c r="A12" s="21" t="s">
        <v>79</v>
      </c>
      <c r="B12" s="5">
        <v>73</v>
      </c>
      <c r="C12" s="7">
        <v>28</v>
      </c>
      <c r="D12" s="7">
        <v>45</v>
      </c>
      <c r="E12" s="7">
        <v>232</v>
      </c>
      <c r="F12" s="7">
        <v>80</v>
      </c>
      <c r="G12" s="7">
        <v>152</v>
      </c>
      <c r="H12" s="7">
        <v>4153</v>
      </c>
      <c r="I12" s="7">
        <v>1227</v>
      </c>
      <c r="J12" s="7">
        <v>2926</v>
      </c>
      <c r="K12" s="7">
        <v>762</v>
      </c>
      <c r="L12" s="7">
        <v>345</v>
      </c>
      <c r="M12" s="7">
        <v>417</v>
      </c>
      <c r="N12" s="7"/>
    </row>
    <row r="13" spans="1:14" ht="13.5" customHeight="1">
      <c r="A13" s="21" t="s">
        <v>80</v>
      </c>
      <c r="B13" s="5">
        <v>28</v>
      </c>
      <c r="C13" s="7">
        <v>12</v>
      </c>
      <c r="D13" s="7">
        <v>16</v>
      </c>
      <c r="E13" s="7">
        <v>103</v>
      </c>
      <c r="F13" s="7">
        <v>36</v>
      </c>
      <c r="G13" s="7">
        <v>67</v>
      </c>
      <c r="H13" s="7">
        <v>1508</v>
      </c>
      <c r="I13" s="7">
        <v>439</v>
      </c>
      <c r="J13" s="7">
        <v>1069</v>
      </c>
      <c r="K13" s="7">
        <v>292</v>
      </c>
      <c r="L13" s="7">
        <v>84</v>
      </c>
      <c r="M13" s="7">
        <v>208</v>
      </c>
      <c r="N13" s="7"/>
    </row>
    <row r="14" spans="1:14" ht="13.5" customHeight="1">
      <c r="A14" s="21" t="s">
        <v>110</v>
      </c>
      <c r="B14" s="5">
        <v>35</v>
      </c>
      <c r="C14" s="7">
        <v>16</v>
      </c>
      <c r="D14" s="7">
        <v>19</v>
      </c>
      <c r="E14" s="7">
        <v>93</v>
      </c>
      <c r="F14" s="7">
        <v>42</v>
      </c>
      <c r="G14" s="7">
        <v>51</v>
      </c>
      <c r="H14" s="7">
        <v>1409</v>
      </c>
      <c r="I14" s="7">
        <v>531</v>
      </c>
      <c r="J14" s="7">
        <v>878</v>
      </c>
      <c r="K14" s="7">
        <v>298</v>
      </c>
      <c r="L14" s="7">
        <v>150</v>
      </c>
      <c r="M14" s="7">
        <v>148</v>
      </c>
      <c r="N14" s="7"/>
    </row>
    <row r="15" spans="1:14" ht="13.5" customHeight="1">
      <c r="A15" s="21" t="s">
        <v>81</v>
      </c>
      <c r="B15" s="5">
        <v>57</v>
      </c>
      <c r="C15" s="7">
        <v>24</v>
      </c>
      <c r="D15" s="7">
        <v>33</v>
      </c>
      <c r="E15" s="7">
        <v>185</v>
      </c>
      <c r="F15" s="7">
        <v>94</v>
      </c>
      <c r="G15" s="7">
        <v>91</v>
      </c>
      <c r="H15" s="7">
        <v>2698</v>
      </c>
      <c r="I15" s="7">
        <v>1235</v>
      </c>
      <c r="J15" s="7">
        <v>1463</v>
      </c>
      <c r="K15" s="7">
        <v>502</v>
      </c>
      <c r="L15" s="7">
        <v>301</v>
      </c>
      <c r="M15" s="7">
        <v>201</v>
      </c>
      <c r="N15" s="7"/>
    </row>
    <row r="16" spans="1:14" ht="13.5" customHeight="1">
      <c r="A16" s="21" t="s">
        <v>82</v>
      </c>
      <c r="B16" s="5">
        <v>30</v>
      </c>
      <c r="C16" s="7">
        <v>9</v>
      </c>
      <c r="D16" s="7">
        <v>21</v>
      </c>
      <c r="E16" s="7">
        <v>72</v>
      </c>
      <c r="F16" s="7">
        <v>21</v>
      </c>
      <c r="G16" s="7">
        <v>51</v>
      </c>
      <c r="H16" s="7">
        <v>819</v>
      </c>
      <c r="I16" s="7">
        <v>210</v>
      </c>
      <c r="J16" s="7">
        <v>609</v>
      </c>
      <c r="K16" s="7">
        <v>182</v>
      </c>
      <c r="L16" s="7">
        <v>63</v>
      </c>
      <c r="M16" s="7">
        <v>119</v>
      </c>
      <c r="N16" s="7"/>
    </row>
    <row r="17" spans="1:14" ht="13.5" customHeight="1">
      <c r="A17" s="21" t="s">
        <v>83</v>
      </c>
      <c r="B17" s="5">
        <v>35</v>
      </c>
      <c r="C17" s="7">
        <v>20</v>
      </c>
      <c r="D17" s="7">
        <v>15</v>
      </c>
      <c r="E17" s="7">
        <v>58</v>
      </c>
      <c r="F17" s="7">
        <v>35</v>
      </c>
      <c r="G17" s="7">
        <v>23</v>
      </c>
      <c r="H17" s="7">
        <v>890</v>
      </c>
      <c r="I17" s="7">
        <v>476</v>
      </c>
      <c r="J17" s="7">
        <v>414</v>
      </c>
      <c r="K17" s="7">
        <v>209</v>
      </c>
      <c r="L17" s="7">
        <v>125</v>
      </c>
      <c r="M17" s="7">
        <v>84</v>
      </c>
      <c r="N17" s="7"/>
    </row>
    <row r="18" spans="1:14" ht="13.5" customHeight="1">
      <c r="A18" s="21" t="s">
        <v>84</v>
      </c>
      <c r="B18" s="5">
        <v>14</v>
      </c>
      <c r="C18" s="7">
        <v>4</v>
      </c>
      <c r="D18" s="7">
        <v>10</v>
      </c>
      <c r="E18" s="7">
        <v>37</v>
      </c>
      <c r="F18" s="7">
        <v>12</v>
      </c>
      <c r="G18" s="7">
        <v>25</v>
      </c>
      <c r="H18" s="7">
        <v>363</v>
      </c>
      <c r="I18" s="7">
        <v>138</v>
      </c>
      <c r="J18" s="7">
        <v>225</v>
      </c>
      <c r="K18" s="7">
        <v>81</v>
      </c>
      <c r="L18" s="7">
        <v>43</v>
      </c>
      <c r="M18" s="7">
        <v>38</v>
      </c>
      <c r="N18" s="7"/>
    </row>
    <row r="19" spans="1:14" ht="13.5" customHeight="1">
      <c r="A19" s="21" t="s">
        <v>86</v>
      </c>
      <c r="B19" s="5">
        <v>5</v>
      </c>
      <c r="C19" s="7">
        <v>2</v>
      </c>
      <c r="D19" s="7">
        <v>3</v>
      </c>
      <c r="E19" s="7">
        <v>13</v>
      </c>
      <c r="F19" s="7">
        <v>5</v>
      </c>
      <c r="G19" s="7">
        <v>8</v>
      </c>
      <c r="H19" s="7">
        <v>187</v>
      </c>
      <c r="I19" s="7">
        <v>28</v>
      </c>
      <c r="J19" s="7">
        <v>159</v>
      </c>
      <c r="K19" s="7">
        <v>26</v>
      </c>
      <c r="L19" s="7">
        <v>10</v>
      </c>
      <c r="M19" s="7">
        <v>16</v>
      </c>
      <c r="N19" s="7"/>
    </row>
    <row r="20" spans="1:15" ht="13.5" customHeight="1">
      <c r="A20" s="21" t="s">
        <v>87</v>
      </c>
      <c r="B20" s="5">
        <v>10</v>
      </c>
      <c r="C20" s="7">
        <v>1</v>
      </c>
      <c r="D20" s="7">
        <v>9</v>
      </c>
      <c r="E20" s="7">
        <v>16</v>
      </c>
      <c r="F20" s="7">
        <v>2</v>
      </c>
      <c r="G20" s="7">
        <v>14</v>
      </c>
      <c r="H20" s="7">
        <v>221</v>
      </c>
      <c r="I20" s="7">
        <v>9</v>
      </c>
      <c r="J20" s="7">
        <v>212</v>
      </c>
      <c r="K20" s="7">
        <v>46</v>
      </c>
      <c r="L20" s="7">
        <v>7</v>
      </c>
      <c r="M20" s="7">
        <v>39</v>
      </c>
      <c r="N20" s="7"/>
      <c r="O20" s="7"/>
    </row>
    <row r="21" spans="1:15" ht="13.5" customHeight="1">
      <c r="A21" s="21" t="s">
        <v>88</v>
      </c>
      <c r="B21" s="5">
        <v>15</v>
      </c>
      <c r="C21" s="7">
        <v>8</v>
      </c>
      <c r="D21" s="7">
        <v>7</v>
      </c>
      <c r="E21" s="7">
        <v>24</v>
      </c>
      <c r="F21" s="7">
        <v>15</v>
      </c>
      <c r="G21" s="7">
        <v>9</v>
      </c>
      <c r="H21" s="7">
        <v>455</v>
      </c>
      <c r="I21" s="7">
        <v>203</v>
      </c>
      <c r="J21" s="7">
        <v>252</v>
      </c>
      <c r="K21" s="7">
        <v>96</v>
      </c>
      <c r="L21" s="7">
        <v>74</v>
      </c>
      <c r="M21" s="7">
        <v>22</v>
      </c>
      <c r="N21" s="7"/>
      <c r="O21" s="7"/>
    </row>
    <row r="22" spans="1:15" ht="13.5" customHeight="1">
      <c r="A22" s="21" t="s">
        <v>89</v>
      </c>
      <c r="B22" s="5">
        <v>8</v>
      </c>
      <c r="C22" s="7">
        <v>4</v>
      </c>
      <c r="D22" s="7">
        <v>4</v>
      </c>
      <c r="E22" s="7">
        <v>18</v>
      </c>
      <c r="F22" s="7">
        <v>10</v>
      </c>
      <c r="G22" s="7">
        <v>8</v>
      </c>
      <c r="H22" s="7">
        <v>220</v>
      </c>
      <c r="I22" s="7">
        <v>86</v>
      </c>
      <c r="J22" s="7">
        <v>134</v>
      </c>
      <c r="K22" s="7">
        <v>44</v>
      </c>
      <c r="L22" s="7">
        <v>14</v>
      </c>
      <c r="M22" s="7">
        <v>30</v>
      </c>
      <c r="N22" s="7"/>
      <c r="O22" s="7"/>
    </row>
    <row r="23" spans="1:15" ht="13.5" customHeight="1">
      <c r="A23" s="21" t="s">
        <v>90</v>
      </c>
      <c r="B23" s="5">
        <v>16</v>
      </c>
      <c r="C23" s="7">
        <v>8</v>
      </c>
      <c r="D23" s="7">
        <v>8</v>
      </c>
      <c r="E23" s="7">
        <v>30</v>
      </c>
      <c r="F23" s="7">
        <v>12</v>
      </c>
      <c r="G23" s="7">
        <v>18</v>
      </c>
      <c r="H23" s="7">
        <v>339</v>
      </c>
      <c r="I23" s="7">
        <v>115</v>
      </c>
      <c r="J23" s="7">
        <v>224</v>
      </c>
      <c r="K23" s="7">
        <v>74</v>
      </c>
      <c r="L23" s="7">
        <v>15</v>
      </c>
      <c r="M23" s="7">
        <v>59</v>
      </c>
      <c r="N23" s="7"/>
      <c r="O23" s="7"/>
    </row>
    <row r="24" spans="1:15" ht="13.5" customHeight="1">
      <c r="A24" s="21" t="s">
        <v>91</v>
      </c>
      <c r="B24" s="5">
        <v>8</v>
      </c>
      <c r="C24" s="7">
        <v>4</v>
      </c>
      <c r="D24" s="7">
        <v>4</v>
      </c>
      <c r="E24" s="7">
        <v>11</v>
      </c>
      <c r="F24" s="7">
        <v>5</v>
      </c>
      <c r="G24" s="7">
        <v>6</v>
      </c>
      <c r="H24" s="7">
        <v>118</v>
      </c>
      <c r="I24" s="7">
        <v>40</v>
      </c>
      <c r="J24" s="7">
        <v>78</v>
      </c>
      <c r="K24" s="7">
        <v>17</v>
      </c>
      <c r="L24" s="7">
        <v>8</v>
      </c>
      <c r="M24" s="7">
        <v>9</v>
      </c>
      <c r="N24" s="7"/>
      <c r="O24" s="7"/>
    </row>
    <row r="25" spans="1:15" ht="13.5" customHeight="1">
      <c r="A25" s="21" t="s">
        <v>92</v>
      </c>
      <c r="B25" s="5">
        <v>21</v>
      </c>
      <c r="C25" s="7">
        <v>13</v>
      </c>
      <c r="D25" s="7">
        <v>8</v>
      </c>
      <c r="E25" s="7">
        <v>38</v>
      </c>
      <c r="F25" s="7">
        <v>22</v>
      </c>
      <c r="G25" s="7">
        <v>16</v>
      </c>
      <c r="H25" s="7">
        <v>423</v>
      </c>
      <c r="I25" s="7">
        <v>182</v>
      </c>
      <c r="J25" s="7">
        <v>241</v>
      </c>
      <c r="K25" s="7">
        <v>75</v>
      </c>
      <c r="L25" s="7">
        <v>23</v>
      </c>
      <c r="M25" s="7">
        <v>52</v>
      </c>
      <c r="N25" s="7"/>
      <c r="O25" s="7"/>
    </row>
    <row r="26" spans="1:15" ht="13.5" customHeight="1">
      <c r="A26" s="21" t="s">
        <v>93</v>
      </c>
      <c r="B26" s="5">
        <v>4</v>
      </c>
      <c r="C26" s="7">
        <v>2</v>
      </c>
      <c r="D26" s="7">
        <v>2</v>
      </c>
      <c r="E26" s="7">
        <v>6</v>
      </c>
      <c r="F26" s="7">
        <v>4</v>
      </c>
      <c r="G26" s="7">
        <v>2</v>
      </c>
      <c r="H26" s="7">
        <v>28</v>
      </c>
      <c r="I26" s="7">
        <v>20</v>
      </c>
      <c r="J26" s="7">
        <v>8</v>
      </c>
      <c r="K26" s="7">
        <v>3</v>
      </c>
      <c r="L26" s="7">
        <v>3</v>
      </c>
      <c r="M26" s="7">
        <v>0</v>
      </c>
      <c r="N26" s="7"/>
      <c r="O26" s="7"/>
    </row>
    <row r="27" spans="1:15" ht="13.5" customHeight="1">
      <c r="A27" s="21" t="s">
        <v>94</v>
      </c>
      <c r="B27" s="5">
        <v>7</v>
      </c>
      <c r="C27" s="7">
        <v>4</v>
      </c>
      <c r="D27" s="7">
        <v>3</v>
      </c>
      <c r="E27" s="7">
        <v>20</v>
      </c>
      <c r="F27" s="7">
        <v>11</v>
      </c>
      <c r="G27" s="7">
        <v>9</v>
      </c>
      <c r="H27" s="7">
        <v>192</v>
      </c>
      <c r="I27" s="7">
        <v>94</v>
      </c>
      <c r="J27" s="7">
        <v>98</v>
      </c>
      <c r="K27" s="7">
        <v>43</v>
      </c>
      <c r="L27" s="7">
        <v>31</v>
      </c>
      <c r="M27" s="7">
        <v>12</v>
      </c>
      <c r="N27" s="7"/>
      <c r="O27" s="7"/>
    </row>
    <row r="28" spans="1:15" ht="13.5" customHeight="1">
      <c r="A28" s="21" t="s">
        <v>95</v>
      </c>
      <c r="B28" s="5">
        <v>2</v>
      </c>
      <c r="C28" s="7">
        <v>1</v>
      </c>
      <c r="D28" s="7">
        <v>1</v>
      </c>
      <c r="E28" s="7">
        <v>3</v>
      </c>
      <c r="F28" s="7">
        <v>2</v>
      </c>
      <c r="G28" s="7">
        <v>1</v>
      </c>
      <c r="H28" s="7">
        <v>33</v>
      </c>
      <c r="I28" s="7">
        <v>8</v>
      </c>
      <c r="J28" s="7">
        <v>25</v>
      </c>
      <c r="K28" s="7">
        <v>0</v>
      </c>
      <c r="L28" s="7">
        <v>0</v>
      </c>
      <c r="M28" s="7">
        <v>0</v>
      </c>
      <c r="N28" s="7"/>
      <c r="O28" s="7"/>
    </row>
    <row r="29" spans="1:15" ht="13.5" customHeight="1">
      <c r="A29" s="21" t="s">
        <v>96</v>
      </c>
      <c r="B29" s="5">
        <v>10</v>
      </c>
      <c r="C29" s="7">
        <v>4</v>
      </c>
      <c r="D29" s="7">
        <v>6</v>
      </c>
      <c r="E29" s="7">
        <v>28</v>
      </c>
      <c r="F29" s="7">
        <v>10</v>
      </c>
      <c r="G29" s="7">
        <v>18</v>
      </c>
      <c r="H29" s="7">
        <v>261</v>
      </c>
      <c r="I29" s="7">
        <v>75</v>
      </c>
      <c r="J29" s="7">
        <v>186</v>
      </c>
      <c r="K29" s="7">
        <v>48</v>
      </c>
      <c r="L29" s="7">
        <v>23</v>
      </c>
      <c r="M29" s="7">
        <v>25</v>
      </c>
      <c r="N29" s="7"/>
      <c r="O29" s="7"/>
    </row>
    <row r="30" spans="1:15" ht="13.5" customHeight="1">
      <c r="A30" s="21" t="s">
        <v>97</v>
      </c>
      <c r="B30" s="5">
        <v>4</v>
      </c>
      <c r="C30" s="7">
        <v>1</v>
      </c>
      <c r="D30" s="7">
        <v>3</v>
      </c>
      <c r="E30" s="7">
        <v>10</v>
      </c>
      <c r="F30" s="7">
        <v>3</v>
      </c>
      <c r="G30" s="7">
        <v>7</v>
      </c>
      <c r="H30" s="7">
        <v>154</v>
      </c>
      <c r="I30" s="7">
        <v>17</v>
      </c>
      <c r="J30" s="7">
        <v>137</v>
      </c>
      <c r="K30" s="7">
        <v>23</v>
      </c>
      <c r="L30" s="7">
        <v>7</v>
      </c>
      <c r="M30" s="7">
        <v>16</v>
      </c>
      <c r="N30" s="7"/>
      <c r="O30" s="7"/>
    </row>
    <row r="31" spans="1:15" ht="13.5" customHeight="1">
      <c r="A31" s="21" t="s">
        <v>98</v>
      </c>
      <c r="B31" s="5">
        <v>4</v>
      </c>
      <c r="C31" s="7">
        <v>3</v>
      </c>
      <c r="D31" s="7">
        <v>1</v>
      </c>
      <c r="E31" s="7">
        <v>12</v>
      </c>
      <c r="F31" s="7">
        <v>9</v>
      </c>
      <c r="G31" s="7">
        <v>3</v>
      </c>
      <c r="H31" s="7">
        <v>95</v>
      </c>
      <c r="I31" s="7">
        <v>53</v>
      </c>
      <c r="J31" s="7">
        <v>42</v>
      </c>
      <c r="K31" s="7">
        <v>20</v>
      </c>
      <c r="L31" s="7">
        <v>13</v>
      </c>
      <c r="M31" s="7">
        <v>7</v>
      </c>
      <c r="N31" s="7"/>
      <c r="O31" s="7"/>
    </row>
    <row r="32" spans="1:15" ht="13.5" customHeight="1">
      <c r="A32" s="21" t="s">
        <v>101</v>
      </c>
      <c r="B32" s="24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/>
      <c r="O32" s="7"/>
    </row>
    <row r="33" spans="1:15" ht="13.5" customHeight="1">
      <c r="A33" s="21" t="s">
        <v>99</v>
      </c>
      <c r="B33" s="8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/>
      <c r="O33" s="7"/>
    </row>
    <row r="34" spans="1:13" ht="13.5" customHeight="1" thickBot="1">
      <c r="A34" s="20" t="s">
        <v>100</v>
      </c>
      <c r="B34" s="22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</row>
    <row r="35" spans="1:13" ht="13.5" customHeight="1">
      <c r="A35" s="47" t="s">
        <v>107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</sheetData>
  <sheetProtection/>
  <mergeCells count="15">
    <mergeCell ref="E6:G6"/>
    <mergeCell ref="H6:J6"/>
    <mergeCell ref="K6:M6"/>
    <mergeCell ref="B7:D7"/>
    <mergeCell ref="E7:G7"/>
    <mergeCell ref="A2:M2"/>
    <mergeCell ref="A3:M3"/>
    <mergeCell ref="H7:J7"/>
    <mergeCell ref="K7:M7"/>
    <mergeCell ref="A35:M35"/>
    <mergeCell ref="A1:M1"/>
    <mergeCell ref="A4:M4"/>
    <mergeCell ref="A5:M5"/>
    <mergeCell ref="A6:A9"/>
    <mergeCell ref="B6:D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19">
        <f aca="true" t="shared" si="0" ref="B10:J10">B11+B35</f>
        <v>566</v>
      </c>
      <c r="C10" s="19">
        <f t="shared" si="0"/>
        <v>224</v>
      </c>
      <c r="D10" s="19">
        <f t="shared" si="0"/>
        <v>342</v>
      </c>
      <c r="E10" s="19">
        <f t="shared" si="0"/>
        <v>1805</v>
      </c>
      <c r="F10" s="19">
        <f t="shared" si="0"/>
        <v>835</v>
      </c>
      <c r="G10" s="19">
        <f t="shared" si="0"/>
        <v>970</v>
      </c>
      <c r="H10" s="19">
        <f t="shared" si="0"/>
        <v>52651</v>
      </c>
      <c r="I10" s="19">
        <f t="shared" si="0"/>
        <v>24610</v>
      </c>
      <c r="J10" s="19">
        <f t="shared" si="0"/>
        <v>27334</v>
      </c>
      <c r="K10" s="19">
        <f>K11+K35</f>
        <v>12133</v>
      </c>
      <c r="L10" s="19">
        <f>L11+L35</f>
        <v>7048</v>
      </c>
      <c r="M10" s="19">
        <f>M11+M35</f>
        <v>5085</v>
      </c>
    </row>
    <row r="11" spans="1:13" ht="13.5" customHeight="1">
      <c r="A11" s="4" t="s">
        <v>11</v>
      </c>
      <c r="B11" s="7">
        <f>SUM(B12:B34)</f>
        <v>563</v>
      </c>
      <c r="C11" s="7">
        <v>224</v>
      </c>
      <c r="D11" s="7">
        <v>339</v>
      </c>
      <c r="E11" s="7">
        <f>SUM(E12:E34)</f>
        <v>1798</v>
      </c>
      <c r="F11" s="7">
        <v>835</v>
      </c>
      <c r="G11" s="7">
        <v>963</v>
      </c>
      <c r="H11" s="7">
        <f>SUM(H12:H34)</f>
        <v>52500</v>
      </c>
      <c r="I11" s="7">
        <v>24610</v>
      </c>
      <c r="J11" s="7">
        <v>27183</v>
      </c>
      <c r="K11" s="7">
        <f>SUM(K12:K34)</f>
        <v>12133</v>
      </c>
      <c r="L11" s="7">
        <v>7048</v>
      </c>
      <c r="M11" s="7">
        <v>5085</v>
      </c>
    </row>
    <row r="12" spans="1:13" ht="13.5" customHeight="1">
      <c r="A12" s="6" t="s">
        <v>74</v>
      </c>
      <c r="B12" s="7">
        <f aca="true" t="shared" si="1" ref="B12:B34">C12+D12</f>
        <v>25</v>
      </c>
      <c r="C12" s="7">
        <v>9</v>
      </c>
      <c r="D12" s="7">
        <v>16</v>
      </c>
      <c r="E12" s="7">
        <f aca="true" t="shared" si="2" ref="E12:E34">F12+G12</f>
        <v>203</v>
      </c>
      <c r="F12" s="7">
        <v>94</v>
      </c>
      <c r="G12" s="7">
        <v>109</v>
      </c>
      <c r="H12" s="7">
        <f aca="true" t="shared" si="3" ref="H12:H34">I12+J12</f>
        <v>5906</v>
      </c>
      <c r="I12" s="7">
        <v>2934</v>
      </c>
      <c r="J12" s="7">
        <v>2972</v>
      </c>
      <c r="K12" s="7">
        <f aca="true" t="shared" si="4" ref="K12:K34">L12+M12</f>
        <v>1717</v>
      </c>
      <c r="L12" s="7">
        <v>880</v>
      </c>
      <c r="M12" s="7">
        <v>837</v>
      </c>
    </row>
    <row r="13" spans="1:13" ht="13.5" customHeight="1">
      <c r="A13" s="6" t="s">
        <v>75</v>
      </c>
      <c r="B13" s="7">
        <f t="shared" si="1"/>
        <v>28</v>
      </c>
      <c r="C13" s="7">
        <v>10</v>
      </c>
      <c r="D13" s="7">
        <v>18</v>
      </c>
      <c r="E13" s="7">
        <f t="shared" si="2"/>
        <v>124</v>
      </c>
      <c r="F13" s="7">
        <v>53</v>
      </c>
      <c r="G13" s="7">
        <v>71</v>
      </c>
      <c r="H13" s="7">
        <f t="shared" si="3"/>
        <v>3884</v>
      </c>
      <c r="I13" s="7">
        <v>2283</v>
      </c>
      <c r="J13" s="7">
        <v>1601</v>
      </c>
      <c r="K13" s="7">
        <f t="shared" si="4"/>
        <v>921</v>
      </c>
      <c r="L13" s="7">
        <v>574</v>
      </c>
      <c r="M13" s="7">
        <v>347</v>
      </c>
    </row>
    <row r="14" spans="1:13" ht="13.5" customHeight="1">
      <c r="A14" s="6" t="s">
        <v>12</v>
      </c>
      <c r="B14" s="7">
        <f t="shared" si="1"/>
        <v>92</v>
      </c>
      <c r="C14" s="7">
        <v>31</v>
      </c>
      <c r="D14" s="7">
        <v>61</v>
      </c>
      <c r="E14" s="7">
        <f t="shared" si="2"/>
        <v>345</v>
      </c>
      <c r="F14" s="7">
        <v>138</v>
      </c>
      <c r="G14" s="7">
        <v>207</v>
      </c>
      <c r="H14" s="7">
        <f t="shared" si="3"/>
        <v>10700</v>
      </c>
      <c r="I14" s="7">
        <v>4324</v>
      </c>
      <c r="J14" s="7">
        <v>6376</v>
      </c>
      <c r="K14" s="7">
        <f t="shared" si="4"/>
        <v>2328</v>
      </c>
      <c r="L14" s="7">
        <v>1230</v>
      </c>
      <c r="M14" s="7">
        <v>1098</v>
      </c>
    </row>
    <row r="15" spans="1:13" ht="13.5" customHeight="1">
      <c r="A15" s="6" t="s">
        <v>76</v>
      </c>
      <c r="B15" s="7">
        <f t="shared" si="1"/>
        <v>9</v>
      </c>
      <c r="C15" s="7">
        <v>4</v>
      </c>
      <c r="D15" s="7">
        <v>5</v>
      </c>
      <c r="E15" s="7">
        <f t="shared" si="2"/>
        <v>36</v>
      </c>
      <c r="F15" s="7">
        <v>14</v>
      </c>
      <c r="G15" s="7">
        <v>22</v>
      </c>
      <c r="H15" s="7">
        <f t="shared" si="3"/>
        <v>1185</v>
      </c>
      <c r="I15" s="7">
        <v>441</v>
      </c>
      <c r="J15" s="7">
        <v>744</v>
      </c>
      <c r="K15" s="7">
        <f t="shared" si="4"/>
        <v>251</v>
      </c>
      <c r="L15" s="7">
        <v>93</v>
      </c>
      <c r="M15" s="7">
        <v>158</v>
      </c>
    </row>
    <row r="16" spans="1:13" ht="13.5" customHeight="1">
      <c r="A16" s="6" t="s">
        <v>13</v>
      </c>
      <c r="B16" s="7">
        <f t="shared" si="1"/>
        <v>43</v>
      </c>
      <c r="C16" s="7">
        <v>17</v>
      </c>
      <c r="D16" s="7">
        <v>26</v>
      </c>
      <c r="E16" s="7">
        <f t="shared" si="2"/>
        <v>130</v>
      </c>
      <c r="F16" s="7">
        <v>60</v>
      </c>
      <c r="G16" s="7">
        <v>70</v>
      </c>
      <c r="H16" s="7">
        <f t="shared" si="3"/>
        <v>3921</v>
      </c>
      <c r="I16" s="7">
        <v>2041</v>
      </c>
      <c r="J16" s="7">
        <v>1880</v>
      </c>
      <c r="K16" s="7">
        <f t="shared" si="4"/>
        <v>1131</v>
      </c>
      <c r="L16" s="7">
        <v>571</v>
      </c>
      <c r="M16" s="7">
        <v>560</v>
      </c>
    </row>
    <row r="17" spans="1:13" ht="13.5" customHeight="1">
      <c r="A17" s="6" t="s">
        <v>14</v>
      </c>
      <c r="B17" s="7">
        <f t="shared" si="1"/>
        <v>9</v>
      </c>
      <c r="C17" s="7">
        <v>4</v>
      </c>
      <c r="D17" s="7">
        <v>5</v>
      </c>
      <c r="E17" s="7">
        <f t="shared" si="2"/>
        <v>18</v>
      </c>
      <c r="F17" s="7">
        <v>11</v>
      </c>
      <c r="G17" s="7">
        <v>7</v>
      </c>
      <c r="H17" s="7">
        <f t="shared" si="3"/>
        <v>568</v>
      </c>
      <c r="I17" s="7">
        <v>355</v>
      </c>
      <c r="J17" s="7">
        <v>213</v>
      </c>
      <c r="K17" s="7">
        <f t="shared" si="4"/>
        <v>145</v>
      </c>
      <c r="L17" s="7">
        <v>110</v>
      </c>
      <c r="M17" s="7">
        <v>35</v>
      </c>
    </row>
    <row r="18" spans="1:13" ht="13.5" customHeight="1">
      <c r="A18" s="6" t="s">
        <v>15</v>
      </c>
      <c r="B18" s="7">
        <f t="shared" si="1"/>
        <v>8</v>
      </c>
      <c r="C18" s="7">
        <v>2</v>
      </c>
      <c r="D18" s="7">
        <v>6</v>
      </c>
      <c r="E18" s="7">
        <f t="shared" si="2"/>
        <v>15</v>
      </c>
      <c r="F18" s="7">
        <v>5</v>
      </c>
      <c r="G18" s="7">
        <v>10</v>
      </c>
      <c r="H18" s="7">
        <f t="shared" si="3"/>
        <v>383</v>
      </c>
      <c r="I18" s="7">
        <v>132</v>
      </c>
      <c r="J18" s="7">
        <v>251</v>
      </c>
      <c r="K18" s="7">
        <f t="shared" si="4"/>
        <v>23</v>
      </c>
      <c r="L18" s="7">
        <v>23</v>
      </c>
      <c r="M18" s="7">
        <v>0</v>
      </c>
    </row>
    <row r="19" spans="1:13" ht="13.5" customHeight="1">
      <c r="A19" s="6" t="s">
        <v>16</v>
      </c>
      <c r="B19" s="7">
        <f t="shared" si="1"/>
        <v>33</v>
      </c>
      <c r="C19" s="7">
        <v>14</v>
      </c>
      <c r="D19" s="7">
        <v>19</v>
      </c>
      <c r="E19" s="7">
        <f t="shared" si="2"/>
        <v>99</v>
      </c>
      <c r="F19" s="7">
        <v>41</v>
      </c>
      <c r="G19" s="7">
        <v>58</v>
      </c>
      <c r="H19" s="7">
        <f t="shared" si="3"/>
        <v>2874</v>
      </c>
      <c r="I19" s="7">
        <v>1179</v>
      </c>
      <c r="J19" s="7">
        <v>1695</v>
      </c>
      <c r="K19" s="7">
        <f t="shared" si="4"/>
        <v>562</v>
      </c>
      <c r="L19" s="7">
        <v>262</v>
      </c>
      <c r="M19" s="7">
        <v>300</v>
      </c>
    </row>
    <row r="20" spans="1:13" ht="13.5" customHeight="1">
      <c r="A20" s="6" t="s">
        <v>17</v>
      </c>
      <c r="B20" s="7">
        <f t="shared" si="1"/>
        <v>39</v>
      </c>
      <c r="C20" s="7">
        <v>10</v>
      </c>
      <c r="D20" s="7">
        <v>29</v>
      </c>
      <c r="E20" s="7">
        <f t="shared" si="2"/>
        <v>86</v>
      </c>
      <c r="F20" s="7">
        <v>39</v>
      </c>
      <c r="G20" s="7">
        <v>47</v>
      </c>
      <c r="H20" s="7">
        <f t="shared" si="3"/>
        <v>2926</v>
      </c>
      <c r="I20" s="7">
        <v>1413</v>
      </c>
      <c r="J20" s="7">
        <v>1513</v>
      </c>
      <c r="K20" s="7">
        <f t="shared" si="4"/>
        <v>648</v>
      </c>
      <c r="L20" s="7">
        <v>478</v>
      </c>
      <c r="M20" s="7">
        <v>170</v>
      </c>
    </row>
    <row r="21" spans="1:13" ht="13.5" customHeight="1">
      <c r="A21" s="6" t="s">
        <v>18</v>
      </c>
      <c r="B21" s="7">
        <f t="shared" si="1"/>
        <v>12</v>
      </c>
      <c r="C21" s="7">
        <v>7</v>
      </c>
      <c r="D21" s="7">
        <v>5</v>
      </c>
      <c r="E21" s="7">
        <f t="shared" si="2"/>
        <v>30</v>
      </c>
      <c r="F21" s="7">
        <v>18</v>
      </c>
      <c r="G21" s="7">
        <v>12</v>
      </c>
      <c r="H21" s="7">
        <f t="shared" si="3"/>
        <v>816</v>
      </c>
      <c r="I21" s="7">
        <v>513</v>
      </c>
      <c r="J21" s="7">
        <v>303</v>
      </c>
      <c r="K21" s="7">
        <f t="shared" si="4"/>
        <v>245</v>
      </c>
      <c r="L21" s="7">
        <v>168</v>
      </c>
      <c r="M21" s="7">
        <v>77</v>
      </c>
    </row>
    <row r="22" spans="1:13" ht="13.5" customHeight="1">
      <c r="A22" s="6" t="s">
        <v>19</v>
      </c>
      <c r="B22" s="7">
        <f t="shared" si="1"/>
        <v>25</v>
      </c>
      <c r="C22" s="7">
        <v>13</v>
      </c>
      <c r="D22" s="7">
        <v>12</v>
      </c>
      <c r="E22" s="7">
        <f t="shared" si="2"/>
        <v>64</v>
      </c>
      <c r="F22" s="7">
        <v>38</v>
      </c>
      <c r="G22" s="7">
        <v>26</v>
      </c>
      <c r="H22" s="7">
        <f t="shared" si="3"/>
        <v>1668</v>
      </c>
      <c r="I22" s="7">
        <v>872</v>
      </c>
      <c r="J22" s="7">
        <v>796</v>
      </c>
      <c r="K22" s="7">
        <f t="shared" si="4"/>
        <v>303</v>
      </c>
      <c r="L22" s="7">
        <v>222</v>
      </c>
      <c r="M22" s="7">
        <v>81</v>
      </c>
    </row>
    <row r="23" spans="1:13" ht="13.5" customHeight="1">
      <c r="A23" s="6" t="s">
        <v>20</v>
      </c>
      <c r="B23" s="7">
        <f t="shared" si="1"/>
        <v>20</v>
      </c>
      <c r="C23" s="7">
        <v>5</v>
      </c>
      <c r="D23" s="7">
        <v>15</v>
      </c>
      <c r="E23" s="7">
        <f t="shared" si="2"/>
        <v>32</v>
      </c>
      <c r="F23" s="7">
        <v>9</v>
      </c>
      <c r="G23" s="7">
        <v>23</v>
      </c>
      <c r="H23" s="7">
        <f t="shared" si="3"/>
        <v>860</v>
      </c>
      <c r="I23" s="7">
        <v>209</v>
      </c>
      <c r="J23" s="7">
        <v>651</v>
      </c>
      <c r="K23" s="7">
        <f t="shared" si="4"/>
        <v>33</v>
      </c>
      <c r="L23" s="7">
        <v>33</v>
      </c>
      <c r="M23" s="7">
        <v>0</v>
      </c>
    </row>
    <row r="24" spans="1:13" ht="13.5" customHeight="1">
      <c r="A24" s="6" t="s">
        <v>21</v>
      </c>
      <c r="B24" s="7">
        <f t="shared" si="1"/>
        <v>20</v>
      </c>
      <c r="C24" s="7">
        <v>8</v>
      </c>
      <c r="D24" s="7">
        <v>12</v>
      </c>
      <c r="E24" s="7">
        <f t="shared" si="2"/>
        <v>56</v>
      </c>
      <c r="F24" s="7">
        <v>25</v>
      </c>
      <c r="G24" s="7">
        <v>31</v>
      </c>
      <c r="H24" s="7">
        <f t="shared" si="3"/>
        <v>1862</v>
      </c>
      <c r="I24" s="7">
        <v>720</v>
      </c>
      <c r="J24" s="7">
        <v>1142</v>
      </c>
      <c r="K24" s="7">
        <f t="shared" si="4"/>
        <v>205</v>
      </c>
      <c r="L24" s="7">
        <v>205</v>
      </c>
      <c r="M24" s="7">
        <v>0</v>
      </c>
    </row>
    <row r="25" spans="1:13" ht="13.5" customHeight="1">
      <c r="A25" s="6" t="s">
        <v>22</v>
      </c>
      <c r="B25" s="7">
        <f t="shared" si="1"/>
        <v>56</v>
      </c>
      <c r="C25" s="7">
        <v>28</v>
      </c>
      <c r="D25" s="7">
        <v>28</v>
      </c>
      <c r="E25" s="7">
        <f t="shared" si="2"/>
        <v>131</v>
      </c>
      <c r="F25" s="7">
        <v>70</v>
      </c>
      <c r="G25" s="7">
        <v>61</v>
      </c>
      <c r="H25" s="7">
        <f t="shared" si="3"/>
        <v>3270</v>
      </c>
      <c r="I25" s="7">
        <v>1879</v>
      </c>
      <c r="J25" s="7">
        <v>1391</v>
      </c>
      <c r="K25" s="7">
        <f t="shared" si="4"/>
        <v>962</v>
      </c>
      <c r="L25" s="7">
        <v>476</v>
      </c>
      <c r="M25" s="7">
        <v>486</v>
      </c>
    </row>
    <row r="26" spans="1:13" ht="13.5" customHeight="1">
      <c r="A26" s="6" t="s">
        <v>23</v>
      </c>
      <c r="B26" s="7">
        <f t="shared" si="1"/>
        <v>42</v>
      </c>
      <c r="C26" s="7">
        <v>15</v>
      </c>
      <c r="D26" s="7">
        <v>27</v>
      </c>
      <c r="E26" s="7">
        <f t="shared" si="2"/>
        <v>83</v>
      </c>
      <c r="F26" s="7">
        <v>39</v>
      </c>
      <c r="G26" s="7">
        <v>44</v>
      </c>
      <c r="H26" s="7">
        <f t="shared" si="3"/>
        <v>2196</v>
      </c>
      <c r="I26" s="7">
        <v>989</v>
      </c>
      <c r="J26" s="7">
        <v>1207</v>
      </c>
      <c r="K26" s="7">
        <f t="shared" si="4"/>
        <v>431</v>
      </c>
      <c r="L26" s="7">
        <v>262</v>
      </c>
      <c r="M26" s="7">
        <v>169</v>
      </c>
    </row>
    <row r="27" spans="1:13" ht="13.5" customHeight="1">
      <c r="A27" s="6" t="s">
        <v>24</v>
      </c>
      <c r="B27" s="7">
        <f t="shared" si="1"/>
        <v>19</v>
      </c>
      <c r="C27" s="7">
        <v>7</v>
      </c>
      <c r="D27" s="7">
        <v>12</v>
      </c>
      <c r="E27" s="7">
        <f t="shared" si="2"/>
        <v>26</v>
      </c>
      <c r="F27" s="7">
        <v>13</v>
      </c>
      <c r="G27" s="7">
        <v>13</v>
      </c>
      <c r="H27" s="7">
        <f t="shared" si="3"/>
        <v>708</v>
      </c>
      <c r="I27" s="7">
        <v>389</v>
      </c>
      <c r="J27" s="7">
        <v>319</v>
      </c>
      <c r="K27" s="7">
        <f t="shared" si="4"/>
        <v>140</v>
      </c>
      <c r="L27" s="7">
        <v>66</v>
      </c>
      <c r="M27" s="7">
        <v>74</v>
      </c>
    </row>
    <row r="28" spans="1:13" ht="13.5" customHeight="1">
      <c r="A28" s="6" t="s">
        <v>25</v>
      </c>
      <c r="B28" s="7">
        <f t="shared" si="1"/>
        <v>14</v>
      </c>
      <c r="C28" s="7">
        <v>8</v>
      </c>
      <c r="D28" s="7">
        <v>6</v>
      </c>
      <c r="E28" s="7">
        <f t="shared" si="2"/>
        <v>47</v>
      </c>
      <c r="F28" s="7">
        <v>26</v>
      </c>
      <c r="G28" s="7">
        <v>21</v>
      </c>
      <c r="H28" s="7">
        <f t="shared" si="3"/>
        <v>1288</v>
      </c>
      <c r="I28" s="7">
        <v>692</v>
      </c>
      <c r="J28" s="7">
        <v>596</v>
      </c>
      <c r="K28" s="7">
        <f t="shared" si="4"/>
        <v>174</v>
      </c>
      <c r="L28" s="7">
        <v>97</v>
      </c>
      <c r="M28" s="7">
        <v>77</v>
      </c>
    </row>
    <row r="29" spans="1:13" ht="13.5" customHeight="1">
      <c r="A29" s="6" t="s">
        <v>26</v>
      </c>
      <c r="B29" s="7">
        <f t="shared" si="1"/>
        <v>10</v>
      </c>
      <c r="C29" s="7">
        <v>4</v>
      </c>
      <c r="D29" s="7">
        <v>6</v>
      </c>
      <c r="E29" s="7">
        <f t="shared" si="2"/>
        <v>14</v>
      </c>
      <c r="F29" s="7">
        <v>7</v>
      </c>
      <c r="G29" s="7">
        <v>7</v>
      </c>
      <c r="H29" s="7">
        <f t="shared" si="3"/>
        <v>333</v>
      </c>
      <c r="I29" s="7">
        <v>140</v>
      </c>
      <c r="J29" s="7">
        <v>193</v>
      </c>
      <c r="K29" s="7">
        <f t="shared" si="4"/>
        <v>58</v>
      </c>
      <c r="L29" s="7">
        <v>30</v>
      </c>
      <c r="M29" s="7">
        <v>28</v>
      </c>
    </row>
    <row r="30" spans="1:13" ht="13.5" customHeight="1">
      <c r="A30" s="6" t="s">
        <v>27</v>
      </c>
      <c r="B30" s="7">
        <f t="shared" si="1"/>
        <v>21</v>
      </c>
      <c r="C30" s="7">
        <v>11</v>
      </c>
      <c r="D30" s="7">
        <v>10</v>
      </c>
      <c r="E30" s="7">
        <f t="shared" si="2"/>
        <v>55</v>
      </c>
      <c r="F30" s="7">
        <v>30</v>
      </c>
      <c r="G30" s="7">
        <v>25</v>
      </c>
      <c r="H30" s="7">
        <f t="shared" si="3"/>
        <v>1333</v>
      </c>
      <c r="I30" s="7">
        <v>703</v>
      </c>
      <c r="J30" s="7">
        <v>630</v>
      </c>
      <c r="K30" s="7">
        <f t="shared" si="4"/>
        <v>389</v>
      </c>
      <c r="L30" s="7">
        <v>225</v>
      </c>
      <c r="M30" s="7">
        <v>164</v>
      </c>
    </row>
    <row r="31" spans="1:13" ht="13.5" customHeight="1">
      <c r="A31" s="6" t="s">
        <v>28</v>
      </c>
      <c r="B31" s="7">
        <f t="shared" si="1"/>
        <v>7</v>
      </c>
      <c r="C31" s="7">
        <v>2</v>
      </c>
      <c r="D31" s="7">
        <v>5</v>
      </c>
      <c r="E31" s="7">
        <f t="shared" si="2"/>
        <v>36</v>
      </c>
      <c r="F31" s="7">
        <v>20</v>
      </c>
      <c r="G31" s="7">
        <v>16</v>
      </c>
      <c r="H31" s="7">
        <f t="shared" si="3"/>
        <v>1024</v>
      </c>
      <c r="I31" s="7">
        <v>556</v>
      </c>
      <c r="J31" s="7">
        <v>468</v>
      </c>
      <c r="K31" s="7">
        <f t="shared" si="4"/>
        <v>189</v>
      </c>
      <c r="L31" s="7">
        <v>189</v>
      </c>
      <c r="M31" s="7">
        <v>0</v>
      </c>
    </row>
    <row r="32" spans="1:13" ht="13.5" customHeight="1">
      <c r="A32" s="6" t="s">
        <v>29</v>
      </c>
      <c r="B32" s="7">
        <f t="shared" si="1"/>
        <v>16</v>
      </c>
      <c r="C32" s="7">
        <v>7</v>
      </c>
      <c r="D32" s="7">
        <v>9</v>
      </c>
      <c r="E32" s="7">
        <f t="shared" si="2"/>
        <v>79</v>
      </c>
      <c r="F32" s="7">
        <v>45</v>
      </c>
      <c r="G32" s="7">
        <v>34</v>
      </c>
      <c r="H32" s="7">
        <f t="shared" si="3"/>
        <v>2176</v>
      </c>
      <c r="I32" s="7">
        <v>1331</v>
      </c>
      <c r="J32" s="7">
        <v>845</v>
      </c>
      <c r="K32" s="7">
        <f t="shared" si="4"/>
        <v>640</v>
      </c>
      <c r="L32" s="7">
        <v>386</v>
      </c>
      <c r="M32" s="7">
        <v>254</v>
      </c>
    </row>
    <row r="33" spans="1:13" ht="13.5" customHeight="1">
      <c r="A33" s="6" t="s">
        <v>30</v>
      </c>
      <c r="B33" s="7">
        <f t="shared" si="1"/>
        <v>4</v>
      </c>
      <c r="C33" s="7">
        <v>3</v>
      </c>
      <c r="D33" s="7">
        <v>1</v>
      </c>
      <c r="E33" s="7">
        <f t="shared" si="2"/>
        <v>24</v>
      </c>
      <c r="F33" s="7">
        <v>19</v>
      </c>
      <c r="G33" s="7">
        <v>5</v>
      </c>
      <c r="H33" s="7">
        <f t="shared" si="3"/>
        <v>860</v>
      </c>
      <c r="I33" s="7">
        <v>607</v>
      </c>
      <c r="J33" s="7">
        <v>253</v>
      </c>
      <c r="K33" s="7">
        <f t="shared" si="4"/>
        <v>296</v>
      </c>
      <c r="L33" s="7">
        <v>233</v>
      </c>
      <c r="M33" s="7">
        <v>63</v>
      </c>
    </row>
    <row r="34" spans="1:13" ht="13.5" customHeight="1">
      <c r="A34" s="6" t="s">
        <v>31</v>
      </c>
      <c r="B34" s="7">
        <f t="shared" si="1"/>
        <v>11</v>
      </c>
      <c r="C34" s="7">
        <v>5</v>
      </c>
      <c r="D34" s="7">
        <v>6</v>
      </c>
      <c r="E34" s="7">
        <f t="shared" si="2"/>
        <v>65</v>
      </c>
      <c r="F34" s="7">
        <v>21</v>
      </c>
      <c r="G34" s="7">
        <v>44</v>
      </c>
      <c r="H34" s="7">
        <f t="shared" si="3"/>
        <v>1759</v>
      </c>
      <c r="I34" s="7">
        <v>615</v>
      </c>
      <c r="J34" s="7">
        <v>1144</v>
      </c>
      <c r="K34" s="7">
        <f t="shared" si="4"/>
        <v>342</v>
      </c>
      <c r="L34" s="7">
        <v>235</v>
      </c>
      <c r="M34" s="7">
        <v>107</v>
      </c>
    </row>
    <row r="35" spans="1:13" ht="13.5" customHeight="1">
      <c r="A35" s="4" t="s">
        <v>32</v>
      </c>
      <c r="B35" s="7">
        <f>B36+B37</f>
        <v>3</v>
      </c>
      <c r="C35" s="7">
        <v>0</v>
      </c>
      <c r="D35" s="7">
        <v>3</v>
      </c>
      <c r="E35" s="7">
        <f>E36+E37</f>
        <v>7</v>
      </c>
      <c r="F35" s="7">
        <v>0</v>
      </c>
      <c r="G35" s="7">
        <v>7</v>
      </c>
      <c r="H35" s="7">
        <f>H36+H37</f>
        <v>151</v>
      </c>
      <c r="I35" s="7">
        <v>0</v>
      </c>
      <c r="J35" s="7">
        <v>151</v>
      </c>
      <c r="K35" s="7">
        <f>K36+K37</f>
        <v>0</v>
      </c>
      <c r="L35" s="7">
        <v>0</v>
      </c>
      <c r="M35" s="7">
        <v>0</v>
      </c>
    </row>
    <row r="36" spans="1:13" ht="13.5" customHeight="1">
      <c r="A36" s="6" t="s">
        <v>33</v>
      </c>
      <c r="B36" s="8">
        <f>C36+D36</f>
        <v>3</v>
      </c>
      <c r="C36" s="7">
        <v>0</v>
      </c>
      <c r="D36" s="7">
        <v>3</v>
      </c>
      <c r="E36" s="7">
        <f>F36+G36</f>
        <v>7</v>
      </c>
      <c r="F36" s="7">
        <v>0</v>
      </c>
      <c r="G36" s="7">
        <v>7</v>
      </c>
      <c r="H36" s="7">
        <f>I36+J36</f>
        <v>151</v>
      </c>
      <c r="I36" s="7">
        <v>0</v>
      </c>
      <c r="J36" s="7">
        <v>151</v>
      </c>
      <c r="K36" s="7">
        <f>L36+M36</f>
        <v>0</v>
      </c>
      <c r="L36" s="7">
        <v>0</v>
      </c>
      <c r="M36" s="7">
        <v>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A2:M2"/>
    <mergeCell ref="A3:M3"/>
    <mergeCell ref="H6:J6"/>
    <mergeCell ref="K6:M6"/>
    <mergeCell ref="H7:J7"/>
    <mergeCell ref="K7:M7"/>
    <mergeCell ref="B7:D7"/>
    <mergeCell ref="E7:G7"/>
    <mergeCell ref="A1:M1"/>
    <mergeCell ref="A4:M4"/>
    <mergeCell ref="A5:M5"/>
    <mergeCell ref="A6:A9"/>
    <mergeCell ref="B6:D6"/>
    <mergeCell ref="E6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62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63</v>
      </c>
      <c r="C9" s="17" t="s">
        <v>10</v>
      </c>
      <c r="D9" s="17" t="s">
        <v>64</v>
      </c>
      <c r="E9" s="16" t="s">
        <v>63</v>
      </c>
      <c r="F9" s="17" t="s">
        <v>10</v>
      </c>
      <c r="G9" s="17" t="s">
        <v>64</v>
      </c>
      <c r="H9" s="16" t="s">
        <v>63</v>
      </c>
      <c r="I9" s="17" t="s">
        <v>10</v>
      </c>
      <c r="J9" s="17" t="s">
        <v>64</v>
      </c>
      <c r="K9" s="16" t="s">
        <v>63</v>
      </c>
      <c r="L9" s="17" t="s">
        <v>10</v>
      </c>
      <c r="M9" s="13" t="s">
        <v>64</v>
      </c>
    </row>
    <row r="10" spans="1:13" ht="13.5" customHeight="1">
      <c r="A10" s="2" t="s">
        <v>42</v>
      </c>
      <c r="B10" s="19">
        <f aca="true" t="shared" si="0" ref="B10:J10">B11+B35</f>
        <v>611</v>
      </c>
      <c r="C10" s="19">
        <f t="shared" si="0"/>
        <v>258</v>
      </c>
      <c r="D10" s="19">
        <f t="shared" si="0"/>
        <v>353</v>
      </c>
      <c r="E10" s="19">
        <f t="shared" si="0"/>
        <v>1802</v>
      </c>
      <c r="F10" s="19">
        <f t="shared" si="0"/>
        <v>858</v>
      </c>
      <c r="G10" s="19">
        <f t="shared" si="0"/>
        <v>944</v>
      </c>
      <c r="H10" s="19">
        <f t="shared" si="0"/>
        <v>48486</v>
      </c>
      <c r="I10" s="19">
        <f>I11+I35</f>
        <v>24003</v>
      </c>
      <c r="J10" s="19">
        <f t="shared" si="0"/>
        <v>24483</v>
      </c>
      <c r="K10" s="19">
        <f>K11+K35</f>
        <v>14207</v>
      </c>
      <c r="L10" s="19">
        <f>L11+L35</f>
        <v>6951</v>
      </c>
      <c r="M10" s="19">
        <f>M11+M35</f>
        <v>7256</v>
      </c>
    </row>
    <row r="11" spans="1:13" ht="13.5" customHeight="1">
      <c r="A11" s="4" t="s">
        <v>11</v>
      </c>
      <c r="B11" s="7">
        <f>SUM(B12:B34)</f>
        <v>607</v>
      </c>
      <c r="C11" s="7">
        <v>258</v>
      </c>
      <c r="D11" s="7">
        <v>349</v>
      </c>
      <c r="E11" s="7">
        <f>SUM(E12:E34)</f>
        <v>1793</v>
      </c>
      <c r="F11" s="7">
        <v>858</v>
      </c>
      <c r="G11" s="7">
        <v>935</v>
      </c>
      <c r="H11" s="7">
        <f>SUM(H12:H34)</f>
        <v>48305</v>
      </c>
      <c r="I11" s="7">
        <v>24003</v>
      </c>
      <c r="J11" s="7">
        <v>24302</v>
      </c>
      <c r="K11" s="7">
        <f>SUM(K12:K34)</f>
        <v>14105</v>
      </c>
      <c r="L11" s="7">
        <v>6951</v>
      </c>
      <c r="M11" s="7">
        <v>7154</v>
      </c>
    </row>
    <row r="12" spans="1:13" ht="13.5" customHeight="1">
      <c r="A12" s="6" t="s">
        <v>74</v>
      </c>
      <c r="B12" s="7">
        <f aca="true" t="shared" si="1" ref="B12:B34">C12+D12</f>
        <v>26</v>
      </c>
      <c r="C12" s="7">
        <v>10</v>
      </c>
      <c r="D12" s="7">
        <v>16</v>
      </c>
      <c r="E12" s="7">
        <f aca="true" t="shared" si="2" ref="E12:E34">F12+G12</f>
        <v>191</v>
      </c>
      <c r="F12" s="7">
        <v>89</v>
      </c>
      <c r="G12" s="7">
        <v>102</v>
      </c>
      <c r="H12" s="7">
        <f aca="true" t="shared" si="3" ref="H12:H34">I12+J12</f>
        <v>5119</v>
      </c>
      <c r="I12" s="7">
        <v>2646</v>
      </c>
      <c r="J12" s="7">
        <v>2473</v>
      </c>
      <c r="K12" s="7">
        <f aca="true" t="shared" si="4" ref="K12:K34">L12+M12</f>
        <v>1606</v>
      </c>
      <c r="L12" s="7">
        <v>802</v>
      </c>
      <c r="M12" s="7">
        <v>804</v>
      </c>
    </row>
    <row r="13" spans="1:13" ht="13.5" customHeight="1">
      <c r="A13" s="6" t="s">
        <v>75</v>
      </c>
      <c r="B13" s="7">
        <f t="shared" si="1"/>
        <v>27</v>
      </c>
      <c r="C13" s="7">
        <v>10</v>
      </c>
      <c r="D13" s="7">
        <v>17</v>
      </c>
      <c r="E13" s="7">
        <f t="shared" si="2"/>
        <v>117</v>
      </c>
      <c r="F13" s="7">
        <v>51</v>
      </c>
      <c r="G13" s="7">
        <v>66</v>
      </c>
      <c r="H13" s="7">
        <f t="shared" si="3"/>
        <v>2664</v>
      </c>
      <c r="I13" s="7">
        <v>1419</v>
      </c>
      <c r="J13" s="7">
        <v>1245</v>
      </c>
      <c r="K13" s="7">
        <f t="shared" si="4"/>
        <v>1011</v>
      </c>
      <c r="L13" s="7">
        <v>481</v>
      </c>
      <c r="M13" s="7">
        <v>530</v>
      </c>
    </row>
    <row r="14" spans="1:13" ht="13.5" customHeight="1">
      <c r="A14" s="6" t="s">
        <v>12</v>
      </c>
      <c r="B14" s="7">
        <f t="shared" si="1"/>
        <v>108</v>
      </c>
      <c r="C14" s="7">
        <v>41</v>
      </c>
      <c r="D14" s="7">
        <v>67</v>
      </c>
      <c r="E14" s="7">
        <f t="shared" si="2"/>
        <v>370</v>
      </c>
      <c r="F14" s="7">
        <v>150</v>
      </c>
      <c r="G14" s="7">
        <v>220</v>
      </c>
      <c r="H14" s="7">
        <f t="shared" si="3"/>
        <v>10713</v>
      </c>
      <c r="I14" s="7">
        <v>4442</v>
      </c>
      <c r="J14" s="7">
        <v>6271</v>
      </c>
      <c r="K14" s="7">
        <f t="shared" si="4"/>
        <v>2574</v>
      </c>
      <c r="L14" s="7">
        <v>1290</v>
      </c>
      <c r="M14" s="7">
        <v>1284</v>
      </c>
    </row>
    <row r="15" spans="1:13" ht="13.5" customHeight="1">
      <c r="A15" s="6" t="s">
        <v>76</v>
      </c>
      <c r="B15" s="7">
        <f t="shared" si="1"/>
        <v>11</v>
      </c>
      <c r="C15" s="7">
        <v>4</v>
      </c>
      <c r="D15" s="7">
        <v>7</v>
      </c>
      <c r="E15" s="7">
        <f t="shared" si="2"/>
        <v>38</v>
      </c>
      <c r="F15" s="7">
        <v>14</v>
      </c>
      <c r="G15" s="7">
        <v>24</v>
      </c>
      <c r="H15" s="7">
        <f t="shared" si="3"/>
        <v>1126</v>
      </c>
      <c r="I15" s="7">
        <v>446</v>
      </c>
      <c r="J15" s="7">
        <v>680</v>
      </c>
      <c r="K15" s="7">
        <f t="shared" si="4"/>
        <v>298</v>
      </c>
      <c r="L15" s="7">
        <v>131</v>
      </c>
      <c r="M15" s="7">
        <v>167</v>
      </c>
    </row>
    <row r="16" spans="1:13" ht="13.5" customHeight="1">
      <c r="A16" s="6" t="s">
        <v>13</v>
      </c>
      <c r="B16" s="7">
        <f t="shared" si="1"/>
        <v>46</v>
      </c>
      <c r="C16" s="7">
        <v>19</v>
      </c>
      <c r="D16" s="7">
        <v>27</v>
      </c>
      <c r="E16" s="7">
        <f t="shared" si="2"/>
        <v>134</v>
      </c>
      <c r="F16" s="7">
        <v>63</v>
      </c>
      <c r="G16" s="7">
        <v>71</v>
      </c>
      <c r="H16" s="7">
        <f t="shared" si="3"/>
        <v>3774</v>
      </c>
      <c r="I16" s="7">
        <v>1954</v>
      </c>
      <c r="J16" s="7">
        <v>1820</v>
      </c>
      <c r="K16" s="7">
        <f t="shared" si="4"/>
        <v>1151</v>
      </c>
      <c r="L16" s="7">
        <v>642</v>
      </c>
      <c r="M16" s="7">
        <v>509</v>
      </c>
    </row>
    <row r="17" spans="1:13" ht="13.5" customHeight="1">
      <c r="A17" s="6" t="s">
        <v>14</v>
      </c>
      <c r="B17" s="7">
        <f t="shared" si="1"/>
        <v>10</v>
      </c>
      <c r="C17" s="7">
        <v>4</v>
      </c>
      <c r="D17" s="7">
        <v>6</v>
      </c>
      <c r="E17" s="7">
        <f t="shared" si="2"/>
        <v>21</v>
      </c>
      <c r="F17" s="7">
        <v>11</v>
      </c>
      <c r="G17" s="7">
        <v>10</v>
      </c>
      <c r="H17" s="7">
        <f t="shared" si="3"/>
        <v>600</v>
      </c>
      <c r="I17" s="7">
        <v>328</v>
      </c>
      <c r="J17" s="7">
        <v>272</v>
      </c>
      <c r="K17" s="7">
        <f t="shared" si="4"/>
        <v>133</v>
      </c>
      <c r="L17" s="7">
        <v>113</v>
      </c>
      <c r="M17" s="7">
        <v>20</v>
      </c>
    </row>
    <row r="18" spans="1:13" ht="13.5" customHeight="1">
      <c r="A18" s="6" t="s">
        <v>15</v>
      </c>
      <c r="B18" s="7">
        <f t="shared" si="1"/>
        <v>31</v>
      </c>
      <c r="C18" s="7">
        <v>12</v>
      </c>
      <c r="D18" s="7">
        <v>19</v>
      </c>
      <c r="E18" s="7">
        <f t="shared" si="2"/>
        <v>40</v>
      </c>
      <c r="F18" s="7">
        <v>17</v>
      </c>
      <c r="G18" s="7">
        <v>23</v>
      </c>
      <c r="H18" s="7">
        <f t="shared" si="3"/>
        <v>1186</v>
      </c>
      <c r="I18" s="7">
        <v>493</v>
      </c>
      <c r="J18" s="7">
        <v>693</v>
      </c>
      <c r="K18" s="7">
        <f t="shared" si="4"/>
        <v>86</v>
      </c>
      <c r="L18" s="7">
        <v>32</v>
      </c>
      <c r="M18" s="7">
        <v>54</v>
      </c>
    </row>
    <row r="19" spans="1:13" ht="13.5" customHeight="1">
      <c r="A19" s="6" t="s">
        <v>16</v>
      </c>
      <c r="B19" s="7">
        <f t="shared" si="1"/>
        <v>35</v>
      </c>
      <c r="C19" s="7">
        <v>15</v>
      </c>
      <c r="D19" s="7">
        <v>20</v>
      </c>
      <c r="E19" s="7">
        <f t="shared" si="2"/>
        <v>97</v>
      </c>
      <c r="F19" s="7">
        <v>44</v>
      </c>
      <c r="G19" s="7">
        <v>53</v>
      </c>
      <c r="H19" s="7">
        <f t="shared" si="3"/>
        <v>2656</v>
      </c>
      <c r="I19" s="7">
        <v>1149</v>
      </c>
      <c r="J19" s="7">
        <v>1507</v>
      </c>
      <c r="K19" s="7">
        <f t="shared" si="4"/>
        <v>800</v>
      </c>
      <c r="L19" s="7">
        <v>281</v>
      </c>
      <c r="M19" s="7">
        <v>519</v>
      </c>
    </row>
    <row r="20" spans="1:13" ht="13.5" customHeight="1">
      <c r="A20" s="6" t="s">
        <v>17</v>
      </c>
      <c r="B20" s="7">
        <f t="shared" si="1"/>
        <v>34</v>
      </c>
      <c r="C20" s="7">
        <v>10</v>
      </c>
      <c r="D20" s="7">
        <v>24</v>
      </c>
      <c r="E20" s="7">
        <f t="shared" si="2"/>
        <v>71</v>
      </c>
      <c r="F20" s="7">
        <v>37</v>
      </c>
      <c r="G20" s="7">
        <v>34</v>
      </c>
      <c r="H20" s="7">
        <f t="shared" si="3"/>
        <v>2090</v>
      </c>
      <c r="I20" s="7">
        <v>1168</v>
      </c>
      <c r="J20" s="7">
        <v>922</v>
      </c>
      <c r="K20" s="7">
        <f t="shared" si="4"/>
        <v>818</v>
      </c>
      <c r="L20" s="7">
        <v>446</v>
      </c>
      <c r="M20" s="7">
        <v>372</v>
      </c>
    </row>
    <row r="21" spans="1:13" ht="13.5" customHeight="1">
      <c r="A21" s="6" t="s">
        <v>18</v>
      </c>
      <c r="B21" s="7">
        <f t="shared" si="1"/>
        <v>13</v>
      </c>
      <c r="C21" s="7">
        <v>8</v>
      </c>
      <c r="D21" s="7">
        <v>5</v>
      </c>
      <c r="E21" s="7">
        <f t="shared" si="2"/>
        <v>32</v>
      </c>
      <c r="F21" s="7">
        <v>17</v>
      </c>
      <c r="G21" s="7">
        <v>15</v>
      </c>
      <c r="H21" s="7">
        <f t="shared" si="3"/>
        <v>723</v>
      </c>
      <c r="I21" s="7">
        <v>404</v>
      </c>
      <c r="J21" s="7">
        <v>319</v>
      </c>
      <c r="K21" s="7">
        <f t="shared" si="4"/>
        <v>208</v>
      </c>
      <c r="L21" s="7">
        <v>145</v>
      </c>
      <c r="M21" s="7">
        <v>63</v>
      </c>
    </row>
    <row r="22" spans="1:13" ht="13.5" customHeight="1">
      <c r="A22" s="6" t="s">
        <v>19</v>
      </c>
      <c r="B22" s="7">
        <f t="shared" si="1"/>
        <v>30</v>
      </c>
      <c r="C22" s="7">
        <v>15</v>
      </c>
      <c r="D22" s="7">
        <v>15</v>
      </c>
      <c r="E22" s="7">
        <f t="shared" si="2"/>
        <v>70</v>
      </c>
      <c r="F22" s="7">
        <v>37</v>
      </c>
      <c r="G22" s="7">
        <v>33</v>
      </c>
      <c r="H22" s="7">
        <f t="shared" si="3"/>
        <v>1857</v>
      </c>
      <c r="I22" s="7">
        <v>841</v>
      </c>
      <c r="J22" s="7">
        <v>1016</v>
      </c>
      <c r="K22" s="7">
        <f t="shared" si="4"/>
        <v>341</v>
      </c>
      <c r="L22" s="7">
        <v>197</v>
      </c>
      <c r="M22" s="7">
        <v>144</v>
      </c>
    </row>
    <row r="23" spans="1:13" ht="13.5" customHeight="1">
      <c r="A23" s="6" t="s">
        <v>20</v>
      </c>
      <c r="B23" s="7">
        <f t="shared" si="1"/>
        <v>21</v>
      </c>
      <c r="C23" s="7">
        <v>7</v>
      </c>
      <c r="D23" s="7">
        <v>14</v>
      </c>
      <c r="E23" s="7">
        <f t="shared" si="2"/>
        <v>31</v>
      </c>
      <c r="F23" s="7">
        <v>12</v>
      </c>
      <c r="G23" s="7">
        <v>19</v>
      </c>
      <c r="H23" s="7">
        <f t="shared" si="3"/>
        <v>729</v>
      </c>
      <c r="I23" s="7">
        <v>280</v>
      </c>
      <c r="J23" s="7">
        <v>449</v>
      </c>
      <c r="K23" s="7">
        <f t="shared" si="4"/>
        <v>302</v>
      </c>
      <c r="L23" s="7">
        <v>54</v>
      </c>
      <c r="M23" s="7">
        <v>248</v>
      </c>
    </row>
    <row r="24" spans="1:13" ht="13.5" customHeight="1">
      <c r="A24" s="6" t="s">
        <v>21</v>
      </c>
      <c r="B24" s="7">
        <f t="shared" si="1"/>
        <v>22</v>
      </c>
      <c r="C24" s="7">
        <v>8</v>
      </c>
      <c r="D24" s="7">
        <v>14</v>
      </c>
      <c r="E24" s="7">
        <f t="shared" si="2"/>
        <v>64</v>
      </c>
      <c r="F24" s="7">
        <v>27</v>
      </c>
      <c r="G24" s="7">
        <v>37</v>
      </c>
      <c r="H24" s="7">
        <f t="shared" si="3"/>
        <v>1855</v>
      </c>
      <c r="I24" s="7">
        <v>736</v>
      </c>
      <c r="J24" s="7">
        <v>1119</v>
      </c>
      <c r="K24" s="7">
        <f t="shared" si="4"/>
        <v>398</v>
      </c>
      <c r="L24" s="7">
        <v>192</v>
      </c>
      <c r="M24" s="7">
        <v>206</v>
      </c>
    </row>
    <row r="25" spans="1:13" ht="13.5" customHeight="1">
      <c r="A25" s="6" t="s">
        <v>22</v>
      </c>
      <c r="B25" s="7">
        <f t="shared" si="1"/>
        <v>56</v>
      </c>
      <c r="C25" s="7">
        <v>29</v>
      </c>
      <c r="D25" s="7">
        <v>27</v>
      </c>
      <c r="E25" s="7">
        <f t="shared" si="2"/>
        <v>121</v>
      </c>
      <c r="F25" s="7">
        <v>67</v>
      </c>
      <c r="G25" s="7">
        <v>54</v>
      </c>
      <c r="H25" s="7">
        <f t="shared" si="3"/>
        <v>2834</v>
      </c>
      <c r="I25" s="7">
        <v>1688</v>
      </c>
      <c r="J25" s="7">
        <v>1146</v>
      </c>
      <c r="K25" s="7">
        <f t="shared" si="4"/>
        <v>915</v>
      </c>
      <c r="L25" s="7">
        <v>517</v>
      </c>
      <c r="M25" s="7">
        <v>398</v>
      </c>
    </row>
    <row r="26" spans="1:13" ht="13.5" customHeight="1">
      <c r="A26" s="6" t="s">
        <v>23</v>
      </c>
      <c r="B26" s="7">
        <f t="shared" si="1"/>
        <v>37</v>
      </c>
      <c r="C26" s="7">
        <v>16</v>
      </c>
      <c r="D26" s="7">
        <v>21</v>
      </c>
      <c r="E26" s="7">
        <f t="shared" si="2"/>
        <v>73</v>
      </c>
      <c r="F26" s="7">
        <v>40</v>
      </c>
      <c r="G26" s="7">
        <v>33</v>
      </c>
      <c r="H26" s="7">
        <f t="shared" si="3"/>
        <v>1923</v>
      </c>
      <c r="I26" s="7">
        <v>1015</v>
      </c>
      <c r="J26" s="7">
        <v>908</v>
      </c>
      <c r="K26" s="7">
        <f t="shared" si="4"/>
        <v>743</v>
      </c>
      <c r="L26" s="7">
        <v>281</v>
      </c>
      <c r="M26" s="7">
        <v>462</v>
      </c>
    </row>
    <row r="27" spans="1:13" ht="13.5" customHeight="1">
      <c r="A27" s="6" t="s">
        <v>24</v>
      </c>
      <c r="B27" s="7">
        <f t="shared" si="1"/>
        <v>12</v>
      </c>
      <c r="C27" s="7">
        <v>4</v>
      </c>
      <c r="D27" s="7">
        <v>8</v>
      </c>
      <c r="E27" s="7">
        <f t="shared" si="2"/>
        <v>16</v>
      </c>
      <c r="F27" s="7">
        <v>8</v>
      </c>
      <c r="G27" s="7">
        <v>8</v>
      </c>
      <c r="H27" s="7">
        <f t="shared" si="3"/>
        <v>389</v>
      </c>
      <c r="I27" s="7">
        <v>233</v>
      </c>
      <c r="J27" s="7">
        <v>156</v>
      </c>
      <c r="K27" s="7">
        <f t="shared" si="4"/>
        <v>216</v>
      </c>
      <c r="L27" s="7">
        <v>110</v>
      </c>
      <c r="M27" s="7">
        <v>106</v>
      </c>
    </row>
    <row r="28" spans="1:13" ht="13.5" customHeight="1">
      <c r="A28" s="6" t="s">
        <v>25</v>
      </c>
      <c r="B28" s="7">
        <f t="shared" si="1"/>
        <v>16</v>
      </c>
      <c r="C28" s="7">
        <v>10</v>
      </c>
      <c r="D28" s="7">
        <v>6</v>
      </c>
      <c r="E28" s="7">
        <f t="shared" si="2"/>
        <v>48</v>
      </c>
      <c r="F28" s="7">
        <v>30</v>
      </c>
      <c r="G28" s="7">
        <v>18</v>
      </c>
      <c r="H28" s="7">
        <f t="shared" si="3"/>
        <v>1267</v>
      </c>
      <c r="I28" s="7">
        <v>795</v>
      </c>
      <c r="J28" s="7">
        <v>472</v>
      </c>
      <c r="K28" s="7">
        <f t="shared" si="4"/>
        <v>302</v>
      </c>
      <c r="L28" s="7">
        <v>138</v>
      </c>
      <c r="M28" s="7">
        <v>164</v>
      </c>
    </row>
    <row r="29" spans="1:13" ht="13.5" customHeight="1">
      <c r="A29" s="6" t="s">
        <v>26</v>
      </c>
      <c r="B29" s="7">
        <f t="shared" si="1"/>
        <v>10</v>
      </c>
      <c r="C29" s="7">
        <v>5</v>
      </c>
      <c r="D29" s="7">
        <v>5</v>
      </c>
      <c r="E29" s="7">
        <f t="shared" si="2"/>
        <v>13</v>
      </c>
      <c r="F29" s="7">
        <v>8</v>
      </c>
      <c r="G29" s="7">
        <v>5</v>
      </c>
      <c r="H29" s="7">
        <f t="shared" si="3"/>
        <v>288</v>
      </c>
      <c r="I29" s="7">
        <v>147</v>
      </c>
      <c r="J29" s="7">
        <v>141</v>
      </c>
      <c r="K29" s="7">
        <f t="shared" si="4"/>
        <v>58</v>
      </c>
      <c r="L29" s="7">
        <v>31</v>
      </c>
      <c r="M29" s="7">
        <v>27</v>
      </c>
    </row>
    <row r="30" spans="1:13" ht="13.5" customHeight="1">
      <c r="A30" s="6" t="s">
        <v>27</v>
      </c>
      <c r="B30" s="7">
        <f t="shared" si="1"/>
        <v>23</v>
      </c>
      <c r="C30" s="7">
        <v>11</v>
      </c>
      <c r="D30" s="7">
        <v>12</v>
      </c>
      <c r="E30" s="7">
        <f t="shared" si="2"/>
        <v>61</v>
      </c>
      <c r="F30" s="7">
        <v>33</v>
      </c>
      <c r="G30" s="7">
        <v>28</v>
      </c>
      <c r="H30" s="7">
        <f t="shared" si="3"/>
        <v>1354</v>
      </c>
      <c r="I30" s="7">
        <v>717</v>
      </c>
      <c r="J30" s="7">
        <v>637</v>
      </c>
      <c r="K30" s="7">
        <f t="shared" si="4"/>
        <v>309</v>
      </c>
      <c r="L30" s="7">
        <v>167</v>
      </c>
      <c r="M30" s="7">
        <v>142</v>
      </c>
    </row>
    <row r="31" spans="1:13" ht="13.5" customHeight="1">
      <c r="A31" s="6" t="s">
        <v>28</v>
      </c>
      <c r="B31" s="7">
        <f t="shared" si="1"/>
        <v>8</v>
      </c>
      <c r="C31" s="7">
        <v>4</v>
      </c>
      <c r="D31" s="7">
        <v>4</v>
      </c>
      <c r="E31" s="7">
        <f t="shared" si="2"/>
        <v>32</v>
      </c>
      <c r="F31" s="7">
        <v>21</v>
      </c>
      <c r="G31" s="7">
        <v>11</v>
      </c>
      <c r="H31" s="7">
        <f t="shared" si="3"/>
        <v>948</v>
      </c>
      <c r="I31" s="7">
        <v>631</v>
      </c>
      <c r="J31" s="7">
        <v>317</v>
      </c>
      <c r="K31" s="7">
        <f t="shared" si="4"/>
        <v>400</v>
      </c>
      <c r="L31" s="7">
        <v>182</v>
      </c>
      <c r="M31" s="7">
        <v>218</v>
      </c>
    </row>
    <row r="32" spans="1:13" ht="13.5" customHeight="1">
      <c r="A32" s="6" t="s">
        <v>29</v>
      </c>
      <c r="B32" s="7">
        <f t="shared" si="1"/>
        <v>15</v>
      </c>
      <c r="C32" s="7">
        <v>7</v>
      </c>
      <c r="D32" s="7">
        <v>8</v>
      </c>
      <c r="E32" s="7">
        <f t="shared" si="2"/>
        <v>73</v>
      </c>
      <c r="F32" s="7">
        <v>42</v>
      </c>
      <c r="G32" s="7">
        <v>31</v>
      </c>
      <c r="H32" s="7">
        <f t="shared" si="3"/>
        <v>1958</v>
      </c>
      <c r="I32" s="7">
        <v>1219</v>
      </c>
      <c r="J32" s="7">
        <v>739</v>
      </c>
      <c r="K32" s="7">
        <f t="shared" si="4"/>
        <v>550</v>
      </c>
      <c r="L32" s="7">
        <v>342</v>
      </c>
      <c r="M32" s="7">
        <v>208</v>
      </c>
    </row>
    <row r="33" spans="1:13" ht="13.5" customHeight="1">
      <c r="A33" s="6" t="s">
        <v>30</v>
      </c>
      <c r="B33" s="7">
        <f t="shared" si="1"/>
        <v>4</v>
      </c>
      <c r="C33" s="7">
        <v>3</v>
      </c>
      <c r="D33" s="7">
        <v>1</v>
      </c>
      <c r="E33" s="7">
        <f t="shared" si="2"/>
        <v>23</v>
      </c>
      <c r="F33" s="7">
        <v>18</v>
      </c>
      <c r="G33" s="7">
        <v>5</v>
      </c>
      <c r="H33" s="7">
        <f t="shared" si="3"/>
        <v>787</v>
      </c>
      <c r="I33" s="7">
        <v>554</v>
      </c>
      <c r="J33" s="7">
        <v>233</v>
      </c>
      <c r="K33" s="7">
        <f t="shared" si="4"/>
        <v>260</v>
      </c>
      <c r="L33" s="7">
        <v>197</v>
      </c>
      <c r="M33" s="7">
        <v>63</v>
      </c>
    </row>
    <row r="34" spans="1:13" ht="13.5" customHeight="1">
      <c r="A34" s="6" t="s">
        <v>31</v>
      </c>
      <c r="B34" s="7">
        <f t="shared" si="1"/>
        <v>12</v>
      </c>
      <c r="C34" s="7">
        <v>6</v>
      </c>
      <c r="D34" s="7">
        <v>6</v>
      </c>
      <c r="E34" s="7">
        <f t="shared" si="2"/>
        <v>57</v>
      </c>
      <c r="F34" s="7">
        <v>22</v>
      </c>
      <c r="G34" s="7">
        <v>35</v>
      </c>
      <c r="H34" s="7">
        <f t="shared" si="3"/>
        <v>1465</v>
      </c>
      <c r="I34" s="7">
        <v>698</v>
      </c>
      <c r="J34" s="7">
        <v>767</v>
      </c>
      <c r="K34" s="7">
        <f t="shared" si="4"/>
        <v>626</v>
      </c>
      <c r="L34" s="7">
        <v>180</v>
      </c>
      <c r="M34" s="7">
        <v>446</v>
      </c>
    </row>
    <row r="35" spans="1:13" ht="13.5" customHeight="1">
      <c r="A35" s="4" t="s">
        <v>32</v>
      </c>
      <c r="B35" s="7">
        <f>B36+B37</f>
        <v>4</v>
      </c>
      <c r="C35" s="7">
        <v>0</v>
      </c>
      <c r="D35" s="7">
        <v>4</v>
      </c>
      <c r="E35" s="7">
        <f>E36+E37</f>
        <v>9</v>
      </c>
      <c r="F35" s="7">
        <v>0</v>
      </c>
      <c r="G35" s="7">
        <v>9</v>
      </c>
      <c r="H35" s="7">
        <f>H36+H37</f>
        <v>181</v>
      </c>
      <c r="I35" s="7">
        <v>0</v>
      </c>
      <c r="J35" s="7">
        <v>181</v>
      </c>
      <c r="K35" s="7">
        <f>K36+K37</f>
        <v>102</v>
      </c>
      <c r="L35" s="7">
        <v>0</v>
      </c>
      <c r="M35" s="7">
        <v>102</v>
      </c>
    </row>
    <row r="36" spans="1:13" ht="13.5" customHeight="1">
      <c r="A36" s="6" t="s">
        <v>33</v>
      </c>
      <c r="B36" s="8">
        <f>C36+D36</f>
        <v>4</v>
      </c>
      <c r="C36" s="7">
        <v>0</v>
      </c>
      <c r="D36" s="7">
        <v>4</v>
      </c>
      <c r="E36" s="7">
        <f>F36+G36</f>
        <v>9</v>
      </c>
      <c r="F36" s="7">
        <v>0</v>
      </c>
      <c r="G36" s="7">
        <v>9</v>
      </c>
      <c r="H36" s="7">
        <f>I36+J36</f>
        <v>181</v>
      </c>
      <c r="I36" s="7">
        <v>0</v>
      </c>
      <c r="J36" s="7">
        <v>181</v>
      </c>
      <c r="K36" s="7">
        <f>L36+M36</f>
        <v>102</v>
      </c>
      <c r="L36" s="7">
        <v>0</v>
      </c>
      <c r="M36" s="7">
        <v>102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  <mergeCell ref="H7:J7"/>
    <mergeCell ref="K7:M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67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62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63</v>
      </c>
      <c r="C9" s="17" t="s">
        <v>10</v>
      </c>
      <c r="D9" s="17" t="s">
        <v>64</v>
      </c>
      <c r="E9" s="16" t="s">
        <v>63</v>
      </c>
      <c r="F9" s="17" t="s">
        <v>10</v>
      </c>
      <c r="G9" s="17" t="s">
        <v>64</v>
      </c>
      <c r="H9" s="16" t="s">
        <v>63</v>
      </c>
      <c r="I9" s="17" t="s">
        <v>10</v>
      </c>
      <c r="J9" s="17" t="s">
        <v>64</v>
      </c>
      <c r="K9" s="16" t="s">
        <v>63</v>
      </c>
      <c r="L9" s="17" t="s">
        <v>10</v>
      </c>
      <c r="M9" s="13" t="s">
        <v>64</v>
      </c>
    </row>
    <row r="10" spans="1:13" ht="13.5" customHeight="1">
      <c r="A10" s="2" t="s">
        <v>42</v>
      </c>
      <c r="B10" s="19">
        <f aca="true" t="shared" si="0" ref="B10:J10">B11+B35</f>
        <v>644</v>
      </c>
      <c r="C10" s="19">
        <f t="shared" si="0"/>
        <v>280</v>
      </c>
      <c r="D10" s="19">
        <f t="shared" si="0"/>
        <v>364</v>
      </c>
      <c r="E10" s="19">
        <f t="shared" si="0"/>
        <v>1783</v>
      </c>
      <c r="F10" s="19">
        <f t="shared" si="0"/>
        <v>874</v>
      </c>
      <c r="G10" s="19">
        <f t="shared" si="0"/>
        <v>909</v>
      </c>
      <c r="H10" s="19">
        <f t="shared" si="0"/>
        <v>45883</v>
      </c>
      <c r="I10" s="19">
        <f t="shared" si="0"/>
        <v>23272</v>
      </c>
      <c r="J10" s="19">
        <f t="shared" si="0"/>
        <v>22611</v>
      </c>
      <c r="K10" s="19">
        <f>K11+K35</f>
        <v>14053</v>
      </c>
      <c r="L10" s="19">
        <f>L11+L35</f>
        <v>6849</v>
      </c>
      <c r="M10" s="19">
        <f>M11+M35</f>
        <v>7204</v>
      </c>
    </row>
    <row r="11" spans="1:13" ht="13.5" customHeight="1">
      <c r="A11" s="4" t="s">
        <v>11</v>
      </c>
      <c r="B11" s="7">
        <f>SUM(B12:B34)</f>
        <v>638</v>
      </c>
      <c r="C11" s="7">
        <v>280</v>
      </c>
      <c r="D11" s="7">
        <v>358</v>
      </c>
      <c r="E11" s="7">
        <f>SUM(E12:E34)</f>
        <v>1771</v>
      </c>
      <c r="F11" s="7">
        <v>874</v>
      </c>
      <c r="G11" s="7">
        <v>897</v>
      </c>
      <c r="H11" s="7">
        <f>SUM(H12:H34)</f>
        <v>45668</v>
      </c>
      <c r="I11" s="7">
        <v>23272</v>
      </c>
      <c r="J11" s="7">
        <v>22396</v>
      </c>
      <c r="K11" s="7">
        <f>SUM(K12:K34)</f>
        <v>13957</v>
      </c>
      <c r="L11" s="7">
        <v>6849</v>
      </c>
      <c r="M11" s="7">
        <v>7108</v>
      </c>
    </row>
    <row r="12" spans="1:13" ht="13.5" customHeight="1">
      <c r="A12" s="6" t="s">
        <v>74</v>
      </c>
      <c r="B12" s="7">
        <f aca="true" t="shared" si="1" ref="B12:B34">C12+D12</f>
        <v>28</v>
      </c>
      <c r="C12" s="7">
        <v>12</v>
      </c>
      <c r="D12" s="7">
        <v>16</v>
      </c>
      <c r="E12" s="7">
        <f aca="true" t="shared" si="2" ref="E12:E34">F12+G12</f>
        <v>181</v>
      </c>
      <c r="F12" s="7">
        <v>83</v>
      </c>
      <c r="G12" s="7">
        <v>98</v>
      </c>
      <c r="H12" s="7">
        <f aca="true" t="shared" si="3" ref="H12:H34">I12+J12</f>
        <v>4518</v>
      </c>
      <c r="I12" s="7">
        <v>2321</v>
      </c>
      <c r="J12" s="7">
        <v>2197</v>
      </c>
      <c r="K12" s="7">
        <f aca="true" t="shared" si="4" ref="K12:K34">L12+M12</f>
        <v>1686</v>
      </c>
      <c r="L12" s="7">
        <v>945</v>
      </c>
      <c r="M12" s="7">
        <v>741</v>
      </c>
    </row>
    <row r="13" spans="1:13" ht="13.5" customHeight="1">
      <c r="A13" s="6" t="s">
        <v>75</v>
      </c>
      <c r="B13" s="7">
        <f t="shared" si="1"/>
        <v>30</v>
      </c>
      <c r="C13" s="7">
        <v>11</v>
      </c>
      <c r="D13" s="7">
        <v>19</v>
      </c>
      <c r="E13" s="7">
        <f t="shared" si="2"/>
        <v>107</v>
      </c>
      <c r="F13" s="7">
        <v>46</v>
      </c>
      <c r="G13" s="7">
        <v>61</v>
      </c>
      <c r="H13" s="7">
        <f t="shared" si="3"/>
        <v>2461</v>
      </c>
      <c r="I13" s="7">
        <v>1346</v>
      </c>
      <c r="J13" s="7">
        <v>1115</v>
      </c>
      <c r="K13" s="7">
        <f t="shared" si="4"/>
        <v>815</v>
      </c>
      <c r="L13" s="7">
        <v>463</v>
      </c>
      <c r="M13" s="7">
        <v>352</v>
      </c>
    </row>
    <row r="14" spans="1:13" ht="13.5" customHeight="1">
      <c r="A14" s="6" t="s">
        <v>12</v>
      </c>
      <c r="B14" s="7">
        <f t="shared" si="1"/>
        <v>117</v>
      </c>
      <c r="C14" s="7">
        <v>43</v>
      </c>
      <c r="D14" s="7">
        <v>74</v>
      </c>
      <c r="E14" s="7">
        <f t="shared" si="2"/>
        <v>372</v>
      </c>
      <c r="F14" s="7">
        <v>154</v>
      </c>
      <c r="G14" s="7">
        <v>218</v>
      </c>
      <c r="H14" s="7">
        <f t="shared" si="3"/>
        <v>10251</v>
      </c>
      <c r="I14" s="7">
        <v>4239</v>
      </c>
      <c r="J14" s="7">
        <v>6012</v>
      </c>
      <c r="K14" s="7">
        <f t="shared" si="4"/>
        <v>2724</v>
      </c>
      <c r="L14" s="7">
        <v>1095</v>
      </c>
      <c r="M14" s="7">
        <v>1629</v>
      </c>
    </row>
    <row r="15" spans="1:13" ht="13.5" customHeight="1">
      <c r="A15" s="6" t="s">
        <v>76</v>
      </c>
      <c r="B15" s="7">
        <f t="shared" si="1"/>
        <v>11</v>
      </c>
      <c r="C15" s="7">
        <v>4</v>
      </c>
      <c r="D15" s="7">
        <v>7</v>
      </c>
      <c r="E15" s="7">
        <f t="shared" si="2"/>
        <v>36</v>
      </c>
      <c r="F15" s="7">
        <v>14</v>
      </c>
      <c r="G15" s="7">
        <v>22</v>
      </c>
      <c r="H15" s="7">
        <f t="shared" si="3"/>
        <v>1004</v>
      </c>
      <c r="I15" s="7">
        <v>456</v>
      </c>
      <c r="J15" s="7">
        <v>548</v>
      </c>
      <c r="K15" s="7">
        <f t="shared" si="4"/>
        <v>309</v>
      </c>
      <c r="L15" s="7">
        <v>124</v>
      </c>
      <c r="M15" s="7">
        <v>185</v>
      </c>
    </row>
    <row r="16" spans="1:13" ht="13.5" customHeight="1">
      <c r="A16" s="6" t="s">
        <v>13</v>
      </c>
      <c r="B16" s="7">
        <f t="shared" si="1"/>
        <v>46</v>
      </c>
      <c r="C16" s="7">
        <v>19</v>
      </c>
      <c r="D16" s="7">
        <v>27</v>
      </c>
      <c r="E16" s="7">
        <f t="shared" si="2"/>
        <v>135</v>
      </c>
      <c r="F16" s="7">
        <v>64</v>
      </c>
      <c r="G16" s="7">
        <v>71</v>
      </c>
      <c r="H16" s="7">
        <f t="shared" si="3"/>
        <v>3611</v>
      </c>
      <c r="I16" s="7">
        <v>1917</v>
      </c>
      <c r="J16" s="7">
        <v>1694</v>
      </c>
      <c r="K16" s="7">
        <f>L16+M16</f>
        <v>948</v>
      </c>
      <c r="L16" s="7">
        <v>521</v>
      </c>
      <c r="M16" s="7">
        <v>427</v>
      </c>
    </row>
    <row r="17" spans="1:13" ht="13.5" customHeight="1">
      <c r="A17" s="6" t="s">
        <v>14</v>
      </c>
      <c r="B17" s="7">
        <f t="shared" si="1"/>
        <v>10</v>
      </c>
      <c r="C17" s="7">
        <v>4</v>
      </c>
      <c r="D17" s="7">
        <v>6</v>
      </c>
      <c r="E17" s="7">
        <f t="shared" si="2"/>
        <v>20</v>
      </c>
      <c r="F17" s="7">
        <v>10</v>
      </c>
      <c r="G17" s="7">
        <v>10</v>
      </c>
      <c r="H17" s="7">
        <f t="shared" si="3"/>
        <v>552</v>
      </c>
      <c r="I17" s="7">
        <v>279</v>
      </c>
      <c r="J17" s="7">
        <v>273</v>
      </c>
      <c r="K17" s="7">
        <f t="shared" si="4"/>
        <v>178</v>
      </c>
      <c r="L17" s="7">
        <v>108</v>
      </c>
      <c r="M17" s="7">
        <v>70</v>
      </c>
    </row>
    <row r="18" spans="1:13" ht="13.5" customHeight="1">
      <c r="A18" s="6" t="s">
        <v>15</v>
      </c>
      <c r="B18" s="7">
        <f t="shared" si="1"/>
        <v>36</v>
      </c>
      <c r="C18" s="7">
        <v>15</v>
      </c>
      <c r="D18" s="7">
        <v>21</v>
      </c>
      <c r="E18" s="7">
        <f t="shared" si="2"/>
        <v>58</v>
      </c>
      <c r="F18" s="7">
        <v>26</v>
      </c>
      <c r="G18" s="7">
        <v>32</v>
      </c>
      <c r="H18" s="7">
        <f t="shared" si="3"/>
        <v>1495</v>
      </c>
      <c r="I18" s="7">
        <v>642</v>
      </c>
      <c r="J18" s="7">
        <v>853</v>
      </c>
      <c r="K18" s="7">
        <f t="shared" si="4"/>
        <v>128</v>
      </c>
      <c r="L18" s="7">
        <v>42</v>
      </c>
      <c r="M18" s="7">
        <v>86</v>
      </c>
    </row>
    <row r="19" spans="1:13" ht="13.5" customHeight="1">
      <c r="A19" s="6" t="s">
        <v>16</v>
      </c>
      <c r="B19" s="7">
        <f t="shared" si="1"/>
        <v>36</v>
      </c>
      <c r="C19" s="7">
        <v>15</v>
      </c>
      <c r="D19" s="7">
        <v>21</v>
      </c>
      <c r="E19" s="7">
        <f t="shared" si="2"/>
        <v>97</v>
      </c>
      <c r="F19" s="7">
        <v>44</v>
      </c>
      <c r="G19" s="7">
        <v>53</v>
      </c>
      <c r="H19" s="7">
        <f t="shared" si="3"/>
        <v>2713</v>
      </c>
      <c r="I19" s="7">
        <v>1194</v>
      </c>
      <c r="J19" s="7">
        <v>1519</v>
      </c>
      <c r="K19" s="7">
        <f t="shared" si="4"/>
        <v>741</v>
      </c>
      <c r="L19" s="7">
        <v>323</v>
      </c>
      <c r="M19" s="7">
        <v>418</v>
      </c>
    </row>
    <row r="20" spans="1:13" ht="13.5" customHeight="1">
      <c r="A20" s="6" t="s">
        <v>17</v>
      </c>
      <c r="B20" s="7">
        <f t="shared" si="1"/>
        <v>27</v>
      </c>
      <c r="C20" s="7">
        <v>12</v>
      </c>
      <c r="D20" s="7">
        <v>15</v>
      </c>
      <c r="E20" s="7">
        <f t="shared" si="2"/>
        <v>57</v>
      </c>
      <c r="F20" s="7">
        <v>40</v>
      </c>
      <c r="G20" s="7">
        <v>17</v>
      </c>
      <c r="H20" s="7">
        <f t="shared" si="3"/>
        <v>1720</v>
      </c>
      <c r="I20" s="7">
        <v>1247</v>
      </c>
      <c r="J20" s="7">
        <v>473</v>
      </c>
      <c r="K20" s="7">
        <f t="shared" si="4"/>
        <v>866</v>
      </c>
      <c r="L20" s="7">
        <v>332</v>
      </c>
      <c r="M20" s="7">
        <v>534</v>
      </c>
    </row>
    <row r="21" spans="1:13" ht="13.5" customHeight="1">
      <c r="A21" s="6" t="s">
        <v>18</v>
      </c>
      <c r="B21" s="7">
        <f t="shared" si="1"/>
        <v>16</v>
      </c>
      <c r="C21" s="7">
        <v>8</v>
      </c>
      <c r="D21" s="7">
        <v>8</v>
      </c>
      <c r="E21" s="7">
        <f t="shared" si="2"/>
        <v>36</v>
      </c>
      <c r="F21" s="7">
        <v>19</v>
      </c>
      <c r="G21" s="7">
        <v>17</v>
      </c>
      <c r="H21" s="7">
        <f t="shared" si="3"/>
        <v>829</v>
      </c>
      <c r="I21" s="7">
        <v>435</v>
      </c>
      <c r="J21" s="7">
        <v>394</v>
      </c>
      <c r="K21" s="7">
        <f t="shared" si="4"/>
        <v>198</v>
      </c>
      <c r="L21" s="7">
        <v>118</v>
      </c>
      <c r="M21" s="7">
        <v>80</v>
      </c>
    </row>
    <row r="22" spans="1:13" ht="13.5" customHeight="1">
      <c r="A22" s="6" t="s">
        <v>19</v>
      </c>
      <c r="B22" s="7">
        <f t="shared" si="1"/>
        <v>33</v>
      </c>
      <c r="C22" s="7">
        <v>17</v>
      </c>
      <c r="D22" s="7">
        <v>16</v>
      </c>
      <c r="E22" s="7">
        <f t="shared" si="2"/>
        <v>77</v>
      </c>
      <c r="F22" s="7">
        <v>42</v>
      </c>
      <c r="G22" s="7">
        <v>35</v>
      </c>
      <c r="H22" s="7">
        <f t="shared" si="3"/>
        <v>1906</v>
      </c>
      <c r="I22" s="7">
        <v>873</v>
      </c>
      <c r="J22" s="7">
        <v>1033</v>
      </c>
      <c r="K22" s="7">
        <f t="shared" si="4"/>
        <v>535</v>
      </c>
      <c r="L22" s="7">
        <v>242</v>
      </c>
      <c r="M22" s="7">
        <v>293</v>
      </c>
    </row>
    <row r="23" spans="1:13" ht="13.5" customHeight="1">
      <c r="A23" s="6" t="s">
        <v>20</v>
      </c>
      <c r="B23" s="7">
        <f t="shared" si="1"/>
        <v>23</v>
      </c>
      <c r="C23" s="7">
        <v>8</v>
      </c>
      <c r="D23" s="7">
        <v>15</v>
      </c>
      <c r="E23" s="7">
        <f t="shared" si="2"/>
        <v>26</v>
      </c>
      <c r="F23" s="7">
        <v>12</v>
      </c>
      <c r="G23" s="7">
        <v>14</v>
      </c>
      <c r="H23" s="7">
        <f t="shared" si="3"/>
        <v>637</v>
      </c>
      <c r="I23" s="7">
        <v>273</v>
      </c>
      <c r="J23" s="7">
        <v>364</v>
      </c>
      <c r="K23" s="7">
        <f t="shared" si="4"/>
        <v>256</v>
      </c>
      <c r="L23" s="7">
        <v>60</v>
      </c>
      <c r="M23" s="7">
        <v>196</v>
      </c>
    </row>
    <row r="24" spans="1:13" ht="13.5" customHeight="1">
      <c r="A24" s="6" t="s">
        <v>21</v>
      </c>
      <c r="B24" s="7">
        <f t="shared" si="1"/>
        <v>27</v>
      </c>
      <c r="C24" s="7">
        <v>9</v>
      </c>
      <c r="D24" s="7">
        <v>18</v>
      </c>
      <c r="E24" s="7">
        <f t="shared" si="2"/>
        <v>69</v>
      </c>
      <c r="F24" s="7">
        <v>28</v>
      </c>
      <c r="G24" s="7">
        <v>41</v>
      </c>
      <c r="H24" s="7">
        <f t="shared" si="3"/>
        <v>1691</v>
      </c>
      <c r="I24" s="7">
        <v>726</v>
      </c>
      <c r="J24" s="7">
        <v>965</v>
      </c>
      <c r="K24" s="7">
        <f t="shared" si="4"/>
        <v>572</v>
      </c>
      <c r="L24" s="7">
        <v>219</v>
      </c>
      <c r="M24" s="7">
        <v>353</v>
      </c>
    </row>
    <row r="25" spans="1:13" ht="13.5" customHeight="1">
      <c r="A25" s="6" t="s">
        <v>22</v>
      </c>
      <c r="B25" s="7">
        <f t="shared" si="1"/>
        <v>53</v>
      </c>
      <c r="C25" s="7">
        <v>29</v>
      </c>
      <c r="D25" s="7">
        <v>24</v>
      </c>
      <c r="E25" s="7">
        <f t="shared" si="2"/>
        <v>114</v>
      </c>
      <c r="F25" s="7">
        <v>66</v>
      </c>
      <c r="G25" s="7">
        <v>48</v>
      </c>
      <c r="H25" s="7">
        <f t="shared" si="3"/>
        <v>2751</v>
      </c>
      <c r="I25" s="7">
        <v>1637</v>
      </c>
      <c r="J25" s="7">
        <v>1114</v>
      </c>
      <c r="K25" s="7">
        <f t="shared" si="4"/>
        <v>858</v>
      </c>
      <c r="L25" s="7">
        <v>486</v>
      </c>
      <c r="M25" s="7">
        <v>372</v>
      </c>
    </row>
    <row r="26" spans="1:13" ht="13.5" customHeight="1">
      <c r="A26" s="6" t="s">
        <v>23</v>
      </c>
      <c r="B26" s="7">
        <f t="shared" si="1"/>
        <v>40</v>
      </c>
      <c r="C26" s="7">
        <v>20</v>
      </c>
      <c r="D26" s="7">
        <v>20</v>
      </c>
      <c r="E26" s="7">
        <f t="shared" si="2"/>
        <v>75</v>
      </c>
      <c r="F26" s="7">
        <v>45</v>
      </c>
      <c r="G26" s="7">
        <v>30</v>
      </c>
      <c r="H26" s="7">
        <f t="shared" si="3"/>
        <v>1883</v>
      </c>
      <c r="I26" s="7">
        <v>1058</v>
      </c>
      <c r="J26" s="7">
        <v>825</v>
      </c>
      <c r="K26" s="7">
        <f t="shared" si="4"/>
        <v>498</v>
      </c>
      <c r="L26" s="7">
        <v>251</v>
      </c>
      <c r="M26" s="7">
        <v>247</v>
      </c>
    </row>
    <row r="27" spans="1:13" ht="13.5" customHeight="1">
      <c r="A27" s="6" t="s">
        <v>24</v>
      </c>
      <c r="B27" s="7">
        <f t="shared" si="1"/>
        <v>15</v>
      </c>
      <c r="C27" s="7">
        <v>8</v>
      </c>
      <c r="D27" s="7">
        <v>7</v>
      </c>
      <c r="E27" s="7">
        <f t="shared" si="2"/>
        <v>18</v>
      </c>
      <c r="F27" s="7">
        <v>11</v>
      </c>
      <c r="G27" s="7">
        <v>7</v>
      </c>
      <c r="H27" s="7">
        <f t="shared" si="3"/>
        <v>407</v>
      </c>
      <c r="I27" s="7">
        <v>285</v>
      </c>
      <c r="J27" s="7">
        <v>122</v>
      </c>
      <c r="K27" s="7">
        <f t="shared" si="4"/>
        <v>210</v>
      </c>
      <c r="L27" s="7">
        <v>97</v>
      </c>
      <c r="M27" s="7">
        <v>113</v>
      </c>
    </row>
    <row r="28" spans="1:13" ht="13.5" customHeight="1">
      <c r="A28" s="6" t="s">
        <v>25</v>
      </c>
      <c r="B28" s="7">
        <f t="shared" si="1"/>
        <v>14</v>
      </c>
      <c r="C28" s="7">
        <v>9</v>
      </c>
      <c r="D28" s="7">
        <v>5</v>
      </c>
      <c r="E28" s="7">
        <f t="shared" si="2"/>
        <v>39</v>
      </c>
      <c r="F28" s="7">
        <v>27</v>
      </c>
      <c r="G28" s="7">
        <v>12</v>
      </c>
      <c r="H28" s="7">
        <f t="shared" si="3"/>
        <v>1055</v>
      </c>
      <c r="I28" s="7">
        <v>735</v>
      </c>
      <c r="J28" s="7">
        <v>320</v>
      </c>
      <c r="K28" s="7">
        <f t="shared" si="4"/>
        <v>344</v>
      </c>
      <c r="L28" s="7">
        <v>202</v>
      </c>
      <c r="M28" s="7">
        <v>142</v>
      </c>
    </row>
    <row r="29" spans="1:13" ht="13.5" customHeight="1">
      <c r="A29" s="6" t="s">
        <v>26</v>
      </c>
      <c r="B29" s="7">
        <f t="shared" si="1"/>
        <v>8</v>
      </c>
      <c r="C29" s="7">
        <v>5</v>
      </c>
      <c r="D29" s="7">
        <v>3</v>
      </c>
      <c r="E29" s="7">
        <f t="shared" si="2"/>
        <v>9</v>
      </c>
      <c r="F29" s="7">
        <v>6</v>
      </c>
      <c r="G29" s="7">
        <v>3</v>
      </c>
      <c r="H29" s="7">
        <f t="shared" si="3"/>
        <v>177</v>
      </c>
      <c r="I29" s="7">
        <v>95</v>
      </c>
      <c r="J29" s="7">
        <v>82</v>
      </c>
      <c r="K29" s="7">
        <f t="shared" si="4"/>
        <v>96</v>
      </c>
      <c r="L29" s="7">
        <v>62</v>
      </c>
      <c r="M29" s="7">
        <v>34</v>
      </c>
    </row>
    <row r="30" spans="1:13" ht="13.5" customHeight="1">
      <c r="A30" s="6" t="s">
        <v>27</v>
      </c>
      <c r="B30" s="7">
        <f t="shared" si="1"/>
        <v>24</v>
      </c>
      <c r="C30" s="7">
        <v>11</v>
      </c>
      <c r="D30" s="7">
        <v>13</v>
      </c>
      <c r="E30" s="7">
        <f t="shared" si="2"/>
        <v>64</v>
      </c>
      <c r="F30" s="7">
        <v>33</v>
      </c>
      <c r="G30" s="7">
        <v>31</v>
      </c>
      <c r="H30" s="7">
        <f t="shared" si="3"/>
        <v>1240</v>
      </c>
      <c r="I30" s="7">
        <v>623</v>
      </c>
      <c r="J30" s="7">
        <v>617</v>
      </c>
      <c r="K30" s="7">
        <f t="shared" si="4"/>
        <v>376</v>
      </c>
      <c r="L30" s="7">
        <v>225</v>
      </c>
      <c r="M30" s="7">
        <v>151</v>
      </c>
    </row>
    <row r="31" spans="1:13" ht="13.5" customHeight="1">
      <c r="A31" s="6" t="s">
        <v>28</v>
      </c>
      <c r="B31" s="7">
        <f t="shared" si="1"/>
        <v>13</v>
      </c>
      <c r="C31" s="7">
        <v>5</v>
      </c>
      <c r="D31" s="7">
        <v>8</v>
      </c>
      <c r="E31" s="7">
        <f t="shared" si="2"/>
        <v>36</v>
      </c>
      <c r="F31" s="7">
        <v>21</v>
      </c>
      <c r="G31" s="7">
        <v>15</v>
      </c>
      <c r="H31" s="7">
        <f t="shared" si="3"/>
        <v>927</v>
      </c>
      <c r="I31" s="7">
        <v>555</v>
      </c>
      <c r="J31" s="7">
        <v>372</v>
      </c>
      <c r="K31" s="7">
        <f t="shared" si="4"/>
        <v>360</v>
      </c>
      <c r="L31" s="7">
        <v>220</v>
      </c>
      <c r="M31" s="7">
        <v>140</v>
      </c>
    </row>
    <row r="32" spans="1:13" ht="13.5" customHeight="1">
      <c r="A32" s="6" t="s">
        <v>29</v>
      </c>
      <c r="B32" s="7">
        <f t="shared" si="1"/>
        <v>15</v>
      </c>
      <c r="C32" s="7">
        <v>7</v>
      </c>
      <c r="D32" s="7">
        <v>8</v>
      </c>
      <c r="E32" s="7">
        <f t="shared" si="2"/>
        <v>72</v>
      </c>
      <c r="F32" s="7">
        <v>43</v>
      </c>
      <c r="G32" s="7">
        <v>29</v>
      </c>
      <c r="H32" s="7">
        <f t="shared" si="3"/>
        <v>1851</v>
      </c>
      <c r="I32" s="7">
        <v>1164</v>
      </c>
      <c r="J32" s="7">
        <v>687</v>
      </c>
      <c r="K32" s="7">
        <f t="shared" si="4"/>
        <v>559</v>
      </c>
      <c r="L32" s="7">
        <v>337</v>
      </c>
      <c r="M32" s="7">
        <v>222</v>
      </c>
    </row>
    <row r="33" spans="1:13" ht="13.5" customHeight="1">
      <c r="A33" s="6" t="s">
        <v>30</v>
      </c>
      <c r="B33" s="7">
        <f t="shared" si="1"/>
        <v>4</v>
      </c>
      <c r="C33" s="7">
        <v>3</v>
      </c>
      <c r="D33" s="7">
        <v>1</v>
      </c>
      <c r="E33" s="7">
        <f t="shared" si="2"/>
        <v>23</v>
      </c>
      <c r="F33" s="7">
        <v>18</v>
      </c>
      <c r="G33" s="7">
        <v>5</v>
      </c>
      <c r="H33" s="7">
        <f t="shared" si="3"/>
        <v>737</v>
      </c>
      <c r="I33" s="7">
        <v>510</v>
      </c>
      <c r="J33" s="7">
        <v>227</v>
      </c>
      <c r="K33" s="7">
        <f t="shared" si="4"/>
        <v>228</v>
      </c>
      <c r="L33" s="7">
        <v>189</v>
      </c>
      <c r="M33" s="7">
        <v>39</v>
      </c>
    </row>
    <row r="34" spans="1:13" ht="13.5" customHeight="1">
      <c r="A34" s="6" t="s">
        <v>31</v>
      </c>
      <c r="B34" s="7">
        <f t="shared" si="1"/>
        <v>12</v>
      </c>
      <c r="C34" s="7">
        <v>6</v>
      </c>
      <c r="D34" s="7">
        <v>6</v>
      </c>
      <c r="E34" s="7">
        <f t="shared" si="2"/>
        <v>50</v>
      </c>
      <c r="F34" s="7">
        <v>22</v>
      </c>
      <c r="G34" s="7">
        <v>28</v>
      </c>
      <c r="H34" s="7">
        <f t="shared" si="3"/>
        <v>1252</v>
      </c>
      <c r="I34" s="7">
        <v>662</v>
      </c>
      <c r="J34" s="7">
        <v>590</v>
      </c>
      <c r="K34" s="7">
        <f t="shared" si="4"/>
        <v>472</v>
      </c>
      <c r="L34" s="7">
        <v>188</v>
      </c>
      <c r="M34" s="7">
        <v>284</v>
      </c>
    </row>
    <row r="35" spans="1:13" ht="13.5" customHeight="1">
      <c r="A35" s="4" t="s">
        <v>32</v>
      </c>
      <c r="B35" s="7">
        <f>B36+B37</f>
        <v>6</v>
      </c>
      <c r="C35" s="7">
        <v>0</v>
      </c>
      <c r="D35" s="7">
        <v>6</v>
      </c>
      <c r="E35" s="7">
        <f>E36+E37</f>
        <v>12</v>
      </c>
      <c r="F35" s="7">
        <v>0</v>
      </c>
      <c r="G35" s="7">
        <v>12</v>
      </c>
      <c r="H35" s="7">
        <f>H36+H37</f>
        <v>215</v>
      </c>
      <c r="I35" s="7">
        <v>0</v>
      </c>
      <c r="J35" s="7">
        <v>215</v>
      </c>
      <c r="K35" s="7">
        <f>K36+K37</f>
        <v>96</v>
      </c>
      <c r="L35" s="7">
        <v>0</v>
      </c>
      <c r="M35" s="7">
        <v>96</v>
      </c>
    </row>
    <row r="36" spans="1:13" ht="13.5" customHeight="1">
      <c r="A36" s="6" t="s">
        <v>33</v>
      </c>
      <c r="B36" s="8">
        <f>C36+D36</f>
        <v>6</v>
      </c>
      <c r="C36" s="7">
        <v>0</v>
      </c>
      <c r="D36" s="7">
        <v>6</v>
      </c>
      <c r="E36" s="7">
        <f>F36+G36</f>
        <v>12</v>
      </c>
      <c r="F36" s="7">
        <v>0</v>
      </c>
      <c r="G36" s="7">
        <v>12</v>
      </c>
      <c r="H36" s="7">
        <f>I36+J36</f>
        <v>215</v>
      </c>
      <c r="I36" s="7">
        <v>0</v>
      </c>
      <c r="J36" s="7">
        <v>215</v>
      </c>
      <c r="K36" s="7">
        <f>L36+M36</f>
        <v>96</v>
      </c>
      <c r="L36" s="7">
        <v>0</v>
      </c>
      <c r="M36" s="7">
        <v>96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A2:M2"/>
    <mergeCell ref="A3:M3"/>
    <mergeCell ref="H6:J6"/>
    <mergeCell ref="K6:M6"/>
    <mergeCell ref="H7:J7"/>
    <mergeCell ref="K7:M7"/>
    <mergeCell ref="B7:D7"/>
    <mergeCell ref="E7:G7"/>
    <mergeCell ref="A1:M1"/>
    <mergeCell ref="A4:M4"/>
    <mergeCell ref="A5:M5"/>
    <mergeCell ref="A6:A9"/>
    <mergeCell ref="B6:D6"/>
    <mergeCell ref="E6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59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60</v>
      </c>
      <c r="C9" s="17" t="s">
        <v>10</v>
      </c>
      <c r="D9" s="17" t="s">
        <v>61</v>
      </c>
      <c r="E9" s="16" t="s">
        <v>60</v>
      </c>
      <c r="F9" s="17" t="s">
        <v>10</v>
      </c>
      <c r="G9" s="17" t="s">
        <v>61</v>
      </c>
      <c r="H9" s="16" t="s">
        <v>60</v>
      </c>
      <c r="I9" s="17" t="s">
        <v>10</v>
      </c>
      <c r="J9" s="17" t="s">
        <v>61</v>
      </c>
      <c r="K9" s="16" t="s">
        <v>60</v>
      </c>
      <c r="L9" s="17" t="s">
        <v>10</v>
      </c>
      <c r="M9" s="13" t="s">
        <v>61</v>
      </c>
    </row>
    <row r="10" spans="1:13" ht="13.5" customHeight="1">
      <c r="A10" s="2" t="s">
        <v>42</v>
      </c>
      <c r="B10" s="19">
        <f aca="true" t="shared" si="0" ref="B10:J10">B11+B35</f>
        <v>680</v>
      </c>
      <c r="C10" s="19">
        <f t="shared" si="0"/>
        <v>295</v>
      </c>
      <c r="D10" s="19">
        <f t="shared" si="0"/>
        <v>385</v>
      </c>
      <c r="E10" s="19">
        <f t="shared" si="0"/>
        <v>1840</v>
      </c>
      <c r="F10" s="19">
        <f t="shared" si="0"/>
        <v>913</v>
      </c>
      <c r="G10" s="19">
        <f t="shared" si="0"/>
        <v>927</v>
      </c>
      <c r="H10" s="19">
        <f t="shared" si="0"/>
        <v>45811</v>
      </c>
      <c r="I10" s="19">
        <f t="shared" si="0"/>
        <v>23335</v>
      </c>
      <c r="J10" s="19">
        <f t="shared" si="0"/>
        <v>22476</v>
      </c>
      <c r="K10" s="19">
        <f>K11+K35</f>
        <v>12549</v>
      </c>
      <c r="L10" s="19">
        <f>L11+L35</f>
        <v>6475</v>
      </c>
      <c r="M10" s="19">
        <f>M11+M35</f>
        <v>6074</v>
      </c>
    </row>
    <row r="11" spans="1:13" ht="13.5" customHeight="1">
      <c r="A11" s="4" t="s">
        <v>11</v>
      </c>
      <c r="B11" s="7">
        <f>SUM(B12:B34)</f>
        <v>671</v>
      </c>
      <c r="C11" s="7">
        <v>293</v>
      </c>
      <c r="D11" s="7">
        <v>378</v>
      </c>
      <c r="E11" s="7">
        <f>SUM(E12:E34)</f>
        <v>1824</v>
      </c>
      <c r="F11" s="7">
        <f>888+23</f>
        <v>911</v>
      </c>
      <c r="G11" s="7">
        <v>913</v>
      </c>
      <c r="H11" s="7">
        <f>SUM(H12:H34)</f>
        <v>45404</v>
      </c>
      <c r="I11" s="7">
        <f>22769+478</f>
        <v>23247</v>
      </c>
      <c r="J11" s="7">
        <v>22157</v>
      </c>
      <c r="K11" s="7">
        <f>SUM(K12:K34)</f>
        <v>12439</v>
      </c>
      <c r="L11" s="7">
        <v>6475</v>
      </c>
      <c r="M11" s="7">
        <v>5964</v>
      </c>
    </row>
    <row r="12" spans="1:13" ht="13.5" customHeight="1">
      <c r="A12" s="6" t="s">
        <v>74</v>
      </c>
      <c r="B12" s="7">
        <f aca="true" t="shared" si="1" ref="B12:B34">C12+D12</f>
        <v>28</v>
      </c>
      <c r="C12" s="7">
        <v>12</v>
      </c>
      <c r="D12" s="7">
        <v>16</v>
      </c>
      <c r="E12" s="7">
        <f aca="true" t="shared" si="2" ref="E12:E34">F12+G12</f>
        <v>169</v>
      </c>
      <c r="F12" s="7">
        <v>77</v>
      </c>
      <c r="G12" s="7">
        <v>92</v>
      </c>
      <c r="H12" s="7">
        <f aca="true" t="shared" si="3" ref="H12:H34">I12+J12</f>
        <v>4188</v>
      </c>
      <c r="I12" s="7">
        <f>2118+84</f>
        <v>2202</v>
      </c>
      <c r="J12" s="7">
        <v>1986</v>
      </c>
      <c r="K12" s="7">
        <f aca="true" t="shared" si="4" ref="K12:K34">L12+M12</f>
        <v>1437</v>
      </c>
      <c r="L12" s="7">
        <v>768</v>
      </c>
      <c r="M12" s="7">
        <v>669</v>
      </c>
    </row>
    <row r="13" spans="1:13" ht="13.5" customHeight="1">
      <c r="A13" s="6" t="s">
        <v>75</v>
      </c>
      <c r="B13" s="7">
        <f t="shared" si="1"/>
        <v>29</v>
      </c>
      <c r="C13" s="7">
        <v>11</v>
      </c>
      <c r="D13" s="7">
        <v>18</v>
      </c>
      <c r="E13" s="7">
        <f t="shared" si="2"/>
        <v>105</v>
      </c>
      <c r="F13" s="7">
        <v>45</v>
      </c>
      <c r="G13" s="7">
        <v>60</v>
      </c>
      <c r="H13" s="7">
        <f t="shared" si="3"/>
        <v>2497</v>
      </c>
      <c r="I13" s="7">
        <v>1365</v>
      </c>
      <c r="J13" s="7">
        <v>1132</v>
      </c>
      <c r="K13" s="7">
        <f t="shared" si="4"/>
        <v>676</v>
      </c>
      <c r="L13" s="7">
        <v>383</v>
      </c>
      <c r="M13" s="7">
        <v>293</v>
      </c>
    </row>
    <row r="14" spans="1:13" ht="13.5" customHeight="1">
      <c r="A14" s="6" t="s">
        <v>12</v>
      </c>
      <c r="B14" s="7">
        <f t="shared" si="1"/>
        <v>117</v>
      </c>
      <c r="C14" s="7">
        <v>46</v>
      </c>
      <c r="D14" s="7">
        <v>71</v>
      </c>
      <c r="E14" s="7">
        <f t="shared" si="2"/>
        <v>380</v>
      </c>
      <c r="F14" s="7">
        <v>170</v>
      </c>
      <c r="G14" s="7">
        <v>210</v>
      </c>
      <c r="H14" s="7">
        <f t="shared" si="3"/>
        <v>9822</v>
      </c>
      <c r="I14" s="7">
        <f>4283+65</f>
        <v>4348</v>
      </c>
      <c r="J14" s="7">
        <v>5474</v>
      </c>
      <c r="K14" s="7">
        <f t="shared" si="4"/>
        <v>2806</v>
      </c>
      <c r="L14" s="7">
        <v>1093</v>
      </c>
      <c r="M14" s="7">
        <v>1713</v>
      </c>
    </row>
    <row r="15" spans="1:13" ht="13.5" customHeight="1">
      <c r="A15" s="6" t="s">
        <v>76</v>
      </c>
      <c r="B15" s="7">
        <f t="shared" si="1"/>
        <v>13</v>
      </c>
      <c r="C15" s="7">
        <v>4</v>
      </c>
      <c r="D15" s="7">
        <v>9</v>
      </c>
      <c r="E15" s="7">
        <f t="shared" si="2"/>
        <v>38</v>
      </c>
      <c r="F15" s="7">
        <v>15</v>
      </c>
      <c r="G15" s="7">
        <v>23</v>
      </c>
      <c r="H15" s="7">
        <f t="shared" si="3"/>
        <v>1041</v>
      </c>
      <c r="I15" s="7">
        <v>465</v>
      </c>
      <c r="J15" s="7">
        <v>576</v>
      </c>
      <c r="K15" s="7">
        <f t="shared" si="4"/>
        <v>273</v>
      </c>
      <c r="L15" s="7">
        <v>98</v>
      </c>
      <c r="M15" s="7">
        <v>175</v>
      </c>
    </row>
    <row r="16" spans="1:13" ht="13.5" customHeight="1">
      <c r="A16" s="6" t="s">
        <v>13</v>
      </c>
      <c r="B16" s="7">
        <f t="shared" si="1"/>
        <v>44</v>
      </c>
      <c r="C16" s="7">
        <v>19</v>
      </c>
      <c r="D16" s="7">
        <v>25</v>
      </c>
      <c r="E16" s="7">
        <f t="shared" si="2"/>
        <v>128</v>
      </c>
      <c r="F16" s="7">
        <v>66</v>
      </c>
      <c r="G16" s="7">
        <v>62</v>
      </c>
      <c r="H16" s="7">
        <f t="shared" si="3"/>
        <v>3645</v>
      </c>
      <c r="I16" s="7">
        <f>1917+120</f>
        <v>2037</v>
      </c>
      <c r="J16" s="7">
        <v>1608</v>
      </c>
      <c r="K16" s="7">
        <f t="shared" si="4"/>
        <v>986</v>
      </c>
      <c r="L16" s="7">
        <v>512</v>
      </c>
      <c r="M16" s="7">
        <v>474</v>
      </c>
    </row>
    <row r="17" spans="1:13" ht="13.5" customHeight="1">
      <c r="A17" s="6" t="s">
        <v>14</v>
      </c>
      <c r="B17" s="7">
        <f t="shared" si="1"/>
        <v>8</v>
      </c>
      <c r="C17" s="7">
        <v>3</v>
      </c>
      <c r="D17" s="7">
        <v>5</v>
      </c>
      <c r="E17" s="7">
        <f t="shared" si="2"/>
        <v>18</v>
      </c>
      <c r="F17" s="7">
        <v>9</v>
      </c>
      <c r="G17" s="7">
        <v>9</v>
      </c>
      <c r="H17" s="7">
        <f t="shared" si="3"/>
        <v>503</v>
      </c>
      <c r="I17" s="7">
        <v>268</v>
      </c>
      <c r="J17" s="7">
        <v>235</v>
      </c>
      <c r="K17" s="7">
        <f t="shared" si="4"/>
        <v>197</v>
      </c>
      <c r="L17" s="7">
        <v>108</v>
      </c>
      <c r="M17" s="7">
        <v>89</v>
      </c>
    </row>
    <row r="18" spans="1:13" ht="13.5" customHeight="1">
      <c r="A18" s="6" t="s">
        <v>15</v>
      </c>
      <c r="B18" s="7">
        <f t="shared" si="1"/>
        <v>37</v>
      </c>
      <c r="C18" s="7">
        <v>15</v>
      </c>
      <c r="D18" s="7">
        <v>22</v>
      </c>
      <c r="E18" s="7">
        <f t="shared" si="2"/>
        <v>66</v>
      </c>
      <c r="F18" s="7">
        <v>30</v>
      </c>
      <c r="G18" s="7">
        <v>36</v>
      </c>
      <c r="H18" s="7">
        <f t="shared" si="3"/>
        <v>1614</v>
      </c>
      <c r="I18" s="7">
        <f>578+64</f>
        <v>642</v>
      </c>
      <c r="J18" s="7">
        <v>972</v>
      </c>
      <c r="K18" s="7">
        <f t="shared" si="4"/>
        <v>97</v>
      </c>
      <c r="L18" s="7">
        <v>39</v>
      </c>
      <c r="M18" s="7">
        <v>58</v>
      </c>
    </row>
    <row r="19" spans="1:13" ht="13.5" customHeight="1">
      <c r="A19" s="6" t="s">
        <v>16</v>
      </c>
      <c r="B19" s="7">
        <f t="shared" si="1"/>
        <v>38</v>
      </c>
      <c r="C19" s="7">
        <v>15</v>
      </c>
      <c r="D19" s="7">
        <v>23</v>
      </c>
      <c r="E19" s="7">
        <f t="shared" si="2"/>
        <v>96</v>
      </c>
      <c r="F19" s="7">
        <v>43</v>
      </c>
      <c r="G19" s="7">
        <v>53</v>
      </c>
      <c r="H19" s="7">
        <f t="shared" si="3"/>
        <v>2485</v>
      </c>
      <c r="I19" s="7">
        <v>1038</v>
      </c>
      <c r="J19" s="7">
        <v>1447</v>
      </c>
      <c r="K19" s="7">
        <f t="shared" si="4"/>
        <v>629</v>
      </c>
      <c r="L19" s="7">
        <v>305</v>
      </c>
      <c r="M19" s="7">
        <v>324</v>
      </c>
    </row>
    <row r="20" spans="1:13" ht="13.5" customHeight="1">
      <c r="A20" s="6" t="s">
        <v>17</v>
      </c>
      <c r="B20" s="7">
        <f t="shared" si="1"/>
        <v>28</v>
      </c>
      <c r="C20" s="7">
        <v>14</v>
      </c>
      <c r="D20" s="7">
        <v>14</v>
      </c>
      <c r="E20" s="7">
        <f t="shared" si="2"/>
        <v>61</v>
      </c>
      <c r="F20" s="7">
        <v>44</v>
      </c>
      <c r="G20" s="7">
        <v>17</v>
      </c>
      <c r="H20" s="7">
        <f t="shared" si="3"/>
        <v>1681</v>
      </c>
      <c r="I20" s="7">
        <v>1221</v>
      </c>
      <c r="J20" s="7">
        <v>460</v>
      </c>
      <c r="K20" s="7">
        <f t="shared" si="4"/>
        <v>680</v>
      </c>
      <c r="L20" s="7">
        <v>348</v>
      </c>
      <c r="M20" s="7">
        <v>332</v>
      </c>
    </row>
    <row r="21" spans="1:13" ht="13.5" customHeight="1">
      <c r="A21" s="6" t="s">
        <v>18</v>
      </c>
      <c r="B21" s="7">
        <f t="shared" si="1"/>
        <v>16</v>
      </c>
      <c r="C21" s="7">
        <v>8</v>
      </c>
      <c r="D21" s="7">
        <v>8</v>
      </c>
      <c r="E21" s="7">
        <f t="shared" si="2"/>
        <v>38</v>
      </c>
      <c r="F21" s="7">
        <v>19</v>
      </c>
      <c r="G21" s="7">
        <v>19</v>
      </c>
      <c r="H21" s="7">
        <f t="shared" si="3"/>
        <v>848</v>
      </c>
      <c r="I21" s="7">
        <v>419</v>
      </c>
      <c r="J21" s="7">
        <v>429</v>
      </c>
      <c r="K21" s="7">
        <f t="shared" si="4"/>
        <v>230</v>
      </c>
      <c r="L21" s="7">
        <v>153</v>
      </c>
      <c r="M21" s="7">
        <v>77</v>
      </c>
    </row>
    <row r="22" spans="1:13" ht="13.5" customHeight="1">
      <c r="A22" s="6" t="s">
        <v>19</v>
      </c>
      <c r="B22" s="7">
        <f t="shared" si="1"/>
        <v>39</v>
      </c>
      <c r="C22" s="7">
        <v>17</v>
      </c>
      <c r="D22" s="7">
        <v>22</v>
      </c>
      <c r="E22" s="7">
        <f t="shared" si="2"/>
        <v>84</v>
      </c>
      <c r="F22" s="7">
        <v>43</v>
      </c>
      <c r="G22" s="7">
        <v>41</v>
      </c>
      <c r="H22" s="7">
        <f t="shared" si="3"/>
        <v>1859</v>
      </c>
      <c r="I22" s="7">
        <v>825</v>
      </c>
      <c r="J22" s="7">
        <v>1034</v>
      </c>
      <c r="K22" s="7">
        <f t="shared" si="4"/>
        <v>488</v>
      </c>
      <c r="L22" s="7">
        <v>257</v>
      </c>
      <c r="M22" s="7">
        <v>231</v>
      </c>
    </row>
    <row r="23" spans="1:13" ht="13.5" customHeight="1">
      <c r="A23" s="6" t="s">
        <v>20</v>
      </c>
      <c r="B23" s="7">
        <f t="shared" si="1"/>
        <v>23</v>
      </c>
      <c r="C23" s="7">
        <v>9</v>
      </c>
      <c r="D23" s="7">
        <v>14</v>
      </c>
      <c r="E23" s="7">
        <f t="shared" si="2"/>
        <v>32</v>
      </c>
      <c r="F23" s="7">
        <v>14</v>
      </c>
      <c r="G23" s="7">
        <v>18</v>
      </c>
      <c r="H23" s="7">
        <f t="shared" si="3"/>
        <v>744</v>
      </c>
      <c r="I23" s="7">
        <v>312</v>
      </c>
      <c r="J23" s="7">
        <v>432</v>
      </c>
      <c r="K23" s="7">
        <f t="shared" si="4"/>
        <v>122</v>
      </c>
      <c r="L23" s="7">
        <v>61</v>
      </c>
      <c r="M23" s="7">
        <v>61</v>
      </c>
    </row>
    <row r="24" spans="1:13" ht="13.5" customHeight="1">
      <c r="A24" s="6" t="s">
        <v>21</v>
      </c>
      <c r="B24" s="7">
        <f t="shared" si="1"/>
        <v>43</v>
      </c>
      <c r="C24" s="7">
        <v>11</v>
      </c>
      <c r="D24" s="7">
        <v>32</v>
      </c>
      <c r="E24" s="7">
        <f t="shared" si="2"/>
        <v>92</v>
      </c>
      <c r="F24" s="7">
        <v>31</v>
      </c>
      <c r="G24" s="7">
        <v>61</v>
      </c>
      <c r="H24" s="7">
        <f t="shared" si="3"/>
        <v>2185</v>
      </c>
      <c r="I24" s="7">
        <f>744+78</f>
        <v>822</v>
      </c>
      <c r="J24" s="7">
        <v>1363</v>
      </c>
      <c r="K24" s="7">
        <f t="shared" si="4"/>
        <v>461</v>
      </c>
      <c r="L24" s="7">
        <v>202</v>
      </c>
      <c r="M24" s="7">
        <v>259</v>
      </c>
    </row>
    <row r="25" spans="1:13" ht="13.5" customHeight="1">
      <c r="A25" s="6" t="s">
        <v>22</v>
      </c>
      <c r="B25" s="7">
        <f t="shared" si="1"/>
        <v>54</v>
      </c>
      <c r="C25" s="7">
        <v>30</v>
      </c>
      <c r="D25" s="7">
        <v>24</v>
      </c>
      <c r="E25" s="7">
        <f t="shared" si="2"/>
        <v>119</v>
      </c>
      <c r="F25" s="7">
        <v>70</v>
      </c>
      <c r="G25" s="7">
        <v>49</v>
      </c>
      <c r="H25" s="7">
        <f t="shared" si="3"/>
        <v>2813</v>
      </c>
      <c r="I25" s="7">
        <v>1651</v>
      </c>
      <c r="J25" s="7">
        <v>1162</v>
      </c>
      <c r="K25" s="7">
        <f t="shared" si="4"/>
        <v>738</v>
      </c>
      <c r="L25" s="7">
        <v>507</v>
      </c>
      <c r="M25" s="7">
        <v>231</v>
      </c>
    </row>
    <row r="26" spans="1:13" ht="13.5" customHeight="1">
      <c r="A26" s="6" t="s">
        <v>23</v>
      </c>
      <c r="B26" s="7">
        <f t="shared" si="1"/>
        <v>43</v>
      </c>
      <c r="C26" s="7">
        <v>22</v>
      </c>
      <c r="D26" s="7">
        <v>21</v>
      </c>
      <c r="E26" s="7">
        <f t="shared" si="2"/>
        <v>78</v>
      </c>
      <c r="F26" s="7">
        <v>46</v>
      </c>
      <c r="G26" s="7">
        <v>32</v>
      </c>
      <c r="H26" s="7">
        <f t="shared" si="3"/>
        <v>1918</v>
      </c>
      <c r="I26" s="7">
        <v>1054</v>
      </c>
      <c r="J26" s="7">
        <v>864</v>
      </c>
      <c r="K26" s="7">
        <f t="shared" si="4"/>
        <v>429</v>
      </c>
      <c r="L26" s="7">
        <v>316</v>
      </c>
      <c r="M26" s="7">
        <v>113</v>
      </c>
    </row>
    <row r="27" spans="1:13" ht="13.5" customHeight="1">
      <c r="A27" s="6" t="s">
        <v>24</v>
      </c>
      <c r="B27" s="7">
        <f t="shared" si="1"/>
        <v>18</v>
      </c>
      <c r="C27" s="7">
        <v>10</v>
      </c>
      <c r="D27" s="7">
        <v>8</v>
      </c>
      <c r="E27" s="7">
        <f t="shared" si="2"/>
        <v>24</v>
      </c>
      <c r="F27" s="7">
        <v>15</v>
      </c>
      <c r="G27" s="7">
        <v>9</v>
      </c>
      <c r="H27" s="7">
        <f t="shared" si="3"/>
        <v>425</v>
      </c>
      <c r="I27" s="7">
        <v>257</v>
      </c>
      <c r="J27" s="7">
        <v>168</v>
      </c>
      <c r="K27" s="7">
        <f t="shared" si="4"/>
        <v>91</v>
      </c>
      <c r="L27" s="7">
        <v>71</v>
      </c>
      <c r="M27" s="7">
        <v>20</v>
      </c>
    </row>
    <row r="28" spans="1:13" ht="13.5" customHeight="1">
      <c r="A28" s="6" t="s">
        <v>25</v>
      </c>
      <c r="B28" s="7">
        <f t="shared" si="1"/>
        <v>13</v>
      </c>
      <c r="C28" s="7">
        <v>9</v>
      </c>
      <c r="D28" s="7">
        <v>4</v>
      </c>
      <c r="E28" s="7">
        <f t="shared" si="2"/>
        <v>38</v>
      </c>
      <c r="F28" s="7">
        <v>29</v>
      </c>
      <c r="G28" s="7">
        <v>9</v>
      </c>
      <c r="H28" s="7">
        <f t="shared" si="3"/>
        <v>938</v>
      </c>
      <c r="I28" s="7">
        <v>702</v>
      </c>
      <c r="J28" s="7">
        <v>236</v>
      </c>
      <c r="K28" s="7">
        <f t="shared" si="4"/>
        <v>351</v>
      </c>
      <c r="L28" s="7">
        <v>195</v>
      </c>
      <c r="M28" s="7">
        <v>156</v>
      </c>
    </row>
    <row r="29" spans="1:13" ht="13.5" customHeight="1">
      <c r="A29" s="6" t="s">
        <v>26</v>
      </c>
      <c r="B29" s="7">
        <f t="shared" si="1"/>
        <v>10</v>
      </c>
      <c r="C29" s="7">
        <v>5</v>
      </c>
      <c r="D29" s="7">
        <v>5</v>
      </c>
      <c r="E29" s="7">
        <f t="shared" si="2"/>
        <v>11</v>
      </c>
      <c r="F29" s="7">
        <v>6</v>
      </c>
      <c r="G29" s="7">
        <v>5</v>
      </c>
      <c r="H29" s="7">
        <f t="shared" si="3"/>
        <v>241</v>
      </c>
      <c r="I29" s="7">
        <v>120</v>
      </c>
      <c r="J29" s="7">
        <v>121</v>
      </c>
      <c r="K29" s="7">
        <f t="shared" si="4"/>
        <v>116</v>
      </c>
      <c r="L29" s="7">
        <v>35</v>
      </c>
      <c r="M29" s="7">
        <v>81</v>
      </c>
    </row>
    <row r="30" spans="1:13" ht="13.5" customHeight="1">
      <c r="A30" s="6" t="s">
        <v>27</v>
      </c>
      <c r="B30" s="7">
        <f t="shared" si="1"/>
        <v>26</v>
      </c>
      <c r="C30" s="7">
        <v>11</v>
      </c>
      <c r="D30" s="7">
        <v>15</v>
      </c>
      <c r="E30" s="7">
        <f t="shared" si="2"/>
        <v>68</v>
      </c>
      <c r="F30" s="7">
        <v>33</v>
      </c>
      <c r="G30" s="7">
        <v>35</v>
      </c>
      <c r="H30" s="7">
        <f t="shared" si="3"/>
        <v>1292</v>
      </c>
      <c r="I30" s="7">
        <v>597</v>
      </c>
      <c r="J30" s="7">
        <v>695</v>
      </c>
      <c r="K30" s="7">
        <f t="shared" si="4"/>
        <v>344</v>
      </c>
      <c r="L30" s="7">
        <v>191</v>
      </c>
      <c r="M30" s="7">
        <v>153</v>
      </c>
    </row>
    <row r="31" spans="1:13" ht="13.5" customHeight="1">
      <c r="A31" s="6" t="s">
        <v>28</v>
      </c>
      <c r="B31" s="7">
        <f t="shared" si="1"/>
        <v>12</v>
      </c>
      <c r="C31" s="7">
        <v>5</v>
      </c>
      <c r="D31" s="7">
        <v>7</v>
      </c>
      <c r="E31" s="7">
        <f t="shared" si="2"/>
        <v>38</v>
      </c>
      <c r="F31" s="7">
        <v>23</v>
      </c>
      <c r="G31" s="7">
        <v>15</v>
      </c>
      <c r="H31" s="7">
        <f t="shared" si="3"/>
        <v>931</v>
      </c>
      <c r="I31" s="7">
        <v>543</v>
      </c>
      <c r="J31" s="7">
        <v>388</v>
      </c>
      <c r="K31" s="7">
        <f t="shared" si="4"/>
        <v>203</v>
      </c>
      <c r="L31" s="7">
        <v>155</v>
      </c>
      <c r="M31" s="7">
        <v>48</v>
      </c>
    </row>
    <row r="32" spans="1:13" ht="13.5" customHeight="1">
      <c r="A32" s="6" t="s">
        <v>29</v>
      </c>
      <c r="B32" s="7">
        <f t="shared" si="1"/>
        <v>16</v>
      </c>
      <c r="C32" s="7">
        <v>8</v>
      </c>
      <c r="D32" s="7">
        <v>8</v>
      </c>
      <c r="E32" s="7">
        <f t="shared" si="2"/>
        <v>68</v>
      </c>
      <c r="F32" s="7">
        <v>42</v>
      </c>
      <c r="G32" s="7">
        <v>26</v>
      </c>
      <c r="H32" s="7">
        <f t="shared" si="3"/>
        <v>1760</v>
      </c>
      <c r="I32" s="7">
        <v>1158</v>
      </c>
      <c r="J32" s="7">
        <v>602</v>
      </c>
      <c r="K32" s="7">
        <f t="shared" si="4"/>
        <v>534</v>
      </c>
      <c r="L32" s="7">
        <v>350</v>
      </c>
      <c r="M32" s="7">
        <v>184</v>
      </c>
    </row>
    <row r="33" spans="1:13" ht="13.5" customHeight="1">
      <c r="A33" s="6" t="s">
        <v>30</v>
      </c>
      <c r="B33" s="7">
        <f t="shared" si="1"/>
        <v>4</v>
      </c>
      <c r="C33" s="7">
        <v>3</v>
      </c>
      <c r="D33" s="7">
        <v>1</v>
      </c>
      <c r="E33" s="7">
        <f t="shared" si="2"/>
        <v>23</v>
      </c>
      <c r="F33" s="7">
        <v>18</v>
      </c>
      <c r="G33" s="7">
        <v>5</v>
      </c>
      <c r="H33" s="7">
        <f t="shared" si="3"/>
        <v>732</v>
      </c>
      <c r="I33" s="7">
        <v>501</v>
      </c>
      <c r="J33" s="7">
        <v>231</v>
      </c>
      <c r="K33" s="7">
        <f t="shared" si="4"/>
        <v>243</v>
      </c>
      <c r="L33" s="7">
        <v>175</v>
      </c>
      <c r="M33" s="7">
        <v>68</v>
      </c>
    </row>
    <row r="34" spans="1:13" ht="13.5" customHeight="1">
      <c r="A34" s="6" t="s">
        <v>31</v>
      </c>
      <c r="B34" s="7">
        <f t="shared" si="1"/>
        <v>12</v>
      </c>
      <c r="C34" s="7">
        <v>6</v>
      </c>
      <c r="D34" s="7">
        <v>6</v>
      </c>
      <c r="E34" s="7">
        <f t="shared" si="2"/>
        <v>50</v>
      </c>
      <c r="F34" s="7">
        <v>23</v>
      </c>
      <c r="G34" s="7">
        <v>27</v>
      </c>
      <c r="H34" s="7">
        <f t="shared" si="3"/>
        <v>1242</v>
      </c>
      <c r="I34" s="7">
        <v>700</v>
      </c>
      <c r="J34" s="7">
        <v>542</v>
      </c>
      <c r="K34" s="7">
        <f t="shared" si="4"/>
        <v>308</v>
      </c>
      <c r="L34" s="7">
        <v>153</v>
      </c>
      <c r="M34" s="7">
        <v>155</v>
      </c>
    </row>
    <row r="35" spans="1:13" ht="13.5" customHeight="1">
      <c r="A35" s="4" t="s">
        <v>32</v>
      </c>
      <c r="B35" s="7">
        <f>B36+B37</f>
        <v>9</v>
      </c>
      <c r="C35" s="7">
        <v>2</v>
      </c>
      <c r="D35" s="7">
        <v>7</v>
      </c>
      <c r="E35" s="7">
        <f>E36+E37</f>
        <v>16</v>
      </c>
      <c r="F35" s="7">
        <v>2</v>
      </c>
      <c r="G35" s="7">
        <v>14</v>
      </c>
      <c r="H35" s="7">
        <f>H36+H37</f>
        <v>407</v>
      </c>
      <c r="I35" s="7">
        <v>88</v>
      </c>
      <c r="J35" s="7">
        <v>319</v>
      </c>
      <c r="K35" s="7">
        <f>K36+K37</f>
        <v>110</v>
      </c>
      <c r="L35" s="7">
        <v>0</v>
      </c>
      <c r="M35" s="7">
        <v>110</v>
      </c>
    </row>
    <row r="36" spans="1:13" ht="13.5" customHeight="1">
      <c r="A36" s="6" t="s">
        <v>33</v>
      </c>
      <c r="B36" s="8">
        <f>C36+D36</f>
        <v>9</v>
      </c>
      <c r="C36" s="7">
        <v>2</v>
      </c>
      <c r="D36" s="7">
        <v>7</v>
      </c>
      <c r="E36" s="7">
        <f>F36+G36</f>
        <v>16</v>
      </c>
      <c r="F36" s="7">
        <v>2</v>
      </c>
      <c r="G36" s="7">
        <v>14</v>
      </c>
      <c r="H36" s="7">
        <f>I36+J36</f>
        <v>407</v>
      </c>
      <c r="I36" s="7">
        <v>88</v>
      </c>
      <c r="J36" s="7">
        <v>319</v>
      </c>
      <c r="K36" s="7">
        <f>L36+M36</f>
        <v>110</v>
      </c>
      <c r="L36" s="7">
        <v>0</v>
      </c>
      <c r="M36" s="7">
        <v>110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7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  <mergeCell ref="H7:J7"/>
    <mergeCell ref="K7:M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65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56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57</v>
      </c>
      <c r="C9" s="17" t="s">
        <v>10</v>
      </c>
      <c r="D9" s="17" t="s">
        <v>58</v>
      </c>
      <c r="E9" s="16" t="s">
        <v>57</v>
      </c>
      <c r="F9" s="17" t="s">
        <v>10</v>
      </c>
      <c r="G9" s="17" t="s">
        <v>58</v>
      </c>
      <c r="H9" s="16" t="s">
        <v>57</v>
      </c>
      <c r="I9" s="17" t="s">
        <v>10</v>
      </c>
      <c r="J9" s="17" t="s">
        <v>58</v>
      </c>
      <c r="K9" s="16" t="s">
        <v>57</v>
      </c>
      <c r="L9" s="17" t="s">
        <v>10</v>
      </c>
      <c r="M9" s="13" t="s">
        <v>58</v>
      </c>
    </row>
    <row r="10" spans="1:13" ht="13.5" customHeight="1">
      <c r="A10" s="2" t="s">
        <v>42</v>
      </c>
      <c r="B10" s="19">
        <f aca="true" t="shared" si="0" ref="B10:M10">B11+B35</f>
        <v>716</v>
      </c>
      <c r="C10" s="19">
        <f t="shared" si="0"/>
        <v>306</v>
      </c>
      <c r="D10" s="19">
        <f t="shared" si="0"/>
        <v>410</v>
      </c>
      <c r="E10" s="19">
        <f t="shared" si="0"/>
        <v>1928</v>
      </c>
      <c r="F10" s="19">
        <f t="shared" si="0"/>
        <v>940</v>
      </c>
      <c r="G10" s="19">
        <f t="shared" si="0"/>
        <v>988</v>
      </c>
      <c r="H10" s="19">
        <f t="shared" si="0"/>
        <v>46655</v>
      </c>
      <c r="I10" s="19">
        <f t="shared" si="0"/>
        <v>23359</v>
      </c>
      <c r="J10" s="19">
        <f t="shared" si="0"/>
        <v>23296</v>
      </c>
      <c r="K10" s="19">
        <f t="shared" si="0"/>
        <v>12701</v>
      </c>
      <c r="L10" s="19">
        <f t="shared" si="0"/>
        <v>7051</v>
      </c>
      <c r="M10" s="19">
        <f t="shared" si="0"/>
        <v>5650</v>
      </c>
    </row>
    <row r="11" spans="1:13" ht="13.5" customHeight="1">
      <c r="A11" s="4" t="s">
        <v>11</v>
      </c>
      <c r="B11" s="7">
        <f>SUM(B12:B34)</f>
        <v>707</v>
      </c>
      <c r="C11" s="7">
        <v>304</v>
      </c>
      <c r="D11" s="7">
        <v>403</v>
      </c>
      <c r="E11" s="7">
        <f>SUM(E12:E34)</f>
        <v>1913</v>
      </c>
      <c r="F11" s="7">
        <v>936</v>
      </c>
      <c r="G11" s="7">
        <v>977</v>
      </c>
      <c r="H11" s="7">
        <f>SUM(H12:H34)</f>
        <v>46302</v>
      </c>
      <c r="I11" s="7">
        <f>22729+518</f>
        <v>23247</v>
      </c>
      <c r="J11" s="7">
        <v>23055</v>
      </c>
      <c r="K11" s="7">
        <f>SUM(K12:K34)</f>
        <v>12604</v>
      </c>
      <c r="L11" s="7">
        <f>6837+214</f>
        <v>7051</v>
      </c>
      <c r="M11" s="7">
        <v>5553</v>
      </c>
    </row>
    <row r="12" spans="1:13" ht="13.5" customHeight="1">
      <c r="A12" s="6" t="s">
        <v>74</v>
      </c>
      <c r="B12" s="7">
        <f aca="true" t="shared" si="1" ref="B12:B34">C12+D12</f>
        <v>27</v>
      </c>
      <c r="C12" s="7">
        <v>11</v>
      </c>
      <c r="D12" s="7">
        <v>16</v>
      </c>
      <c r="E12" s="7">
        <f aca="true" t="shared" si="2" ref="E12:E34">F12+G12</f>
        <v>163</v>
      </c>
      <c r="F12" s="7">
        <v>75</v>
      </c>
      <c r="G12" s="7">
        <v>88</v>
      </c>
      <c r="H12" s="7">
        <f aca="true" t="shared" si="3" ref="H12:H34">I12+J12</f>
        <v>3929</v>
      </c>
      <c r="I12" s="7">
        <f>1853+155</f>
        <v>2008</v>
      </c>
      <c r="J12" s="7">
        <v>1921</v>
      </c>
      <c r="K12" s="7">
        <f aca="true" t="shared" si="4" ref="K12:K34">L12+M12</f>
        <v>1366</v>
      </c>
      <c r="L12" s="7">
        <f>765+75</f>
        <v>840</v>
      </c>
      <c r="M12" s="7">
        <v>526</v>
      </c>
    </row>
    <row r="13" spans="1:13" ht="13.5" customHeight="1">
      <c r="A13" s="6" t="s">
        <v>75</v>
      </c>
      <c r="B13" s="7">
        <f t="shared" si="1"/>
        <v>36</v>
      </c>
      <c r="C13" s="7">
        <v>11</v>
      </c>
      <c r="D13" s="7">
        <v>25</v>
      </c>
      <c r="E13" s="7">
        <f t="shared" si="2"/>
        <v>117</v>
      </c>
      <c r="F13" s="7">
        <v>45</v>
      </c>
      <c r="G13" s="7">
        <v>72</v>
      </c>
      <c r="H13" s="7">
        <f t="shared" si="3"/>
        <v>2817</v>
      </c>
      <c r="I13" s="7">
        <v>1338</v>
      </c>
      <c r="J13" s="7">
        <v>1479</v>
      </c>
      <c r="K13" s="7">
        <f t="shared" si="4"/>
        <v>677</v>
      </c>
      <c r="L13" s="7">
        <v>383</v>
      </c>
      <c r="M13" s="7">
        <v>294</v>
      </c>
    </row>
    <row r="14" spans="1:13" ht="13.5" customHeight="1">
      <c r="A14" s="6" t="s">
        <v>12</v>
      </c>
      <c r="B14" s="7">
        <f t="shared" si="1"/>
        <v>119</v>
      </c>
      <c r="C14" s="7">
        <v>48</v>
      </c>
      <c r="D14" s="7">
        <v>71</v>
      </c>
      <c r="E14" s="7">
        <f t="shared" si="2"/>
        <v>390</v>
      </c>
      <c r="F14" s="7">
        <v>176</v>
      </c>
      <c r="G14" s="7">
        <v>214</v>
      </c>
      <c r="H14" s="7">
        <f t="shared" si="3"/>
        <v>9820</v>
      </c>
      <c r="I14" s="7">
        <v>4462</v>
      </c>
      <c r="J14" s="7">
        <v>5358</v>
      </c>
      <c r="K14" s="7">
        <f t="shared" si="4"/>
        <v>2595</v>
      </c>
      <c r="L14" s="7">
        <f>1198+31</f>
        <v>1229</v>
      </c>
      <c r="M14" s="7">
        <v>1366</v>
      </c>
    </row>
    <row r="15" spans="1:13" ht="13.5" customHeight="1">
      <c r="A15" s="6" t="s">
        <v>76</v>
      </c>
      <c r="B15" s="7">
        <f t="shared" si="1"/>
        <v>14</v>
      </c>
      <c r="C15" s="7">
        <v>4</v>
      </c>
      <c r="D15" s="7">
        <v>10</v>
      </c>
      <c r="E15" s="7">
        <f t="shared" si="2"/>
        <v>40</v>
      </c>
      <c r="F15" s="7">
        <v>14</v>
      </c>
      <c r="G15" s="7">
        <v>26</v>
      </c>
      <c r="H15" s="7">
        <f t="shared" si="3"/>
        <v>1024</v>
      </c>
      <c r="I15" s="7">
        <v>410</v>
      </c>
      <c r="J15" s="7">
        <v>614</v>
      </c>
      <c r="K15" s="7">
        <f t="shared" si="4"/>
        <v>285</v>
      </c>
      <c r="L15" s="7">
        <v>138</v>
      </c>
      <c r="M15" s="7">
        <v>147</v>
      </c>
    </row>
    <row r="16" spans="1:13" ht="13.5" customHeight="1">
      <c r="A16" s="6" t="s">
        <v>13</v>
      </c>
      <c r="B16" s="7">
        <f t="shared" si="1"/>
        <v>45</v>
      </c>
      <c r="C16" s="7">
        <v>20</v>
      </c>
      <c r="D16" s="7">
        <v>25</v>
      </c>
      <c r="E16" s="7">
        <f t="shared" si="2"/>
        <v>132</v>
      </c>
      <c r="F16" s="7">
        <v>67</v>
      </c>
      <c r="G16" s="7">
        <v>65</v>
      </c>
      <c r="H16" s="7">
        <f t="shared" si="3"/>
        <v>3734</v>
      </c>
      <c r="I16" s="7">
        <f>1905+108</f>
        <v>2013</v>
      </c>
      <c r="J16" s="7">
        <v>1721</v>
      </c>
      <c r="K16" s="7">
        <f t="shared" si="4"/>
        <v>1043</v>
      </c>
      <c r="L16" s="7">
        <f>569+30</f>
        <v>599</v>
      </c>
      <c r="M16" s="7">
        <v>444</v>
      </c>
    </row>
    <row r="17" spans="1:13" ht="13.5" customHeight="1">
      <c r="A17" s="6" t="s">
        <v>14</v>
      </c>
      <c r="B17" s="7">
        <f t="shared" si="1"/>
        <v>10</v>
      </c>
      <c r="C17" s="7">
        <v>4</v>
      </c>
      <c r="D17" s="7">
        <v>6</v>
      </c>
      <c r="E17" s="7">
        <f t="shared" si="2"/>
        <v>21</v>
      </c>
      <c r="F17" s="7">
        <v>10</v>
      </c>
      <c r="G17" s="7">
        <v>11</v>
      </c>
      <c r="H17" s="7">
        <f t="shared" si="3"/>
        <v>545</v>
      </c>
      <c r="I17" s="7">
        <v>287</v>
      </c>
      <c r="J17" s="7">
        <v>258</v>
      </c>
      <c r="K17" s="7">
        <f t="shared" si="4"/>
        <v>149</v>
      </c>
      <c r="L17" s="7">
        <v>76</v>
      </c>
      <c r="M17" s="7">
        <v>73</v>
      </c>
    </row>
    <row r="18" spans="1:13" ht="13.5" customHeight="1">
      <c r="A18" s="6" t="s">
        <v>15</v>
      </c>
      <c r="B18" s="7">
        <f t="shared" si="1"/>
        <v>37</v>
      </c>
      <c r="C18" s="7">
        <v>14</v>
      </c>
      <c r="D18" s="7">
        <v>23</v>
      </c>
      <c r="E18" s="7">
        <f t="shared" si="2"/>
        <v>64</v>
      </c>
      <c r="F18" s="7">
        <v>28</v>
      </c>
      <c r="G18" s="7">
        <v>36</v>
      </c>
      <c r="H18" s="7">
        <f t="shared" si="3"/>
        <v>1447</v>
      </c>
      <c r="I18" s="7">
        <v>533</v>
      </c>
      <c r="J18" s="7">
        <v>914</v>
      </c>
      <c r="K18" s="7">
        <f t="shared" si="4"/>
        <v>665</v>
      </c>
      <c r="L18" s="7">
        <f>260+35</f>
        <v>295</v>
      </c>
      <c r="M18" s="7">
        <v>370</v>
      </c>
    </row>
    <row r="19" spans="1:13" ht="13.5" customHeight="1">
      <c r="A19" s="6" t="s">
        <v>16</v>
      </c>
      <c r="B19" s="7">
        <f t="shared" si="1"/>
        <v>38</v>
      </c>
      <c r="C19" s="7">
        <v>15</v>
      </c>
      <c r="D19" s="7">
        <v>23</v>
      </c>
      <c r="E19" s="7">
        <f t="shared" si="2"/>
        <v>102</v>
      </c>
      <c r="F19" s="7">
        <v>43</v>
      </c>
      <c r="G19" s="7">
        <v>59</v>
      </c>
      <c r="H19" s="7">
        <f t="shared" si="3"/>
        <v>2566</v>
      </c>
      <c r="I19" s="7">
        <v>1087</v>
      </c>
      <c r="J19" s="7">
        <v>1479</v>
      </c>
      <c r="K19" s="7">
        <f t="shared" si="4"/>
        <v>698</v>
      </c>
      <c r="L19" s="7">
        <v>295</v>
      </c>
      <c r="M19" s="7">
        <v>403</v>
      </c>
    </row>
    <row r="20" spans="1:13" ht="13.5" customHeight="1">
      <c r="A20" s="6" t="s">
        <v>17</v>
      </c>
      <c r="B20" s="7">
        <f t="shared" si="1"/>
        <v>31</v>
      </c>
      <c r="C20" s="7">
        <v>14</v>
      </c>
      <c r="D20" s="7">
        <v>17</v>
      </c>
      <c r="E20" s="7">
        <f t="shared" si="2"/>
        <v>68</v>
      </c>
      <c r="F20" s="7">
        <v>46</v>
      </c>
      <c r="G20" s="7">
        <v>22</v>
      </c>
      <c r="H20" s="7">
        <f t="shared" si="3"/>
        <v>1805</v>
      </c>
      <c r="I20" s="7">
        <v>1295</v>
      </c>
      <c r="J20" s="7">
        <v>510</v>
      </c>
      <c r="K20" s="7">
        <f t="shared" si="4"/>
        <v>464</v>
      </c>
      <c r="L20" s="7">
        <v>332</v>
      </c>
      <c r="M20" s="7">
        <v>132</v>
      </c>
    </row>
    <row r="21" spans="1:13" ht="13.5" customHeight="1">
      <c r="A21" s="6" t="s">
        <v>18</v>
      </c>
      <c r="B21" s="7">
        <f t="shared" si="1"/>
        <v>15</v>
      </c>
      <c r="C21" s="7">
        <v>8</v>
      </c>
      <c r="D21" s="7">
        <v>7</v>
      </c>
      <c r="E21" s="7">
        <f t="shared" si="2"/>
        <v>42</v>
      </c>
      <c r="F21" s="7">
        <v>22</v>
      </c>
      <c r="G21" s="7">
        <v>20</v>
      </c>
      <c r="H21" s="7">
        <f t="shared" si="3"/>
        <v>903</v>
      </c>
      <c r="I21" s="7">
        <v>463</v>
      </c>
      <c r="J21" s="7">
        <v>440</v>
      </c>
      <c r="K21" s="7">
        <f t="shared" si="4"/>
        <v>174</v>
      </c>
      <c r="L21" s="7">
        <v>94</v>
      </c>
      <c r="M21" s="7">
        <v>80</v>
      </c>
    </row>
    <row r="22" spans="1:13" ht="13.5" customHeight="1">
      <c r="A22" s="6" t="s">
        <v>19</v>
      </c>
      <c r="B22" s="7">
        <f t="shared" si="1"/>
        <v>40</v>
      </c>
      <c r="C22" s="7">
        <v>18</v>
      </c>
      <c r="D22" s="7">
        <v>22</v>
      </c>
      <c r="E22" s="7">
        <f t="shared" si="2"/>
        <v>89</v>
      </c>
      <c r="F22" s="7">
        <v>47</v>
      </c>
      <c r="G22" s="7">
        <v>42</v>
      </c>
      <c r="H22" s="7">
        <f t="shared" si="3"/>
        <v>1803</v>
      </c>
      <c r="I22" s="7">
        <v>905</v>
      </c>
      <c r="J22" s="7">
        <v>898</v>
      </c>
      <c r="K22" s="7">
        <f t="shared" si="4"/>
        <v>492</v>
      </c>
      <c r="L22" s="7">
        <v>244</v>
      </c>
      <c r="M22" s="7">
        <v>248</v>
      </c>
    </row>
    <row r="23" spans="1:13" ht="13.5" customHeight="1">
      <c r="A23" s="6" t="s">
        <v>20</v>
      </c>
      <c r="B23" s="7">
        <f t="shared" si="1"/>
        <v>26</v>
      </c>
      <c r="C23" s="7">
        <v>12</v>
      </c>
      <c r="D23" s="7">
        <v>14</v>
      </c>
      <c r="E23" s="7">
        <f t="shared" si="2"/>
        <v>35</v>
      </c>
      <c r="F23" s="7">
        <v>16</v>
      </c>
      <c r="G23" s="7">
        <v>19</v>
      </c>
      <c r="H23" s="7">
        <f t="shared" si="3"/>
        <v>812</v>
      </c>
      <c r="I23" s="7">
        <v>375</v>
      </c>
      <c r="J23" s="7">
        <v>437</v>
      </c>
      <c r="K23" s="7">
        <f t="shared" si="4"/>
        <v>229</v>
      </c>
      <c r="L23" s="7">
        <v>136</v>
      </c>
      <c r="M23" s="7">
        <v>93</v>
      </c>
    </row>
    <row r="24" spans="1:13" ht="13.5" customHeight="1">
      <c r="A24" s="6" t="s">
        <v>21</v>
      </c>
      <c r="B24" s="7">
        <f t="shared" si="1"/>
        <v>51</v>
      </c>
      <c r="C24" s="7">
        <v>14</v>
      </c>
      <c r="D24" s="7">
        <v>37</v>
      </c>
      <c r="E24" s="7">
        <f t="shared" si="2"/>
        <v>118</v>
      </c>
      <c r="F24" s="7">
        <v>37</v>
      </c>
      <c r="G24" s="7">
        <v>81</v>
      </c>
      <c r="H24" s="7">
        <f t="shared" si="3"/>
        <v>2652</v>
      </c>
      <c r="I24" s="7">
        <f>834+77</f>
        <v>911</v>
      </c>
      <c r="J24" s="7">
        <v>1741</v>
      </c>
      <c r="K24" s="7">
        <f t="shared" si="4"/>
        <v>421</v>
      </c>
      <c r="L24" s="7">
        <v>230</v>
      </c>
      <c r="M24" s="7">
        <v>191</v>
      </c>
    </row>
    <row r="25" spans="1:13" ht="13.5" customHeight="1">
      <c r="A25" s="6" t="s">
        <v>22</v>
      </c>
      <c r="B25" s="7">
        <f t="shared" si="1"/>
        <v>61</v>
      </c>
      <c r="C25" s="7">
        <v>31</v>
      </c>
      <c r="D25" s="7">
        <v>30</v>
      </c>
      <c r="E25" s="7">
        <f t="shared" si="2"/>
        <v>132</v>
      </c>
      <c r="F25" s="7">
        <v>74</v>
      </c>
      <c r="G25" s="7">
        <v>58</v>
      </c>
      <c r="H25" s="7">
        <f t="shared" si="3"/>
        <v>3100</v>
      </c>
      <c r="I25" s="7">
        <v>1750</v>
      </c>
      <c r="J25" s="7">
        <v>1350</v>
      </c>
      <c r="K25" s="7">
        <f t="shared" si="4"/>
        <v>800</v>
      </c>
      <c r="L25" s="7">
        <v>491</v>
      </c>
      <c r="M25" s="7">
        <v>309</v>
      </c>
    </row>
    <row r="26" spans="1:13" ht="13.5" customHeight="1">
      <c r="A26" s="6" t="s">
        <v>23</v>
      </c>
      <c r="B26" s="7">
        <f t="shared" si="1"/>
        <v>46</v>
      </c>
      <c r="C26" s="7">
        <v>24</v>
      </c>
      <c r="D26" s="7">
        <v>22</v>
      </c>
      <c r="E26" s="7">
        <f t="shared" si="2"/>
        <v>86</v>
      </c>
      <c r="F26" s="7">
        <v>53</v>
      </c>
      <c r="G26" s="7">
        <v>33</v>
      </c>
      <c r="H26" s="7">
        <f t="shared" si="3"/>
        <v>2239</v>
      </c>
      <c r="I26" s="7">
        <v>1184</v>
      </c>
      <c r="J26" s="7">
        <v>1055</v>
      </c>
      <c r="K26" s="7">
        <f t="shared" si="4"/>
        <v>471</v>
      </c>
      <c r="L26" s="7">
        <v>274</v>
      </c>
      <c r="M26" s="7">
        <v>197</v>
      </c>
    </row>
    <row r="27" spans="1:13" ht="13.5" customHeight="1">
      <c r="A27" s="6" t="s">
        <v>24</v>
      </c>
      <c r="B27" s="7">
        <f t="shared" si="1"/>
        <v>18</v>
      </c>
      <c r="C27" s="7">
        <v>9</v>
      </c>
      <c r="D27" s="7">
        <v>9</v>
      </c>
      <c r="E27" s="7">
        <f t="shared" si="2"/>
        <v>21</v>
      </c>
      <c r="F27" s="7">
        <v>11</v>
      </c>
      <c r="G27" s="7">
        <v>10</v>
      </c>
      <c r="H27" s="7">
        <f t="shared" si="3"/>
        <v>373</v>
      </c>
      <c r="I27" s="7">
        <v>205</v>
      </c>
      <c r="J27" s="7">
        <v>168</v>
      </c>
      <c r="K27" s="7">
        <f t="shared" si="4"/>
        <v>70</v>
      </c>
      <c r="L27" s="7">
        <v>70</v>
      </c>
      <c r="M27" s="7">
        <v>0</v>
      </c>
    </row>
    <row r="28" spans="1:13" ht="13.5" customHeight="1">
      <c r="A28" s="6" t="s">
        <v>25</v>
      </c>
      <c r="B28" s="7">
        <f t="shared" si="1"/>
        <v>13</v>
      </c>
      <c r="C28" s="7">
        <v>9</v>
      </c>
      <c r="D28" s="7">
        <v>4</v>
      </c>
      <c r="E28" s="7">
        <f t="shared" si="2"/>
        <v>36</v>
      </c>
      <c r="F28" s="7">
        <v>27</v>
      </c>
      <c r="G28" s="7">
        <v>9</v>
      </c>
      <c r="H28" s="7">
        <f t="shared" si="3"/>
        <v>814</v>
      </c>
      <c r="I28" s="7">
        <f>522+59</f>
        <v>581</v>
      </c>
      <c r="J28" s="7">
        <v>233</v>
      </c>
      <c r="K28" s="7">
        <f t="shared" si="4"/>
        <v>257</v>
      </c>
      <c r="L28" s="7">
        <v>193</v>
      </c>
      <c r="M28" s="7">
        <v>64</v>
      </c>
    </row>
    <row r="29" spans="1:13" ht="13.5" customHeight="1">
      <c r="A29" s="6" t="s">
        <v>26</v>
      </c>
      <c r="B29" s="7">
        <f t="shared" si="1"/>
        <v>10</v>
      </c>
      <c r="C29" s="7">
        <v>4</v>
      </c>
      <c r="D29" s="7">
        <v>6</v>
      </c>
      <c r="E29" s="7">
        <f t="shared" si="2"/>
        <v>11</v>
      </c>
      <c r="F29" s="7">
        <v>5</v>
      </c>
      <c r="G29" s="7">
        <v>6</v>
      </c>
      <c r="H29" s="7">
        <f t="shared" si="3"/>
        <v>260</v>
      </c>
      <c r="I29" s="7">
        <v>113</v>
      </c>
      <c r="J29" s="7">
        <v>147</v>
      </c>
      <c r="K29" s="7">
        <f t="shared" si="4"/>
        <v>39</v>
      </c>
      <c r="L29" s="7">
        <v>39</v>
      </c>
      <c r="M29" s="7">
        <v>0</v>
      </c>
    </row>
    <row r="30" spans="1:13" ht="13.5" customHeight="1">
      <c r="A30" s="6" t="s">
        <v>27</v>
      </c>
      <c r="B30" s="7">
        <f t="shared" si="1"/>
        <v>25</v>
      </c>
      <c r="C30" s="7">
        <v>11</v>
      </c>
      <c r="D30" s="7">
        <v>14</v>
      </c>
      <c r="E30" s="7">
        <f t="shared" si="2"/>
        <v>70</v>
      </c>
      <c r="F30" s="7">
        <v>33</v>
      </c>
      <c r="G30" s="7">
        <v>37</v>
      </c>
      <c r="H30" s="7">
        <f t="shared" si="3"/>
        <v>1228</v>
      </c>
      <c r="I30" s="7">
        <v>560</v>
      </c>
      <c r="J30" s="7">
        <v>668</v>
      </c>
      <c r="K30" s="7">
        <f t="shared" si="4"/>
        <v>368</v>
      </c>
      <c r="L30" s="7">
        <v>193</v>
      </c>
      <c r="M30" s="7">
        <v>175</v>
      </c>
    </row>
    <row r="31" spans="1:13" ht="13.5" customHeight="1">
      <c r="A31" s="6" t="s">
        <v>28</v>
      </c>
      <c r="B31" s="7">
        <f t="shared" si="1"/>
        <v>12</v>
      </c>
      <c r="C31" s="7">
        <v>5</v>
      </c>
      <c r="D31" s="7">
        <v>7</v>
      </c>
      <c r="E31" s="7">
        <f t="shared" si="2"/>
        <v>32</v>
      </c>
      <c r="F31" s="7">
        <v>19</v>
      </c>
      <c r="G31" s="7">
        <v>13</v>
      </c>
      <c r="H31" s="7">
        <f t="shared" si="3"/>
        <v>759</v>
      </c>
      <c r="I31" s="7">
        <v>437</v>
      </c>
      <c r="J31" s="7">
        <v>322</v>
      </c>
      <c r="K31" s="7">
        <f t="shared" si="4"/>
        <v>270</v>
      </c>
      <c r="L31" s="7">
        <v>202</v>
      </c>
      <c r="M31" s="7">
        <v>68</v>
      </c>
    </row>
    <row r="32" spans="1:13" ht="13.5" customHeight="1">
      <c r="A32" s="6" t="s">
        <v>29</v>
      </c>
      <c r="B32" s="7">
        <f t="shared" si="1"/>
        <v>17</v>
      </c>
      <c r="C32" s="7">
        <v>9</v>
      </c>
      <c r="D32" s="7">
        <v>8</v>
      </c>
      <c r="E32" s="7">
        <f t="shared" si="2"/>
        <v>74</v>
      </c>
      <c r="F32" s="7">
        <v>47</v>
      </c>
      <c r="G32" s="7">
        <v>27</v>
      </c>
      <c r="H32" s="7">
        <f t="shared" si="3"/>
        <v>1831</v>
      </c>
      <c r="I32" s="7">
        <v>1178</v>
      </c>
      <c r="J32" s="7">
        <v>653</v>
      </c>
      <c r="K32" s="7">
        <f t="shared" si="4"/>
        <v>487</v>
      </c>
      <c r="L32" s="7">
        <v>339</v>
      </c>
      <c r="M32" s="7">
        <v>148</v>
      </c>
    </row>
    <row r="33" spans="1:13" ht="13.5" customHeight="1">
      <c r="A33" s="6" t="s">
        <v>30</v>
      </c>
      <c r="B33" s="7">
        <f t="shared" si="1"/>
        <v>4</v>
      </c>
      <c r="C33" s="7">
        <v>3</v>
      </c>
      <c r="D33" s="7">
        <v>1</v>
      </c>
      <c r="E33" s="7">
        <f t="shared" si="2"/>
        <v>23</v>
      </c>
      <c r="F33" s="7">
        <v>18</v>
      </c>
      <c r="G33" s="7">
        <v>5</v>
      </c>
      <c r="H33" s="7">
        <f t="shared" si="3"/>
        <v>719</v>
      </c>
      <c r="I33" s="7">
        <v>514</v>
      </c>
      <c r="J33" s="7">
        <v>205</v>
      </c>
      <c r="K33" s="7">
        <f t="shared" si="4"/>
        <v>219</v>
      </c>
      <c r="L33" s="7">
        <v>141</v>
      </c>
      <c r="M33" s="7">
        <v>78</v>
      </c>
    </row>
    <row r="34" spans="1:13" ht="13.5" customHeight="1">
      <c r="A34" s="6" t="s">
        <v>31</v>
      </c>
      <c r="B34" s="7">
        <f t="shared" si="1"/>
        <v>12</v>
      </c>
      <c r="C34" s="7">
        <v>6</v>
      </c>
      <c r="D34" s="7">
        <v>6</v>
      </c>
      <c r="E34" s="7">
        <f t="shared" si="2"/>
        <v>47</v>
      </c>
      <c r="F34" s="7">
        <v>23</v>
      </c>
      <c r="G34" s="7">
        <v>24</v>
      </c>
      <c r="H34" s="7">
        <f t="shared" si="3"/>
        <v>1122</v>
      </c>
      <c r="I34" s="7">
        <v>638</v>
      </c>
      <c r="J34" s="7">
        <v>484</v>
      </c>
      <c r="K34" s="7">
        <f t="shared" si="4"/>
        <v>365</v>
      </c>
      <c r="L34" s="7">
        <v>218</v>
      </c>
      <c r="M34" s="7">
        <v>147</v>
      </c>
    </row>
    <row r="35" spans="1:13" ht="13.5" customHeight="1">
      <c r="A35" s="4" t="s">
        <v>32</v>
      </c>
      <c r="B35" s="7">
        <f>B36+B37</f>
        <v>9</v>
      </c>
      <c r="C35" s="7">
        <v>2</v>
      </c>
      <c r="D35" s="7">
        <v>7</v>
      </c>
      <c r="E35" s="7">
        <f>E36+E37</f>
        <v>15</v>
      </c>
      <c r="F35" s="7">
        <v>4</v>
      </c>
      <c r="G35" s="7">
        <v>11</v>
      </c>
      <c r="H35" s="7">
        <f>H36+H37</f>
        <v>353</v>
      </c>
      <c r="I35" s="7">
        <v>112</v>
      </c>
      <c r="J35" s="7">
        <v>241</v>
      </c>
      <c r="K35" s="7">
        <f>K36+K37</f>
        <v>97</v>
      </c>
      <c r="L35" s="7">
        <v>0</v>
      </c>
      <c r="M35" s="7">
        <v>97</v>
      </c>
    </row>
    <row r="36" spans="1:13" ht="13.5" customHeight="1">
      <c r="A36" s="6" t="s">
        <v>33</v>
      </c>
      <c r="B36" s="8">
        <f>C36+D36</f>
        <v>9</v>
      </c>
      <c r="C36" s="7">
        <v>2</v>
      </c>
      <c r="D36" s="7">
        <v>7</v>
      </c>
      <c r="E36" s="7">
        <f>F36+G36</f>
        <v>15</v>
      </c>
      <c r="F36" s="7">
        <v>4</v>
      </c>
      <c r="G36" s="7">
        <v>11</v>
      </c>
      <c r="H36" s="7">
        <f>I36+J36</f>
        <v>353</v>
      </c>
      <c r="I36" s="7">
        <v>112</v>
      </c>
      <c r="J36" s="7">
        <v>241</v>
      </c>
      <c r="K36" s="7">
        <f>L36+M36</f>
        <v>97</v>
      </c>
      <c r="L36" s="7">
        <v>0</v>
      </c>
      <c r="M36" s="7">
        <v>97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A2:M2"/>
    <mergeCell ref="A3:M3"/>
    <mergeCell ref="H6:J6"/>
    <mergeCell ref="K6:M6"/>
    <mergeCell ref="H7:J7"/>
    <mergeCell ref="K7:M7"/>
    <mergeCell ref="B7:D7"/>
    <mergeCell ref="E7:G7"/>
    <mergeCell ref="A1:M1"/>
    <mergeCell ref="A4:M4"/>
    <mergeCell ref="A5:M5"/>
    <mergeCell ref="A6:A9"/>
    <mergeCell ref="B6:D6"/>
    <mergeCell ref="E6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9" topLeftCell="B10" activePane="bottomRight" state="frozen"/>
      <selection pane="topLeft" activeCell="A6" sqref="A6:A9"/>
      <selection pane="topRight" activeCell="A6" sqref="A6:A9"/>
      <selection pane="bottomLeft" activeCell="A6" sqref="A6:A9"/>
      <selection pane="bottomRight" activeCell="A6" sqref="A6:A9"/>
    </sheetView>
  </sheetViews>
  <sheetFormatPr defaultColWidth="9.00390625" defaultRowHeight="16.5"/>
  <cols>
    <col min="1" max="1" width="24.25390625" style="1" bestFit="1" customWidth="1"/>
    <col min="2" max="13" width="9.125" style="12" customWidth="1"/>
    <col min="14" max="16384" width="9.00390625" style="1" customWidth="1"/>
  </cols>
  <sheetData>
    <row r="1" spans="1:13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46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6.5" customHeight="1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36" t="s">
        <v>51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" customHeight="1">
      <c r="A6" s="37" t="s">
        <v>120</v>
      </c>
      <c r="B6" s="40" t="s">
        <v>0</v>
      </c>
      <c r="C6" s="41"/>
      <c r="D6" s="37"/>
      <c r="E6" s="40" t="s">
        <v>1</v>
      </c>
      <c r="F6" s="41"/>
      <c r="G6" s="37"/>
      <c r="H6" s="40" t="s">
        <v>2</v>
      </c>
      <c r="I6" s="41"/>
      <c r="J6" s="37"/>
      <c r="K6" s="40" t="s">
        <v>43</v>
      </c>
      <c r="L6" s="41"/>
      <c r="M6" s="41"/>
    </row>
    <row r="7" spans="1:13" ht="12" customHeight="1">
      <c r="A7" s="38"/>
      <c r="B7" s="42" t="s">
        <v>3</v>
      </c>
      <c r="C7" s="43"/>
      <c r="D7" s="44"/>
      <c r="E7" s="42" t="s">
        <v>4</v>
      </c>
      <c r="F7" s="43"/>
      <c r="G7" s="44"/>
      <c r="H7" s="42" t="s">
        <v>5</v>
      </c>
      <c r="I7" s="43"/>
      <c r="J7" s="44"/>
      <c r="K7" s="42" t="s">
        <v>6</v>
      </c>
      <c r="L7" s="43"/>
      <c r="M7" s="43"/>
    </row>
    <row r="8" spans="1:13" ht="12">
      <c r="A8" s="38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5" t="s">
        <v>9</v>
      </c>
    </row>
    <row r="9" spans="1:13" ht="12">
      <c r="A9" s="39"/>
      <c r="B9" s="16" t="s">
        <v>44</v>
      </c>
      <c r="C9" s="17" t="s">
        <v>10</v>
      </c>
      <c r="D9" s="17" t="s">
        <v>45</v>
      </c>
      <c r="E9" s="16" t="s">
        <v>44</v>
      </c>
      <c r="F9" s="17" t="s">
        <v>10</v>
      </c>
      <c r="G9" s="17" t="s">
        <v>45</v>
      </c>
      <c r="H9" s="16" t="s">
        <v>44</v>
      </c>
      <c r="I9" s="17" t="s">
        <v>10</v>
      </c>
      <c r="J9" s="17" t="s">
        <v>45</v>
      </c>
      <c r="K9" s="16" t="s">
        <v>44</v>
      </c>
      <c r="L9" s="17" t="s">
        <v>10</v>
      </c>
      <c r="M9" s="13" t="s">
        <v>45</v>
      </c>
    </row>
    <row r="10" spans="1:13" ht="13.5" customHeight="1">
      <c r="A10" s="2" t="s">
        <v>42</v>
      </c>
      <c r="B10" s="3">
        <f aca="true" t="shared" si="0" ref="B10:M10">B11+B35</f>
        <v>705</v>
      </c>
      <c r="C10" s="3">
        <f t="shared" si="0"/>
        <v>304</v>
      </c>
      <c r="D10" s="3">
        <f t="shared" si="0"/>
        <v>401</v>
      </c>
      <c r="E10" s="3">
        <f t="shared" si="0"/>
        <v>1861</v>
      </c>
      <c r="F10" s="3">
        <f t="shared" si="0"/>
        <v>905</v>
      </c>
      <c r="G10" s="3">
        <f t="shared" si="0"/>
        <v>956</v>
      </c>
      <c r="H10" s="3">
        <f t="shared" si="0"/>
        <v>42790</v>
      </c>
      <c r="I10" s="3">
        <f t="shared" si="0"/>
        <v>21540</v>
      </c>
      <c r="J10" s="3">
        <f t="shared" si="0"/>
        <v>21250</v>
      </c>
      <c r="K10" s="3">
        <f t="shared" si="0"/>
        <v>11937</v>
      </c>
      <c r="L10" s="3">
        <f t="shared" si="0"/>
        <v>6534</v>
      </c>
      <c r="M10" s="3">
        <f t="shared" si="0"/>
        <v>5403</v>
      </c>
    </row>
    <row r="11" spans="1:13" ht="13.5" customHeight="1">
      <c r="A11" s="4" t="s">
        <v>11</v>
      </c>
      <c r="B11" s="5">
        <f aca="true" t="shared" si="1" ref="B11:M11">SUM(B12:B34)</f>
        <v>694</v>
      </c>
      <c r="C11" s="5">
        <f t="shared" si="1"/>
        <v>300</v>
      </c>
      <c r="D11" s="5">
        <f t="shared" si="1"/>
        <v>394</v>
      </c>
      <c r="E11" s="5">
        <f t="shared" si="1"/>
        <v>1844</v>
      </c>
      <c r="F11" s="5">
        <f t="shared" si="1"/>
        <v>900</v>
      </c>
      <c r="G11" s="5">
        <f t="shared" si="1"/>
        <v>944</v>
      </c>
      <c r="H11" s="5">
        <f t="shared" si="1"/>
        <v>42508</v>
      </c>
      <c r="I11" s="5">
        <f t="shared" si="1"/>
        <v>21432</v>
      </c>
      <c r="J11" s="5">
        <f t="shared" si="1"/>
        <v>21076</v>
      </c>
      <c r="K11" s="5">
        <f t="shared" si="1"/>
        <v>11876</v>
      </c>
      <c r="L11" s="5">
        <f t="shared" si="1"/>
        <v>6534</v>
      </c>
      <c r="M11" s="5">
        <f t="shared" si="1"/>
        <v>5342</v>
      </c>
    </row>
    <row r="12" spans="1:13" ht="13.5" customHeight="1">
      <c r="A12" s="6" t="s">
        <v>74</v>
      </c>
      <c r="B12" s="5">
        <f aca="true" t="shared" si="2" ref="B12:B34">C12+D12</f>
        <v>27</v>
      </c>
      <c r="C12" s="5">
        <v>11</v>
      </c>
      <c r="D12" s="5">
        <v>16</v>
      </c>
      <c r="E12" s="5">
        <f aca="true" t="shared" si="3" ref="E12:E34">F12+G12</f>
        <v>157</v>
      </c>
      <c r="F12" s="5">
        <v>73</v>
      </c>
      <c r="G12" s="5">
        <v>84</v>
      </c>
      <c r="H12" s="5">
        <f aca="true" t="shared" si="4" ref="H12:H34">I12+J12</f>
        <v>3518</v>
      </c>
      <c r="I12" s="5">
        <v>1755</v>
      </c>
      <c r="J12" s="5">
        <v>1763</v>
      </c>
      <c r="K12" s="5">
        <f aca="true" t="shared" si="5" ref="K12:K34">L12+M12</f>
        <v>996</v>
      </c>
      <c r="L12" s="5">
        <v>529</v>
      </c>
      <c r="M12" s="5">
        <v>467</v>
      </c>
    </row>
    <row r="13" spans="1:13" ht="13.5" customHeight="1">
      <c r="A13" s="6" t="s">
        <v>75</v>
      </c>
      <c r="B13" s="5">
        <f t="shared" si="2"/>
        <v>38</v>
      </c>
      <c r="C13" s="5">
        <v>12</v>
      </c>
      <c r="D13" s="5">
        <v>26</v>
      </c>
      <c r="E13" s="5">
        <f t="shared" si="3"/>
        <v>120</v>
      </c>
      <c r="F13" s="5">
        <v>45</v>
      </c>
      <c r="G13" s="5">
        <v>75</v>
      </c>
      <c r="H13" s="5">
        <f t="shared" si="4"/>
        <v>2648</v>
      </c>
      <c r="I13" s="5">
        <v>1221</v>
      </c>
      <c r="J13" s="5">
        <v>1427</v>
      </c>
      <c r="K13" s="5">
        <f t="shared" si="5"/>
        <v>673</v>
      </c>
      <c r="L13" s="5">
        <v>399</v>
      </c>
      <c r="M13" s="5">
        <v>274</v>
      </c>
    </row>
    <row r="14" spans="1:13" ht="13.5" customHeight="1">
      <c r="A14" s="6" t="s">
        <v>12</v>
      </c>
      <c r="B14" s="5">
        <f t="shared" si="2"/>
        <v>114</v>
      </c>
      <c r="C14" s="5">
        <v>47</v>
      </c>
      <c r="D14" s="5">
        <v>67</v>
      </c>
      <c r="E14" s="5">
        <f t="shared" si="3"/>
        <v>360</v>
      </c>
      <c r="F14" s="5">
        <v>167</v>
      </c>
      <c r="G14" s="5">
        <v>193</v>
      </c>
      <c r="H14" s="5">
        <f t="shared" si="4"/>
        <v>9226</v>
      </c>
      <c r="I14" s="5">
        <v>4332</v>
      </c>
      <c r="J14" s="5">
        <v>4894</v>
      </c>
      <c r="K14" s="5">
        <f t="shared" si="5"/>
        <v>2425</v>
      </c>
      <c r="L14" s="5">
        <v>1189</v>
      </c>
      <c r="M14" s="5">
        <v>1236</v>
      </c>
    </row>
    <row r="15" spans="1:13" ht="13.5" customHeight="1">
      <c r="A15" s="6" t="s">
        <v>76</v>
      </c>
      <c r="B15" s="5">
        <f t="shared" si="2"/>
        <v>14</v>
      </c>
      <c r="C15" s="5">
        <v>4</v>
      </c>
      <c r="D15" s="5">
        <v>10</v>
      </c>
      <c r="E15" s="5">
        <f t="shared" si="3"/>
        <v>43</v>
      </c>
      <c r="F15" s="5">
        <v>14</v>
      </c>
      <c r="G15" s="5">
        <v>29</v>
      </c>
      <c r="H15" s="5">
        <f t="shared" si="4"/>
        <v>1016</v>
      </c>
      <c r="I15" s="5">
        <v>388</v>
      </c>
      <c r="J15" s="5">
        <v>628</v>
      </c>
      <c r="K15" s="5">
        <f t="shared" si="5"/>
        <v>246</v>
      </c>
      <c r="L15" s="5">
        <v>130</v>
      </c>
      <c r="M15" s="5">
        <v>116</v>
      </c>
    </row>
    <row r="16" spans="1:13" ht="13.5" customHeight="1">
      <c r="A16" s="6" t="s">
        <v>13</v>
      </c>
      <c r="B16" s="5">
        <f t="shared" si="2"/>
        <v>43</v>
      </c>
      <c r="C16" s="5">
        <v>20</v>
      </c>
      <c r="D16" s="5">
        <v>23</v>
      </c>
      <c r="E16" s="5">
        <f t="shared" si="3"/>
        <v>127</v>
      </c>
      <c r="F16" s="5">
        <v>66</v>
      </c>
      <c r="G16" s="5">
        <v>61</v>
      </c>
      <c r="H16" s="5">
        <f t="shared" si="4"/>
        <v>3516</v>
      </c>
      <c r="I16" s="5">
        <v>1912</v>
      </c>
      <c r="J16" s="5">
        <v>1604</v>
      </c>
      <c r="K16" s="5">
        <f t="shared" si="5"/>
        <v>912</v>
      </c>
      <c r="L16" s="5">
        <v>543</v>
      </c>
      <c r="M16" s="5">
        <v>369</v>
      </c>
    </row>
    <row r="17" spans="1:13" ht="13.5" customHeight="1">
      <c r="A17" s="6" t="s">
        <v>14</v>
      </c>
      <c r="B17" s="5">
        <f t="shared" si="2"/>
        <v>10</v>
      </c>
      <c r="C17" s="5">
        <v>4</v>
      </c>
      <c r="D17" s="5">
        <v>6</v>
      </c>
      <c r="E17" s="5">
        <f t="shared" si="3"/>
        <v>21</v>
      </c>
      <c r="F17" s="5">
        <v>10</v>
      </c>
      <c r="G17" s="5">
        <v>11</v>
      </c>
      <c r="H17" s="5">
        <f t="shared" si="4"/>
        <v>501</v>
      </c>
      <c r="I17" s="5">
        <v>264</v>
      </c>
      <c r="J17" s="5">
        <v>237</v>
      </c>
      <c r="K17" s="5">
        <f t="shared" si="5"/>
        <v>147</v>
      </c>
      <c r="L17" s="5">
        <v>108</v>
      </c>
      <c r="M17" s="5">
        <v>39</v>
      </c>
    </row>
    <row r="18" spans="1:13" ht="13.5" customHeight="1">
      <c r="A18" s="6" t="s">
        <v>15</v>
      </c>
      <c r="B18" s="5">
        <f t="shared" si="2"/>
        <v>32</v>
      </c>
      <c r="C18" s="5">
        <v>13</v>
      </c>
      <c r="D18" s="5">
        <v>19</v>
      </c>
      <c r="E18" s="5">
        <f t="shared" si="3"/>
        <v>53</v>
      </c>
      <c r="F18" s="5">
        <v>23</v>
      </c>
      <c r="G18" s="5">
        <v>30</v>
      </c>
      <c r="H18" s="5">
        <f t="shared" si="4"/>
        <v>1103</v>
      </c>
      <c r="I18" s="5">
        <v>424</v>
      </c>
      <c r="J18" s="5">
        <v>679</v>
      </c>
      <c r="K18" s="5">
        <f t="shared" si="5"/>
        <v>449</v>
      </c>
      <c r="L18" s="5">
        <v>157</v>
      </c>
      <c r="M18" s="5">
        <v>292</v>
      </c>
    </row>
    <row r="19" spans="1:13" ht="13.5" customHeight="1">
      <c r="A19" s="6" t="s">
        <v>16</v>
      </c>
      <c r="B19" s="5">
        <f t="shared" si="2"/>
        <v>40</v>
      </c>
      <c r="C19" s="5">
        <v>15</v>
      </c>
      <c r="D19" s="5">
        <v>25</v>
      </c>
      <c r="E19" s="5">
        <f t="shared" si="3"/>
        <v>99</v>
      </c>
      <c r="F19" s="5">
        <v>43</v>
      </c>
      <c r="G19" s="5">
        <v>56</v>
      </c>
      <c r="H19" s="5">
        <f t="shared" si="4"/>
        <v>2370</v>
      </c>
      <c r="I19" s="5">
        <v>1023</v>
      </c>
      <c r="J19" s="5">
        <v>1347</v>
      </c>
      <c r="K19" s="5">
        <f t="shared" si="5"/>
        <v>675</v>
      </c>
      <c r="L19" s="5">
        <v>315</v>
      </c>
      <c r="M19" s="5">
        <v>360</v>
      </c>
    </row>
    <row r="20" spans="1:13" ht="13.5" customHeight="1">
      <c r="A20" s="6" t="s">
        <v>17</v>
      </c>
      <c r="B20" s="5">
        <f t="shared" si="2"/>
        <v>36</v>
      </c>
      <c r="C20" s="5">
        <v>14</v>
      </c>
      <c r="D20" s="5">
        <v>22</v>
      </c>
      <c r="E20" s="5">
        <f t="shared" si="3"/>
        <v>74</v>
      </c>
      <c r="F20" s="5">
        <v>46</v>
      </c>
      <c r="G20" s="5">
        <v>28</v>
      </c>
      <c r="H20" s="5">
        <f t="shared" si="4"/>
        <v>1829</v>
      </c>
      <c r="I20" s="5">
        <v>1127</v>
      </c>
      <c r="J20" s="5">
        <v>702</v>
      </c>
      <c r="K20" s="5">
        <f t="shared" si="5"/>
        <v>614</v>
      </c>
      <c r="L20" s="5">
        <v>375</v>
      </c>
      <c r="M20" s="5">
        <v>239</v>
      </c>
    </row>
    <row r="21" spans="1:13" ht="13.5" customHeight="1">
      <c r="A21" s="6" t="s">
        <v>18</v>
      </c>
      <c r="B21" s="5">
        <f t="shared" si="2"/>
        <v>16</v>
      </c>
      <c r="C21" s="5">
        <v>8</v>
      </c>
      <c r="D21" s="5">
        <v>8</v>
      </c>
      <c r="E21" s="5">
        <f t="shared" si="3"/>
        <v>43</v>
      </c>
      <c r="F21" s="5">
        <v>21</v>
      </c>
      <c r="G21" s="5">
        <v>22</v>
      </c>
      <c r="H21" s="5">
        <f t="shared" si="4"/>
        <v>839</v>
      </c>
      <c r="I21" s="5">
        <v>476</v>
      </c>
      <c r="J21" s="5">
        <v>363</v>
      </c>
      <c r="K21" s="5">
        <f t="shared" si="5"/>
        <v>266</v>
      </c>
      <c r="L21" s="5">
        <v>123</v>
      </c>
      <c r="M21" s="5">
        <v>143</v>
      </c>
    </row>
    <row r="22" spans="1:13" ht="13.5" customHeight="1">
      <c r="A22" s="6" t="s">
        <v>19</v>
      </c>
      <c r="B22" s="5">
        <f t="shared" si="2"/>
        <v>37</v>
      </c>
      <c r="C22" s="5">
        <v>17</v>
      </c>
      <c r="D22" s="5">
        <v>20</v>
      </c>
      <c r="E22" s="5">
        <f t="shared" si="3"/>
        <v>80</v>
      </c>
      <c r="F22" s="5">
        <v>43</v>
      </c>
      <c r="G22" s="5">
        <v>37</v>
      </c>
      <c r="H22" s="5">
        <f t="shared" si="4"/>
        <v>1601</v>
      </c>
      <c r="I22" s="5">
        <v>768</v>
      </c>
      <c r="J22" s="5">
        <v>833</v>
      </c>
      <c r="K22" s="5">
        <f t="shared" si="5"/>
        <v>478</v>
      </c>
      <c r="L22" s="5">
        <v>275</v>
      </c>
      <c r="M22" s="5">
        <v>203</v>
      </c>
    </row>
    <row r="23" spans="1:13" ht="13.5" customHeight="1">
      <c r="A23" s="6" t="s">
        <v>20</v>
      </c>
      <c r="B23" s="5">
        <f t="shared" si="2"/>
        <v>25</v>
      </c>
      <c r="C23" s="5">
        <v>12</v>
      </c>
      <c r="D23" s="5">
        <v>13</v>
      </c>
      <c r="E23" s="5">
        <f t="shared" si="3"/>
        <v>36</v>
      </c>
      <c r="F23" s="5">
        <v>17</v>
      </c>
      <c r="G23" s="5">
        <v>19</v>
      </c>
      <c r="H23" s="5">
        <f t="shared" si="4"/>
        <v>785</v>
      </c>
      <c r="I23" s="5">
        <v>350</v>
      </c>
      <c r="J23" s="5">
        <v>435</v>
      </c>
      <c r="K23" s="5">
        <f t="shared" si="5"/>
        <v>125</v>
      </c>
      <c r="L23" s="5">
        <v>48</v>
      </c>
      <c r="M23" s="5">
        <v>77</v>
      </c>
    </row>
    <row r="24" spans="1:13" ht="13.5" customHeight="1">
      <c r="A24" s="6" t="s">
        <v>21</v>
      </c>
      <c r="B24" s="5">
        <f t="shared" si="2"/>
        <v>52</v>
      </c>
      <c r="C24" s="5">
        <v>16</v>
      </c>
      <c r="D24" s="5">
        <v>36</v>
      </c>
      <c r="E24" s="5">
        <f t="shared" si="3"/>
        <v>119</v>
      </c>
      <c r="F24" s="5">
        <v>40</v>
      </c>
      <c r="G24" s="5">
        <v>79</v>
      </c>
      <c r="H24" s="5">
        <f t="shared" si="4"/>
        <v>2539</v>
      </c>
      <c r="I24" s="5">
        <v>977</v>
      </c>
      <c r="J24" s="5">
        <v>1562</v>
      </c>
      <c r="K24" s="5">
        <f t="shared" si="5"/>
        <v>493</v>
      </c>
      <c r="L24" s="5">
        <v>217</v>
      </c>
      <c r="M24" s="5">
        <v>276</v>
      </c>
    </row>
    <row r="25" spans="1:13" ht="13.5" customHeight="1">
      <c r="A25" s="6" t="s">
        <v>22</v>
      </c>
      <c r="B25" s="5">
        <f t="shared" si="2"/>
        <v>56</v>
      </c>
      <c r="C25" s="5">
        <v>28</v>
      </c>
      <c r="D25" s="5">
        <v>28</v>
      </c>
      <c r="E25" s="5">
        <f t="shared" si="3"/>
        <v>120</v>
      </c>
      <c r="F25" s="5">
        <v>63</v>
      </c>
      <c r="G25" s="5">
        <v>57</v>
      </c>
      <c r="H25" s="5">
        <f t="shared" si="4"/>
        <v>2585</v>
      </c>
      <c r="I25" s="5">
        <v>1373</v>
      </c>
      <c r="J25" s="5">
        <v>1212</v>
      </c>
      <c r="K25" s="5">
        <f t="shared" si="5"/>
        <v>870</v>
      </c>
      <c r="L25" s="5">
        <v>585</v>
      </c>
      <c r="M25" s="5">
        <v>285</v>
      </c>
    </row>
    <row r="26" spans="1:13" ht="13.5" customHeight="1">
      <c r="A26" s="6" t="s">
        <v>23</v>
      </c>
      <c r="B26" s="5">
        <f t="shared" si="2"/>
        <v>46</v>
      </c>
      <c r="C26" s="5">
        <v>24</v>
      </c>
      <c r="D26" s="5">
        <v>22</v>
      </c>
      <c r="E26" s="5">
        <f t="shared" si="3"/>
        <v>85</v>
      </c>
      <c r="F26" s="5">
        <v>48</v>
      </c>
      <c r="G26" s="5">
        <v>37</v>
      </c>
      <c r="H26" s="5">
        <f t="shared" si="4"/>
        <v>2007</v>
      </c>
      <c r="I26" s="5">
        <v>1063</v>
      </c>
      <c r="J26" s="5">
        <v>944</v>
      </c>
      <c r="K26" s="5">
        <f t="shared" si="5"/>
        <v>451</v>
      </c>
      <c r="L26" s="5">
        <v>278</v>
      </c>
      <c r="M26" s="5">
        <v>173</v>
      </c>
    </row>
    <row r="27" spans="1:13" ht="13.5" customHeight="1">
      <c r="A27" s="6" t="s">
        <v>24</v>
      </c>
      <c r="B27" s="5">
        <f t="shared" si="2"/>
        <v>14</v>
      </c>
      <c r="C27" s="5">
        <v>8</v>
      </c>
      <c r="D27" s="5">
        <v>6</v>
      </c>
      <c r="E27" s="5">
        <f t="shared" si="3"/>
        <v>17</v>
      </c>
      <c r="F27" s="5">
        <v>11</v>
      </c>
      <c r="G27" s="5">
        <v>6</v>
      </c>
      <c r="H27" s="5">
        <f t="shared" si="4"/>
        <v>310</v>
      </c>
      <c r="I27" s="5">
        <v>208</v>
      </c>
      <c r="J27" s="5">
        <v>102</v>
      </c>
      <c r="K27" s="5">
        <f t="shared" si="5"/>
        <v>140</v>
      </c>
      <c r="L27" s="5">
        <v>64</v>
      </c>
      <c r="M27" s="5">
        <v>76</v>
      </c>
    </row>
    <row r="28" spans="1:13" ht="13.5" customHeight="1">
      <c r="A28" s="6" t="s">
        <v>25</v>
      </c>
      <c r="B28" s="5">
        <f t="shared" si="2"/>
        <v>13</v>
      </c>
      <c r="C28" s="5">
        <v>9</v>
      </c>
      <c r="D28" s="5">
        <v>4</v>
      </c>
      <c r="E28" s="5">
        <f t="shared" si="3"/>
        <v>38</v>
      </c>
      <c r="F28" s="5">
        <v>28</v>
      </c>
      <c r="G28" s="5">
        <v>10</v>
      </c>
      <c r="H28" s="5">
        <f t="shared" si="4"/>
        <v>787</v>
      </c>
      <c r="I28" s="5">
        <v>589</v>
      </c>
      <c r="J28" s="5">
        <v>198</v>
      </c>
      <c r="K28" s="5">
        <f t="shared" si="5"/>
        <v>188</v>
      </c>
      <c r="L28" s="5">
        <v>150</v>
      </c>
      <c r="M28" s="5">
        <v>38</v>
      </c>
    </row>
    <row r="29" spans="1:13" ht="13.5" customHeight="1">
      <c r="A29" s="6" t="s">
        <v>26</v>
      </c>
      <c r="B29" s="5">
        <f t="shared" si="2"/>
        <v>13</v>
      </c>
      <c r="C29" s="5">
        <v>5</v>
      </c>
      <c r="D29" s="5">
        <v>8</v>
      </c>
      <c r="E29" s="5">
        <f t="shared" si="3"/>
        <v>16</v>
      </c>
      <c r="F29" s="5">
        <v>7</v>
      </c>
      <c r="G29" s="5">
        <v>9</v>
      </c>
      <c r="H29" s="5">
        <f t="shared" si="4"/>
        <v>365</v>
      </c>
      <c r="I29" s="5">
        <v>153</v>
      </c>
      <c r="J29" s="5">
        <v>212</v>
      </c>
      <c r="K29" s="5">
        <f t="shared" si="5"/>
        <v>26</v>
      </c>
      <c r="L29" s="5">
        <v>26</v>
      </c>
      <c r="M29" s="5">
        <v>0</v>
      </c>
    </row>
    <row r="30" spans="1:13" ht="13.5" customHeight="1">
      <c r="A30" s="6" t="s">
        <v>27</v>
      </c>
      <c r="B30" s="5">
        <f t="shared" si="2"/>
        <v>24</v>
      </c>
      <c r="C30" s="5">
        <v>11</v>
      </c>
      <c r="D30" s="5">
        <v>13</v>
      </c>
      <c r="E30" s="5">
        <f t="shared" si="3"/>
        <v>67</v>
      </c>
      <c r="F30" s="5">
        <v>32</v>
      </c>
      <c r="G30" s="5">
        <v>35</v>
      </c>
      <c r="H30" s="5">
        <f t="shared" si="4"/>
        <v>1033</v>
      </c>
      <c r="I30" s="5">
        <v>480</v>
      </c>
      <c r="J30" s="5">
        <v>553</v>
      </c>
      <c r="K30" s="5">
        <f t="shared" si="5"/>
        <v>318</v>
      </c>
      <c r="L30" s="5">
        <v>185</v>
      </c>
      <c r="M30" s="5">
        <v>133</v>
      </c>
    </row>
    <row r="31" spans="1:13" ht="13.5" customHeight="1">
      <c r="A31" s="6" t="s">
        <v>28</v>
      </c>
      <c r="B31" s="5">
        <f t="shared" si="2"/>
        <v>10</v>
      </c>
      <c r="C31" s="5">
        <v>4</v>
      </c>
      <c r="D31" s="5">
        <v>6</v>
      </c>
      <c r="E31" s="5">
        <f t="shared" si="3"/>
        <v>22</v>
      </c>
      <c r="F31" s="5">
        <v>13</v>
      </c>
      <c r="G31" s="5">
        <v>9</v>
      </c>
      <c r="H31" s="5">
        <f t="shared" si="4"/>
        <v>522</v>
      </c>
      <c r="I31" s="5">
        <v>319</v>
      </c>
      <c r="J31" s="5">
        <v>203</v>
      </c>
      <c r="K31" s="5">
        <f t="shared" si="5"/>
        <v>387</v>
      </c>
      <c r="L31" s="5">
        <v>158</v>
      </c>
      <c r="M31" s="5">
        <v>229</v>
      </c>
    </row>
    <row r="32" spans="1:13" ht="13.5" customHeight="1">
      <c r="A32" s="6" t="s">
        <v>29</v>
      </c>
      <c r="B32" s="5">
        <f t="shared" si="2"/>
        <v>18</v>
      </c>
      <c r="C32" s="5">
        <v>9</v>
      </c>
      <c r="D32" s="5">
        <v>9</v>
      </c>
      <c r="E32" s="5">
        <f t="shared" si="3"/>
        <v>81</v>
      </c>
      <c r="F32" s="5">
        <v>52</v>
      </c>
      <c r="G32" s="5">
        <v>29</v>
      </c>
      <c r="H32" s="5">
        <f t="shared" si="4"/>
        <v>1807</v>
      </c>
      <c r="I32" s="5">
        <v>1170</v>
      </c>
      <c r="J32" s="5">
        <v>637</v>
      </c>
      <c r="K32" s="5">
        <f t="shared" si="5"/>
        <v>427</v>
      </c>
      <c r="L32" s="5">
        <v>269</v>
      </c>
      <c r="M32" s="5">
        <v>158</v>
      </c>
    </row>
    <row r="33" spans="1:13" ht="13.5" customHeight="1">
      <c r="A33" s="6" t="s">
        <v>30</v>
      </c>
      <c r="B33" s="5">
        <f t="shared" si="2"/>
        <v>4</v>
      </c>
      <c r="C33" s="5">
        <v>3</v>
      </c>
      <c r="D33" s="5">
        <v>1</v>
      </c>
      <c r="E33" s="5">
        <f t="shared" si="3"/>
        <v>21</v>
      </c>
      <c r="F33" s="5">
        <v>16</v>
      </c>
      <c r="G33" s="5">
        <v>5</v>
      </c>
      <c r="H33" s="5">
        <f t="shared" si="4"/>
        <v>639</v>
      </c>
      <c r="I33" s="5">
        <v>466</v>
      </c>
      <c r="J33" s="5">
        <v>173</v>
      </c>
      <c r="K33" s="5">
        <f t="shared" si="5"/>
        <v>238</v>
      </c>
      <c r="L33" s="5">
        <v>199</v>
      </c>
      <c r="M33" s="5">
        <v>39</v>
      </c>
    </row>
    <row r="34" spans="1:13" ht="13.5" customHeight="1">
      <c r="A34" s="6" t="s">
        <v>31</v>
      </c>
      <c r="B34" s="5">
        <f t="shared" si="2"/>
        <v>12</v>
      </c>
      <c r="C34" s="5">
        <v>6</v>
      </c>
      <c r="D34" s="5">
        <v>6</v>
      </c>
      <c r="E34" s="5">
        <f t="shared" si="3"/>
        <v>45</v>
      </c>
      <c r="F34" s="5">
        <v>22</v>
      </c>
      <c r="G34" s="5">
        <v>23</v>
      </c>
      <c r="H34" s="5">
        <f t="shared" si="4"/>
        <v>962</v>
      </c>
      <c r="I34" s="5">
        <v>594</v>
      </c>
      <c r="J34" s="5">
        <v>368</v>
      </c>
      <c r="K34" s="5">
        <f t="shared" si="5"/>
        <v>332</v>
      </c>
      <c r="L34" s="5">
        <v>212</v>
      </c>
      <c r="M34" s="5">
        <v>120</v>
      </c>
    </row>
    <row r="35" spans="1:13" ht="13.5" customHeight="1">
      <c r="A35" s="4" t="s">
        <v>32</v>
      </c>
      <c r="B35" s="7">
        <f aca="true" t="shared" si="6" ref="B35:M35">B36+B37</f>
        <v>11</v>
      </c>
      <c r="C35" s="7">
        <f t="shared" si="6"/>
        <v>4</v>
      </c>
      <c r="D35" s="7">
        <f t="shared" si="6"/>
        <v>7</v>
      </c>
      <c r="E35" s="7">
        <f t="shared" si="6"/>
        <v>17</v>
      </c>
      <c r="F35" s="7">
        <f t="shared" si="6"/>
        <v>5</v>
      </c>
      <c r="G35" s="7">
        <f t="shared" si="6"/>
        <v>12</v>
      </c>
      <c r="H35" s="7">
        <f t="shared" si="6"/>
        <v>282</v>
      </c>
      <c r="I35" s="7">
        <f t="shared" si="6"/>
        <v>108</v>
      </c>
      <c r="J35" s="7">
        <f t="shared" si="6"/>
        <v>174</v>
      </c>
      <c r="K35" s="7">
        <f t="shared" si="6"/>
        <v>61</v>
      </c>
      <c r="L35" s="7">
        <f t="shared" si="6"/>
        <v>0</v>
      </c>
      <c r="M35" s="7">
        <f t="shared" si="6"/>
        <v>61</v>
      </c>
    </row>
    <row r="36" spans="1:13" ht="13.5" customHeight="1">
      <c r="A36" s="6" t="s">
        <v>33</v>
      </c>
      <c r="B36" s="8">
        <f>C36+D36</f>
        <v>11</v>
      </c>
      <c r="C36" s="7">
        <v>4</v>
      </c>
      <c r="D36" s="7">
        <v>7</v>
      </c>
      <c r="E36" s="7">
        <f>F36+G36</f>
        <v>17</v>
      </c>
      <c r="F36" s="7">
        <v>5</v>
      </c>
      <c r="G36" s="7">
        <v>12</v>
      </c>
      <c r="H36" s="7">
        <f>I36+J36</f>
        <v>282</v>
      </c>
      <c r="I36" s="7">
        <v>108</v>
      </c>
      <c r="J36" s="7">
        <v>174</v>
      </c>
      <c r="K36" s="7">
        <f>L36+M36</f>
        <v>61</v>
      </c>
      <c r="L36" s="7">
        <v>0</v>
      </c>
      <c r="M36" s="7">
        <v>61</v>
      </c>
    </row>
    <row r="37" spans="1:13" ht="13.5" customHeight="1">
      <c r="A37" s="9" t="s">
        <v>34</v>
      </c>
      <c r="B37" s="10">
        <f>C37+D37</f>
        <v>0</v>
      </c>
      <c r="C37" s="11">
        <v>0</v>
      </c>
      <c r="D37" s="11">
        <v>0</v>
      </c>
      <c r="E37" s="11">
        <f>F37+G37</f>
        <v>0</v>
      </c>
      <c r="F37" s="11">
        <v>0</v>
      </c>
      <c r="G37" s="11">
        <v>0</v>
      </c>
      <c r="H37" s="11">
        <f>I37+J37</f>
        <v>0</v>
      </c>
      <c r="I37" s="11">
        <v>0</v>
      </c>
      <c r="J37" s="11">
        <v>0</v>
      </c>
      <c r="K37" s="11">
        <f>L37+M37</f>
        <v>0</v>
      </c>
      <c r="L37" s="11">
        <v>0</v>
      </c>
      <c r="M37" s="11">
        <v>0</v>
      </c>
    </row>
    <row r="38" spans="1:13" ht="13.5" customHeight="1">
      <c r="A38" s="30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/>
  <mergeCells count="14">
    <mergeCell ref="B7:D7"/>
    <mergeCell ref="E7:G7"/>
    <mergeCell ref="A2:M2"/>
    <mergeCell ref="A3:M3"/>
    <mergeCell ref="A1:M1"/>
    <mergeCell ref="A4:M4"/>
    <mergeCell ref="A5:M5"/>
    <mergeCell ref="A6:A9"/>
    <mergeCell ref="B6:D6"/>
    <mergeCell ref="E6:G6"/>
    <mergeCell ref="H6:J6"/>
    <mergeCell ref="K6:M6"/>
    <mergeCell ref="H7:J7"/>
    <mergeCell ref="K7:M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教育部</dc:creator>
  <cp:keywords/>
  <dc:description/>
  <cp:lastModifiedBy>陳希臻</cp:lastModifiedBy>
  <cp:lastPrinted>2021-03-16T08:12:51Z</cp:lastPrinted>
  <dcterms:created xsi:type="dcterms:W3CDTF">2000-10-23T01:52:38Z</dcterms:created>
  <dcterms:modified xsi:type="dcterms:W3CDTF">2021-06-21T03:02:44Z</dcterms:modified>
  <cp:category/>
  <cp:version/>
  <cp:contentType/>
  <cp:contentStatus/>
</cp:coreProperties>
</file>