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25" windowHeight="10125" firstSheet="10" activeTab="17"/>
  </bookViews>
  <sheets>
    <sheet name="95" sheetId="1" r:id="rId1"/>
    <sheet name="96" sheetId="2" r:id="rId2"/>
    <sheet name="97" sheetId="3" r:id="rId3"/>
    <sheet name="98" sheetId="4" r:id="rId4"/>
    <sheet name="99" sheetId="5" r:id="rId5"/>
    <sheet name="100" sheetId="6" r:id="rId6"/>
    <sheet name="101" sheetId="7" r:id="rId7"/>
    <sheet name="102" sheetId="8" r:id="rId8"/>
    <sheet name="103" sheetId="9" r:id="rId9"/>
    <sheet name="104" sheetId="10" r:id="rId10"/>
    <sheet name="105" sheetId="11" r:id="rId11"/>
    <sheet name="106" sheetId="12" r:id="rId12"/>
    <sheet name="107" sheetId="13" r:id="rId13"/>
    <sheet name="108" sheetId="14" r:id="rId14"/>
    <sheet name="109" sheetId="15" r:id="rId15"/>
    <sheet name="110" sheetId="16" r:id="rId16"/>
    <sheet name="111" sheetId="17" r:id="rId17"/>
    <sheet name="112" sheetId="18" r:id="rId18"/>
  </sheets>
  <definedNames/>
  <calcPr fullCalcOnLoad="1"/>
</workbook>
</file>

<file path=xl/sharedStrings.xml><?xml version="1.0" encoding="utf-8"?>
<sst xmlns="http://schemas.openxmlformats.org/spreadsheetml/2006/main" count="430" uniqueCount="55">
  <si>
    <t>單位：人；%</t>
  </si>
  <si>
    <t>副教授</t>
  </si>
  <si>
    <t>助理教授</t>
  </si>
  <si>
    <t>講師</t>
  </si>
  <si>
    <t>其他</t>
  </si>
  <si>
    <t>女</t>
  </si>
  <si>
    <t>公立</t>
  </si>
  <si>
    <t>私立</t>
  </si>
  <si>
    <t>總計</t>
  </si>
  <si>
    <t>教授</t>
  </si>
  <si>
    <t>總計</t>
  </si>
  <si>
    <t>百分比</t>
  </si>
  <si>
    <t>總　計</t>
  </si>
  <si>
    <t>單位：人；%</t>
  </si>
  <si>
    <t>總計</t>
  </si>
  <si>
    <t>教授</t>
  </si>
  <si>
    <t>助教</t>
  </si>
  <si>
    <t>助教</t>
  </si>
  <si>
    <t>說明：專任教師數含助教。</t>
  </si>
  <si>
    <t>單位：人；%</t>
  </si>
  <si>
    <t>總計</t>
  </si>
  <si>
    <t>教授</t>
  </si>
  <si>
    <t>助教</t>
  </si>
  <si>
    <t>說明：專任教師數含助教。</t>
  </si>
  <si>
    <t>單位：人；%</t>
  </si>
  <si>
    <t>總計</t>
  </si>
  <si>
    <t>教授</t>
  </si>
  <si>
    <t xml:space="preserve">      2.98學年起助教人數改為86年3月21日前之助教，該日之後任用之助教人數改列入職員數。</t>
  </si>
  <si>
    <t>說明：1.專任教師數含助教。</t>
  </si>
  <si>
    <t>86/3/21前助教</t>
  </si>
  <si>
    <t>總計</t>
  </si>
  <si>
    <t>教授</t>
  </si>
  <si>
    <t>86/3/21前助教</t>
  </si>
  <si>
    <t>說明：1.專任教師數含助教。</t>
  </si>
  <si>
    <t xml:space="preserve">      2.98學年起助教人數改為86年3月21日前之助教，該日之後任用之助教人數改列入職員數。</t>
  </si>
  <si>
    <t>單位：人；%</t>
  </si>
  <si>
    <t>總計</t>
  </si>
  <si>
    <t>教授</t>
  </si>
  <si>
    <t>86/3/21前助教</t>
  </si>
  <si>
    <t>說明：1.專任教師數含助教。</t>
  </si>
  <si>
    <t xml:space="preserve">      2.98學年起助教人數改為86年3月21日前之助教，該日之後任用之助教人數改列入職員數。</t>
  </si>
  <si>
    <t>306-2 大專校院女性教師比率－按教師級別分</t>
  </si>
  <si>
    <t>單位：人；%</t>
  </si>
  <si>
    <t>總計</t>
  </si>
  <si>
    <t xml:space="preserve">      2.98學年起助教人數改為86年3月21日前之助教，該日之後任用之助教人數改列入職員數。</t>
  </si>
  <si>
    <t xml:space="preserve">      2.98學年起助教人數計算方式為86年3月21日前任職之助教計列為助教，該日之後任用之助教人數改列入職員數。</t>
  </si>
  <si>
    <t>306-2 大專校院女性教師比率－按教師級別分</t>
  </si>
  <si>
    <t>單位：人；%</t>
  </si>
  <si>
    <t>教授</t>
  </si>
  <si>
    <t>86/3/21前助教</t>
  </si>
  <si>
    <t>說明：1.專任教師數含助教。
             2.98學年起助教人數計算方式為86年3月21日前任職之助教計列為助教，該日之後任用之助教人數改列入職員數。</t>
  </si>
  <si>
    <r>
      <rPr>
        <b/>
        <sz val="10"/>
        <rFont val="新細明體"/>
        <family val="1"/>
      </rPr>
      <t>總計</t>
    </r>
  </si>
  <si>
    <r>
      <rPr>
        <sz val="10"/>
        <rFont val="新細明體"/>
        <family val="1"/>
      </rPr>
      <t>公立</t>
    </r>
  </si>
  <si>
    <r>
      <rPr>
        <sz val="10"/>
        <rFont val="新細明體"/>
        <family val="1"/>
      </rPr>
      <t>私立</t>
    </r>
  </si>
  <si>
    <r>
      <rPr>
        <b/>
        <sz val="10"/>
        <rFont val="新細明體"/>
        <family val="1"/>
      </rPr>
      <t>總</t>
    </r>
    <r>
      <rPr>
        <b/>
        <sz val="10"/>
        <rFont val="微軟正黑體"/>
        <family val="2"/>
      </rPr>
      <t>　</t>
    </r>
    <r>
      <rPr>
        <b/>
        <sz val="10"/>
        <rFont val="新細明體"/>
        <family val="1"/>
      </rPr>
      <t>計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</si>
</sst>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&quot;學&quot;&quot;年&quot;&quot;度&quot;"/>
    <numFmt numFmtId="178" formatCode="#,##0;\-0;&quot;-&quot;"/>
    <numFmt numFmtId="179" formatCode="#,##0_ "/>
    <numFmt numFmtId="180" formatCode="0.000"/>
    <numFmt numFmtId="181" formatCode="#,##0_);[Red]\(#,##0\)"/>
    <numFmt numFmtId="182" formatCode="0.0_);[Red]\(0.0\)"/>
    <numFmt numFmtId="183" formatCode="0_);[Red]\(0\)"/>
    <numFmt numFmtId="184" formatCode="#,##0.0_);[Red]\(#,##0.0\)"/>
    <numFmt numFmtId="185" formatCode="#,##0.00_);[Red]\(#,##0.00\)"/>
    <numFmt numFmtId="186" formatCode="[$-1010404]#,##0;\ #,##0\-;\ \-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#,##0"/>
    <numFmt numFmtId="195" formatCode="##0.00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Times New Roman"/>
      <family val="1"/>
    </font>
    <font>
      <sz val="10"/>
      <name val="新細明體"/>
      <family val="1"/>
    </font>
    <font>
      <b/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2" fillId="0" borderId="10" xfId="34" applyFont="1" applyBorder="1" applyAlignment="1">
      <alignment horizontal="center" vertical="center"/>
      <protection/>
    </xf>
    <xf numFmtId="0" fontId="12" fillId="33" borderId="11" xfId="34" applyFont="1" applyFill="1" applyBorder="1" applyAlignment="1">
      <alignment horizontal="distributed" vertical="center"/>
      <protection/>
    </xf>
    <xf numFmtId="0" fontId="12" fillId="33" borderId="12" xfId="34" applyFont="1" applyFill="1" applyBorder="1" applyAlignment="1">
      <alignment horizontal="distributed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12" fillId="33" borderId="14" xfId="34" applyFont="1" applyFill="1" applyBorder="1" applyAlignment="1">
      <alignment horizontal="distributed" vertical="center"/>
      <protection/>
    </xf>
    <xf numFmtId="0" fontId="13" fillId="0" borderId="15" xfId="34" applyFont="1" applyBorder="1" applyAlignment="1">
      <alignment horizontal="center" vertical="center"/>
      <protection/>
    </xf>
    <xf numFmtId="0" fontId="13" fillId="0" borderId="10" xfId="34" applyFont="1" applyBorder="1" applyAlignment="1">
      <alignment horizontal="center" vertical="center"/>
      <protection/>
    </xf>
    <xf numFmtId="181" fontId="13" fillId="0" borderId="16" xfId="35" applyNumberFormat="1" applyFont="1" applyBorder="1" applyAlignment="1">
      <alignment horizontal="right" vertical="center"/>
    </xf>
    <xf numFmtId="181" fontId="13" fillId="0" borderId="17" xfId="34" applyNumberFormat="1" applyFont="1" applyBorder="1" applyAlignment="1">
      <alignment horizontal="right" vertical="center"/>
      <protection/>
    </xf>
    <xf numFmtId="181" fontId="13" fillId="0" borderId="17" xfId="35" applyNumberFormat="1" applyFont="1" applyBorder="1" applyAlignment="1">
      <alignment horizontal="right" vertical="center"/>
    </xf>
    <xf numFmtId="181" fontId="14" fillId="0" borderId="0" xfId="33" applyNumberFormat="1" applyFont="1" applyFill="1" applyAlignment="1">
      <alignment horizontal="right" vertical="center"/>
      <protection/>
    </xf>
    <xf numFmtId="181" fontId="2" fillId="0" borderId="18" xfId="35" applyNumberFormat="1" applyFont="1" applyBorder="1" applyAlignment="1">
      <alignment horizontal="right" vertical="center"/>
    </xf>
    <xf numFmtId="181" fontId="2" fillId="0" borderId="0" xfId="34" applyNumberFormat="1" applyFont="1" applyBorder="1" applyAlignment="1">
      <alignment horizontal="right" vertical="center"/>
      <protection/>
    </xf>
    <xf numFmtId="181" fontId="2" fillId="0" borderId="0" xfId="35" applyNumberFormat="1" applyFont="1" applyBorder="1" applyAlignment="1">
      <alignment horizontal="right" vertical="center"/>
    </xf>
    <xf numFmtId="181" fontId="11" fillId="0" borderId="0" xfId="33" applyNumberFormat="1" applyFont="1" applyFill="1" applyAlignment="1">
      <alignment horizontal="right" vertical="center"/>
      <protection/>
    </xf>
    <xf numFmtId="185" fontId="13" fillId="0" borderId="18" xfId="35" applyNumberFormat="1" applyFont="1" applyBorder="1" applyAlignment="1">
      <alignment horizontal="right" vertical="center"/>
    </xf>
    <xf numFmtId="185" fontId="13" fillId="0" borderId="0" xfId="34" applyNumberFormat="1" applyFont="1" applyBorder="1" applyAlignment="1">
      <alignment horizontal="right" vertical="center"/>
      <protection/>
    </xf>
    <xf numFmtId="185" fontId="13" fillId="0" borderId="0" xfId="35" applyNumberFormat="1" applyFont="1" applyBorder="1" applyAlignment="1">
      <alignment horizontal="right" vertical="center"/>
    </xf>
    <xf numFmtId="185" fontId="14" fillId="0" borderId="0" xfId="33" applyNumberFormat="1" applyFont="1" applyFill="1" applyAlignment="1">
      <alignment horizontal="right" vertical="center"/>
      <protection/>
    </xf>
    <xf numFmtId="185" fontId="2" fillId="0" borderId="18" xfId="35" applyNumberFormat="1" applyFont="1" applyBorder="1" applyAlignment="1">
      <alignment horizontal="right" vertical="center"/>
    </xf>
    <xf numFmtId="185" fontId="2" fillId="0" borderId="0" xfId="34" applyNumberFormat="1" applyFont="1" applyBorder="1" applyAlignment="1">
      <alignment horizontal="right" vertical="center"/>
      <protection/>
    </xf>
    <xf numFmtId="185" fontId="2" fillId="0" borderId="0" xfId="35" applyNumberFormat="1" applyFont="1" applyBorder="1" applyAlignment="1">
      <alignment horizontal="right" vertical="center"/>
    </xf>
    <xf numFmtId="185" fontId="11" fillId="0" borderId="0" xfId="33" applyNumberFormat="1" applyFont="1" applyFill="1" applyAlignment="1">
      <alignment horizontal="right" vertical="center"/>
      <protection/>
    </xf>
    <xf numFmtId="185" fontId="2" fillId="0" borderId="19" xfId="35" applyNumberFormat="1" applyFont="1" applyBorder="1" applyAlignment="1">
      <alignment horizontal="right" vertical="center"/>
    </xf>
    <xf numFmtId="185" fontId="2" fillId="0" borderId="20" xfId="34" applyNumberFormat="1" applyFont="1" applyBorder="1" applyAlignment="1">
      <alignment horizontal="right" vertical="center"/>
      <protection/>
    </xf>
    <xf numFmtId="185" fontId="2" fillId="0" borderId="20" xfId="35" applyNumberFormat="1" applyFont="1" applyBorder="1" applyAlignment="1">
      <alignment horizontal="right" vertical="center"/>
    </xf>
    <xf numFmtId="185" fontId="11" fillId="0" borderId="20" xfId="33" applyNumberFormat="1" applyFont="1" applyFill="1" applyBorder="1" applyAlignment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181" fontId="11" fillId="0" borderId="0" xfId="33" applyNumberFormat="1" applyFont="1" applyFill="1" applyAlignment="1">
      <alignment vertical="center"/>
      <protection/>
    </xf>
    <xf numFmtId="193" fontId="11" fillId="0" borderId="0" xfId="33" applyNumberFormat="1" applyFont="1" applyFill="1" applyAlignment="1">
      <alignment vertical="center"/>
      <protection/>
    </xf>
    <xf numFmtId="185" fontId="11" fillId="0" borderId="0" xfId="33" applyNumberFormat="1" applyFont="1" applyFill="1" applyAlignment="1">
      <alignment vertical="center"/>
      <protection/>
    </xf>
    <xf numFmtId="0" fontId="16" fillId="0" borderId="0" xfId="33" applyFont="1" applyFill="1" applyAlignment="1">
      <alignment vertical="center"/>
      <protection/>
    </xf>
    <xf numFmtId="0" fontId="8" fillId="0" borderId="0" xfId="33" applyFont="1" applyFill="1" applyAlignment="1">
      <alignment vertical="center"/>
      <protection/>
    </xf>
    <xf numFmtId="0" fontId="10" fillId="0" borderId="0" xfId="33" applyFont="1" applyFill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2" fillId="33" borderId="11" xfId="34" applyFont="1" applyFill="1" applyBorder="1" applyAlignment="1">
      <alignment horizontal="distributed" vertical="center"/>
      <protection/>
    </xf>
    <xf numFmtId="0" fontId="12" fillId="33" borderId="12" xfId="34" applyFont="1" applyFill="1" applyBorder="1" applyAlignment="1">
      <alignment horizontal="distributed" vertical="center"/>
      <protection/>
    </xf>
    <xf numFmtId="0" fontId="12" fillId="33" borderId="14" xfId="34" applyFont="1" applyFill="1" applyBorder="1" applyAlignment="1">
      <alignment horizontal="distributed" vertical="center"/>
      <protection/>
    </xf>
    <xf numFmtId="0" fontId="13" fillId="0" borderId="15" xfId="34" applyFont="1" applyBorder="1" applyAlignment="1">
      <alignment horizontal="center" vertical="center"/>
      <protection/>
    </xf>
    <xf numFmtId="181" fontId="13" fillId="0" borderId="16" xfId="35" applyNumberFormat="1" applyFont="1" applyBorder="1" applyAlignment="1">
      <alignment horizontal="right" vertical="center"/>
    </xf>
    <xf numFmtId="181" fontId="13" fillId="0" borderId="17" xfId="34" applyNumberFormat="1" applyFont="1" applyBorder="1" applyAlignment="1">
      <alignment horizontal="right" vertical="center"/>
      <protection/>
    </xf>
    <xf numFmtId="181" fontId="11" fillId="0" borderId="0" xfId="33" applyNumberFormat="1" applyFont="1" applyFill="1" applyAlignment="1">
      <alignment vertical="center"/>
      <protection/>
    </xf>
    <xf numFmtId="194" fontId="13" fillId="0" borderId="18" xfId="35" applyNumberFormat="1" applyFont="1" applyBorder="1" applyAlignment="1">
      <alignment horizontal="right" vertical="center"/>
    </xf>
    <xf numFmtId="194" fontId="13" fillId="0" borderId="0" xfId="34" applyNumberFormat="1" applyFont="1" applyBorder="1" applyAlignment="1">
      <alignment horizontal="right" vertical="center"/>
      <protection/>
    </xf>
    <xf numFmtId="194" fontId="13" fillId="0" borderId="0" xfId="35" applyNumberFormat="1" applyFont="1" applyBorder="1" applyAlignment="1">
      <alignment horizontal="right" vertical="center"/>
    </xf>
    <xf numFmtId="194" fontId="14" fillId="0" borderId="0" xfId="33" applyNumberFormat="1" applyFont="1" applyFill="1" applyAlignment="1">
      <alignment horizontal="right" vertical="center"/>
      <protection/>
    </xf>
    <xf numFmtId="194" fontId="2" fillId="0" borderId="18" xfId="35" applyNumberFormat="1" applyFont="1" applyBorder="1" applyAlignment="1">
      <alignment horizontal="right" vertical="center"/>
    </xf>
    <xf numFmtId="194" fontId="2" fillId="0" borderId="0" xfId="34" applyNumberFormat="1" applyFont="1" applyBorder="1" applyAlignment="1">
      <alignment horizontal="right" vertical="center"/>
      <protection/>
    </xf>
    <xf numFmtId="194" fontId="2" fillId="0" borderId="0" xfId="35" applyNumberFormat="1" applyFont="1" applyBorder="1" applyAlignment="1">
      <alignment horizontal="right" vertical="center"/>
    </xf>
    <xf numFmtId="194" fontId="11" fillId="0" borderId="0" xfId="33" applyNumberFormat="1" applyFont="1" applyFill="1" applyAlignment="1">
      <alignment horizontal="right" vertical="center"/>
      <protection/>
    </xf>
    <xf numFmtId="181" fontId="2" fillId="0" borderId="18" xfId="35" applyNumberFormat="1" applyFont="1" applyBorder="1" applyAlignment="1">
      <alignment horizontal="right" vertical="center"/>
    </xf>
    <xf numFmtId="181" fontId="2" fillId="0" borderId="0" xfId="34" applyNumberFormat="1" applyFont="1" applyBorder="1" applyAlignment="1">
      <alignment horizontal="right" vertical="center"/>
      <protection/>
    </xf>
    <xf numFmtId="181" fontId="2" fillId="0" borderId="0" xfId="35" applyNumberFormat="1" applyFont="1" applyBorder="1" applyAlignment="1">
      <alignment horizontal="right" vertical="center"/>
    </xf>
    <xf numFmtId="181" fontId="11" fillId="0" borderId="0" xfId="33" applyNumberFormat="1" applyFont="1" applyFill="1" applyAlignment="1">
      <alignment horizontal="right" vertical="center"/>
      <protection/>
    </xf>
    <xf numFmtId="195" fontId="13" fillId="0" borderId="18" xfId="35" applyNumberFormat="1" applyFont="1" applyBorder="1" applyAlignment="1">
      <alignment horizontal="right" vertical="center"/>
    </xf>
    <xf numFmtId="195" fontId="13" fillId="0" borderId="0" xfId="34" applyNumberFormat="1" applyFont="1" applyBorder="1" applyAlignment="1">
      <alignment horizontal="right" vertical="center"/>
      <protection/>
    </xf>
    <xf numFmtId="195" fontId="13" fillId="0" borderId="0" xfId="35" applyNumberFormat="1" applyFont="1" applyBorder="1" applyAlignment="1">
      <alignment horizontal="right" vertical="center"/>
    </xf>
    <xf numFmtId="195" fontId="14" fillId="0" borderId="0" xfId="33" applyNumberFormat="1" applyFont="1" applyFill="1" applyAlignment="1">
      <alignment horizontal="right" vertical="center"/>
      <protection/>
    </xf>
    <xf numFmtId="193" fontId="11" fillId="0" borderId="0" xfId="33" applyNumberFormat="1" applyFont="1" applyFill="1" applyAlignment="1">
      <alignment vertical="center"/>
      <protection/>
    </xf>
    <xf numFmtId="195" fontId="2" fillId="0" borderId="18" xfId="35" applyNumberFormat="1" applyFont="1" applyBorder="1" applyAlignment="1">
      <alignment horizontal="right" vertical="center"/>
    </xf>
    <xf numFmtId="195" fontId="2" fillId="0" borderId="0" xfId="34" applyNumberFormat="1" applyFont="1" applyBorder="1" applyAlignment="1">
      <alignment horizontal="right" vertical="center"/>
      <protection/>
    </xf>
    <xf numFmtId="195" fontId="2" fillId="0" borderId="0" xfId="35" applyNumberFormat="1" applyFont="1" applyBorder="1" applyAlignment="1">
      <alignment horizontal="right" vertical="center"/>
    </xf>
    <xf numFmtId="195" fontId="11" fillId="0" borderId="0" xfId="33" applyNumberFormat="1" applyFont="1" applyFill="1" applyAlignment="1">
      <alignment horizontal="right" vertical="center"/>
      <protection/>
    </xf>
    <xf numFmtId="0" fontId="2" fillId="0" borderId="13" xfId="34" applyFont="1" applyBorder="1" applyAlignment="1">
      <alignment horizontal="center" vertical="center"/>
      <protection/>
    </xf>
    <xf numFmtId="185" fontId="2" fillId="0" borderId="19" xfId="35" applyNumberFormat="1" applyFont="1" applyBorder="1" applyAlignment="1">
      <alignment horizontal="right" vertical="center"/>
    </xf>
    <xf numFmtId="185" fontId="2" fillId="0" borderId="20" xfId="34" applyNumberFormat="1" applyFont="1" applyBorder="1" applyAlignment="1">
      <alignment horizontal="right" vertical="center"/>
      <protection/>
    </xf>
    <xf numFmtId="185" fontId="2" fillId="0" borderId="20" xfId="35" applyNumberFormat="1" applyFont="1" applyBorder="1" applyAlignment="1">
      <alignment horizontal="right" vertical="center"/>
    </xf>
    <xf numFmtId="185" fontId="11" fillId="0" borderId="20" xfId="33" applyNumberFormat="1" applyFont="1" applyFill="1" applyBorder="1" applyAlignment="1">
      <alignment horizontal="right" vertical="center"/>
      <protection/>
    </xf>
    <xf numFmtId="0" fontId="13" fillId="0" borderId="10" xfId="34" applyFont="1" applyBorder="1" applyAlignment="1">
      <alignment horizontal="center" vertical="center"/>
      <protection/>
    </xf>
    <xf numFmtId="0" fontId="12" fillId="33" borderId="21" xfId="34" applyFont="1" applyFill="1" applyBorder="1" applyAlignment="1">
      <alignment horizontal="center" vertical="center"/>
      <protection/>
    </xf>
    <xf numFmtId="0" fontId="12" fillId="33" borderId="22" xfId="34" applyFont="1" applyFill="1" applyBorder="1" applyAlignment="1">
      <alignment horizontal="center" vertical="center"/>
      <protection/>
    </xf>
    <xf numFmtId="0" fontId="10" fillId="0" borderId="20" xfId="33" applyFont="1" applyFill="1" applyBorder="1" applyAlignment="1">
      <alignment horizontal="right" vertical="center" wrapText="1"/>
      <protection/>
    </xf>
    <xf numFmtId="177" fontId="9" fillId="0" borderId="0" xfId="33" applyNumberFormat="1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12" fillId="33" borderId="23" xfId="34" applyFont="1" applyFill="1" applyBorder="1" applyAlignment="1">
      <alignment horizontal="distributed" vertical="center"/>
      <protection/>
    </xf>
    <xf numFmtId="0" fontId="12" fillId="33" borderId="24" xfId="0" applyFont="1" applyFill="1" applyBorder="1" applyAlignment="1">
      <alignment horizontal="distributed" vertical="center"/>
    </xf>
    <xf numFmtId="0" fontId="12" fillId="33" borderId="21" xfId="34" applyFont="1" applyFill="1" applyBorder="1" applyAlignment="1">
      <alignment horizontal="center" vertical="center"/>
      <protection/>
    </xf>
    <xf numFmtId="0" fontId="12" fillId="33" borderId="22" xfId="34" applyFont="1" applyFill="1" applyBorder="1" applyAlignment="1">
      <alignment horizontal="center" vertical="center"/>
      <protection/>
    </xf>
    <xf numFmtId="0" fontId="10" fillId="0" borderId="25" xfId="33" applyFont="1" applyFill="1" applyBorder="1" applyAlignment="1">
      <alignment vertical="center" wrapText="1"/>
      <protection/>
    </xf>
    <xf numFmtId="0" fontId="15" fillId="0" borderId="25" xfId="33" applyFont="1" applyFill="1" applyBorder="1" applyAlignment="1">
      <alignment vertical="center"/>
      <protection/>
    </xf>
    <xf numFmtId="0" fontId="7" fillId="0" borderId="0" xfId="33" applyFont="1" applyFill="1" applyAlignment="1">
      <alignment horizontal="center" vertical="center"/>
      <protection/>
    </xf>
    <xf numFmtId="177" fontId="9" fillId="0" borderId="0" xfId="33" applyNumberFormat="1" applyFont="1" applyFill="1" applyAlignment="1">
      <alignment horizontal="center" vertical="center"/>
      <protection/>
    </xf>
    <xf numFmtId="0" fontId="10" fillId="0" borderId="20" xfId="33" applyFont="1" applyFill="1" applyBorder="1" applyAlignment="1">
      <alignment horizontal="right" vertical="center" wrapText="1"/>
      <protection/>
    </xf>
    <xf numFmtId="0" fontId="12" fillId="33" borderId="23" xfId="34" applyFont="1" applyFill="1" applyBorder="1" applyAlignment="1">
      <alignment horizontal="distributed" vertical="center"/>
      <protection/>
    </xf>
    <xf numFmtId="0" fontId="12" fillId="33" borderId="24" xfId="0" applyFont="1" applyFill="1" applyBorder="1" applyAlignment="1">
      <alignment horizontal="distributed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4-1" xfId="33"/>
    <cellStyle name="一般_彙整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">
        <v>41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95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14</v>
      </c>
      <c r="C4" s="73"/>
      <c r="D4" s="73" t="s">
        <v>15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17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5" s="3" customFormat="1" ht="30" customHeight="1">
      <c r="A6" s="9" t="s">
        <v>10</v>
      </c>
      <c r="B6" s="11">
        <f aca="true" t="shared" si="0" ref="B6:C8">D6+F6+H6+J6+L6+N6</f>
        <v>50388</v>
      </c>
      <c r="C6" s="12">
        <f t="shared" si="0"/>
        <v>17192</v>
      </c>
      <c r="D6" s="12">
        <v>8972</v>
      </c>
      <c r="E6" s="12">
        <v>1466</v>
      </c>
      <c r="F6" s="12">
        <v>13025</v>
      </c>
      <c r="G6" s="12">
        <v>3507</v>
      </c>
      <c r="H6" s="13">
        <v>10954</v>
      </c>
      <c r="I6" s="12">
        <v>3399</v>
      </c>
      <c r="J6" s="13">
        <v>13324</v>
      </c>
      <c r="K6" s="12">
        <v>6499</v>
      </c>
      <c r="L6" s="14">
        <v>1980</v>
      </c>
      <c r="M6" s="14">
        <v>754</v>
      </c>
      <c r="N6" s="14">
        <v>2133</v>
      </c>
      <c r="O6" s="14">
        <v>1567</v>
      </c>
    </row>
    <row r="7" spans="1:15" s="3" customFormat="1" ht="30" customHeight="1">
      <c r="A7" s="4" t="s">
        <v>6</v>
      </c>
      <c r="B7" s="15">
        <f t="shared" si="0"/>
        <v>18938</v>
      </c>
      <c r="C7" s="16">
        <f t="shared" si="0"/>
        <v>5863</v>
      </c>
      <c r="D7" s="16">
        <v>5778</v>
      </c>
      <c r="E7" s="16">
        <v>997</v>
      </c>
      <c r="F7" s="16">
        <v>5455</v>
      </c>
      <c r="G7" s="16">
        <v>1564</v>
      </c>
      <c r="H7" s="17">
        <v>3733</v>
      </c>
      <c r="I7" s="16">
        <v>1202</v>
      </c>
      <c r="J7" s="17">
        <v>2007</v>
      </c>
      <c r="K7" s="16">
        <v>938</v>
      </c>
      <c r="L7" s="18">
        <v>645</v>
      </c>
      <c r="M7" s="18">
        <v>226</v>
      </c>
      <c r="N7" s="3">
        <v>1320</v>
      </c>
      <c r="O7" s="3">
        <f>N7-384</f>
        <v>936</v>
      </c>
    </row>
    <row r="8" spans="1:15" s="3" customFormat="1" ht="30" customHeight="1">
      <c r="A8" s="4" t="s">
        <v>7</v>
      </c>
      <c r="B8" s="15">
        <f t="shared" si="0"/>
        <v>31450</v>
      </c>
      <c r="C8" s="16">
        <f t="shared" si="0"/>
        <v>11329</v>
      </c>
      <c r="D8" s="16">
        <v>3194</v>
      </c>
      <c r="E8" s="16">
        <v>469</v>
      </c>
      <c r="F8" s="16">
        <v>7570</v>
      </c>
      <c r="G8" s="16">
        <v>1943</v>
      </c>
      <c r="H8" s="17">
        <v>7221</v>
      </c>
      <c r="I8" s="16">
        <v>2197</v>
      </c>
      <c r="J8" s="17">
        <v>11317</v>
      </c>
      <c r="K8" s="16">
        <v>5561</v>
      </c>
      <c r="L8" s="18">
        <v>1335</v>
      </c>
      <c r="M8" s="18">
        <v>528</v>
      </c>
      <c r="N8" s="3">
        <v>813</v>
      </c>
      <c r="O8" s="3">
        <f>N8-182</f>
        <v>631</v>
      </c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15" s="3" customFormat="1" ht="30" customHeight="1">
      <c r="A11" s="10" t="s">
        <v>12</v>
      </c>
      <c r="B11" s="19">
        <v>100</v>
      </c>
      <c r="C11" s="20">
        <f>C6/B6*100</f>
        <v>34.11923473842978</v>
      </c>
      <c r="D11" s="20">
        <v>100</v>
      </c>
      <c r="E11" s="20">
        <f>E6/D6*100</f>
        <v>16.339723584485064</v>
      </c>
      <c r="F11" s="20">
        <v>100</v>
      </c>
      <c r="G11" s="20">
        <f>G6/F6*100</f>
        <v>26.92514395393474</v>
      </c>
      <c r="H11" s="21">
        <v>100</v>
      </c>
      <c r="I11" s="20">
        <f>I6/H6*100</f>
        <v>31.02976081796604</v>
      </c>
      <c r="J11" s="21">
        <v>100</v>
      </c>
      <c r="K11" s="20">
        <f>K6/J6*100</f>
        <v>48.77664365055539</v>
      </c>
      <c r="L11" s="22">
        <v>100</v>
      </c>
      <c r="M11" s="22">
        <f>M6/L6*100</f>
        <v>38.08080808080808</v>
      </c>
      <c r="N11" s="22">
        <v>100</v>
      </c>
      <c r="O11" s="22">
        <f>O6/N6*100</f>
        <v>73.46460384435069</v>
      </c>
    </row>
    <row r="12" spans="1:15" s="3" customFormat="1" ht="30" customHeight="1">
      <c r="A12" s="4" t="s">
        <v>6</v>
      </c>
      <c r="B12" s="23">
        <v>100</v>
      </c>
      <c r="C12" s="24">
        <f>C7/B7*100</f>
        <v>30.958918576407225</v>
      </c>
      <c r="D12" s="24">
        <v>100</v>
      </c>
      <c r="E12" s="24">
        <f>E7/D7*100</f>
        <v>17.255105572862583</v>
      </c>
      <c r="F12" s="24">
        <v>100</v>
      </c>
      <c r="G12" s="24">
        <f>G7/F7*100</f>
        <v>28.670944087992666</v>
      </c>
      <c r="H12" s="25">
        <v>100</v>
      </c>
      <c r="I12" s="24">
        <f>I7/H7*100</f>
        <v>32.19930350924189</v>
      </c>
      <c r="J12" s="25">
        <v>100</v>
      </c>
      <c r="K12" s="24">
        <f>K7/J7*100</f>
        <v>46.73642252117588</v>
      </c>
      <c r="L12" s="26">
        <v>100</v>
      </c>
      <c r="M12" s="26">
        <f>M7/L7*100</f>
        <v>35.038759689922486</v>
      </c>
      <c r="N12" s="26">
        <v>100</v>
      </c>
      <c r="O12" s="26">
        <f>O7/N7*100</f>
        <v>70.9090909090909</v>
      </c>
    </row>
    <row r="13" spans="1:15" s="3" customFormat="1" ht="30" customHeight="1" thickBot="1">
      <c r="A13" s="7" t="s">
        <v>7</v>
      </c>
      <c r="B13" s="27">
        <v>100</v>
      </c>
      <c r="C13" s="28">
        <f>C8/B8*100</f>
        <v>36.02225755166932</v>
      </c>
      <c r="D13" s="28">
        <v>100</v>
      </c>
      <c r="E13" s="28">
        <f>E8/D8*100</f>
        <v>14.683782091421415</v>
      </c>
      <c r="F13" s="28">
        <v>100</v>
      </c>
      <c r="G13" s="28">
        <f>G8/F8*100</f>
        <v>25.667107001321003</v>
      </c>
      <c r="H13" s="29">
        <v>100</v>
      </c>
      <c r="I13" s="28">
        <f>I8/H8*100</f>
        <v>30.425148871347456</v>
      </c>
      <c r="J13" s="29">
        <v>100</v>
      </c>
      <c r="K13" s="28">
        <f>K8/J8*100</f>
        <v>49.13846425731201</v>
      </c>
      <c r="L13" s="30">
        <v>100</v>
      </c>
      <c r="M13" s="30">
        <f>M8/L8*100</f>
        <v>39.550561797752806</v>
      </c>
      <c r="N13" s="30">
        <v>100</v>
      </c>
      <c r="O13" s="30">
        <f>O8/N8*100</f>
        <v>77.61377613776138</v>
      </c>
    </row>
    <row r="14" ht="15.75">
      <c r="A14" s="31" t="s">
        <v>18</v>
      </c>
    </row>
  </sheetData>
  <sheetProtection/>
  <mergeCells count="11">
    <mergeCell ref="A1:O1"/>
    <mergeCell ref="L4:M4"/>
    <mergeCell ref="H4:I4"/>
    <mergeCell ref="A4:A5"/>
    <mergeCell ref="B4:C4"/>
    <mergeCell ref="J4:K4"/>
    <mergeCell ref="D4:E4"/>
    <mergeCell ref="F4:G4"/>
    <mergeCell ref="N4:O4"/>
    <mergeCell ref="A3:O3"/>
    <mergeCell ref="A2:O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v>48696</v>
      </c>
      <c r="C6" s="12">
        <v>17268</v>
      </c>
      <c r="D6" s="12">
        <v>12116</v>
      </c>
      <c r="E6" s="12">
        <v>2517</v>
      </c>
      <c r="F6" s="12">
        <v>14993</v>
      </c>
      <c r="G6" s="12">
        <v>4888</v>
      </c>
      <c r="H6" s="12">
        <v>12900</v>
      </c>
      <c r="I6" s="12">
        <v>5163</v>
      </c>
      <c r="J6" s="12">
        <v>5352</v>
      </c>
      <c r="K6" s="12">
        <v>2961</v>
      </c>
      <c r="L6" s="12">
        <v>3046</v>
      </c>
      <c r="M6" s="12">
        <v>1515</v>
      </c>
      <c r="N6" s="12">
        <v>289</v>
      </c>
      <c r="O6" s="12">
        <v>224</v>
      </c>
      <c r="Q6" s="32"/>
      <c r="R6" s="32"/>
    </row>
    <row r="7" spans="1:18" s="3" customFormat="1" ht="30" customHeight="1">
      <c r="A7" s="4" t="s">
        <v>6</v>
      </c>
      <c r="B7" s="15">
        <v>19699</v>
      </c>
      <c r="C7" s="16">
        <v>6022</v>
      </c>
      <c r="D7" s="16">
        <v>7899</v>
      </c>
      <c r="E7" s="16">
        <v>1687</v>
      </c>
      <c r="F7" s="16">
        <v>6217</v>
      </c>
      <c r="G7" s="16">
        <v>2011</v>
      </c>
      <c r="H7" s="17">
        <v>3904</v>
      </c>
      <c r="I7" s="16">
        <v>1472</v>
      </c>
      <c r="J7" s="17">
        <v>784</v>
      </c>
      <c r="K7" s="16">
        <v>385</v>
      </c>
      <c r="L7" s="18">
        <v>661</v>
      </c>
      <c r="M7" s="18">
        <v>287</v>
      </c>
      <c r="N7" s="3">
        <v>234</v>
      </c>
      <c r="O7" s="3">
        <v>180</v>
      </c>
      <c r="Q7" s="32"/>
      <c r="R7" s="32"/>
    </row>
    <row r="8" spans="1:18" s="3" customFormat="1" ht="30" customHeight="1">
      <c r="A8" s="4" t="s">
        <v>7</v>
      </c>
      <c r="B8" s="15">
        <v>28997</v>
      </c>
      <c r="C8" s="16">
        <v>11246</v>
      </c>
      <c r="D8" s="16">
        <v>4217</v>
      </c>
      <c r="E8" s="16">
        <v>830</v>
      </c>
      <c r="F8" s="16">
        <v>8776</v>
      </c>
      <c r="G8" s="16">
        <v>2877</v>
      </c>
      <c r="H8" s="17">
        <v>8996</v>
      </c>
      <c r="I8" s="16">
        <v>3691</v>
      </c>
      <c r="J8" s="17">
        <v>4568</v>
      </c>
      <c r="K8" s="16">
        <v>2576</v>
      </c>
      <c r="L8" s="18">
        <v>2385</v>
      </c>
      <c r="M8" s="18">
        <v>1228</v>
      </c>
      <c r="N8" s="3">
        <v>55</v>
      </c>
      <c r="O8" s="3">
        <v>44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35.460818137013305</v>
      </c>
      <c r="D11" s="20">
        <v>100</v>
      </c>
      <c r="E11" s="20">
        <f>E6*100/D6</f>
        <v>20.77418289864642</v>
      </c>
      <c r="F11" s="20">
        <v>100</v>
      </c>
      <c r="G11" s="20">
        <f>G6*100/F6</f>
        <v>32.60188087774295</v>
      </c>
      <c r="H11" s="21">
        <v>100</v>
      </c>
      <c r="I11" s="20">
        <f>I6*100/H6</f>
        <v>40.02325581395349</v>
      </c>
      <c r="J11" s="21">
        <v>100</v>
      </c>
      <c r="K11" s="20">
        <f>K6*100/J6</f>
        <v>55.32511210762332</v>
      </c>
      <c r="L11" s="22">
        <v>100</v>
      </c>
      <c r="M11" s="22">
        <f>M6*100/L6</f>
        <v>49.73736047275115</v>
      </c>
      <c r="N11" s="22">
        <v>100</v>
      </c>
      <c r="O11" s="22">
        <f>O6*100/N6</f>
        <v>77.50865051903114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30.57007969947713</v>
      </c>
      <c r="D12" s="24">
        <v>100</v>
      </c>
      <c r="E12" s="24">
        <f>E7*100/D7</f>
        <v>21.357133814406886</v>
      </c>
      <c r="F12" s="24">
        <v>100</v>
      </c>
      <c r="G12" s="24">
        <f>G7*100/F7</f>
        <v>32.3467910567798</v>
      </c>
      <c r="H12" s="25">
        <v>100</v>
      </c>
      <c r="I12" s="24">
        <f>I7*100/H7</f>
        <v>37.704918032786885</v>
      </c>
      <c r="J12" s="25">
        <v>100</v>
      </c>
      <c r="K12" s="24">
        <f>K7*100/J7</f>
        <v>49.107142857142854</v>
      </c>
      <c r="L12" s="26">
        <v>100</v>
      </c>
      <c r="M12" s="26">
        <f>M7*100/L7</f>
        <v>43.41906202723147</v>
      </c>
      <c r="N12" s="26">
        <v>100</v>
      </c>
      <c r="O12" s="26">
        <f>O7*100/N7</f>
        <v>76.92307692307692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38.78332241266338</v>
      </c>
      <c r="D13" s="28">
        <v>100</v>
      </c>
      <c r="E13" s="28">
        <f>E8*100/D8</f>
        <v>19.682238558216742</v>
      </c>
      <c r="F13" s="28">
        <v>100</v>
      </c>
      <c r="G13" s="28">
        <f>G8*100/F8</f>
        <v>32.78258887876026</v>
      </c>
      <c r="H13" s="29">
        <v>100</v>
      </c>
      <c r="I13" s="28">
        <f>I8*100/H8</f>
        <v>41.02934637616718</v>
      </c>
      <c r="J13" s="29">
        <v>100</v>
      </c>
      <c r="K13" s="28">
        <f>K8*100/J8</f>
        <v>56.3922942206655</v>
      </c>
      <c r="L13" s="30">
        <v>100</v>
      </c>
      <c r="M13" s="30">
        <f>M8*100/L8</f>
        <v>51.488469601677146</v>
      </c>
      <c r="N13" s="30">
        <v>100</v>
      </c>
      <c r="O13" s="30">
        <f>O8*100/N8</f>
        <v>80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J4:K4"/>
    <mergeCell ref="L4:M4"/>
    <mergeCell ref="N4:O4"/>
    <mergeCell ref="A1:O1"/>
    <mergeCell ref="A2:O2"/>
    <mergeCell ref="A3:O3"/>
    <mergeCell ref="A4:A5"/>
    <mergeCell ref="B4:C4"/>
    <mergeCell ref="D4:E4"/>
    <mergeCell ref="F4:G4"/>
    <mergeCell ref="H4:I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D12" sqref="D1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9" s="3" customFormat="1" ht="30" customHeight="1">
      <c r="A6" s="9" t="s">
        <v>10</v>
      </c>
      <c r="B6" s="11">
        <v>48096</v>
      </c>
      <c r="C6" s="12">
        <v>17138</v>
      </c>
      <c r="D6" s="12">
        <v>12222</v>
      </c>
      <c r="E6" s="12">
        <v>2615</v>
      </c>
      <c r="F6" s="12">
        <v>15007</v>
      </c>
      <c r="G6" s="12">
        <v>5027</v>
      </c>
      <c r="H6" s="12">
        <v>11909</v>
      </c>
      <c r="I6" s="12">
        <v>4812</v>
      </c>
      <c r="J6" s="12">
        <v>4828</v>
      </c>
      <c r="K6" s="12">
        <v>2725</v>
      </c>
      <c r="L6" s="12">
        <v>3882</v>
      </c>
      <c r="M6" s="12">
        <v>1760</v>
      </c>
      <c r="N6" s="12">
        <v>248</v>
      </c>
      <c r="O6" s="12">
        <v>199</v>
      </c>
      <c r="P6" s="32"/>
      <c r="Q6" s="32"/>
      <c r="R6" s="32"/>
      <c r="S6" s="32"/>
    </row>
    <row r="7" spans="1:19" s="3" customFormat="1" ht="30" customHeight="1">
      <c r="A7" s="4" t="s">
        <v>6</v>
      </c>
      <c r="B7" s="15">
        <v>19557</v>
      </c>
      <c r="C7" s="16">
        <v>6017</v>
      </c>
      <c r="D7" s="16">
        <v>7987</v>
      </c>
      <c r="E7" s="16">
        <v>1750</v>
      </c>
      <c r="F7" s="16">
        <v>6215</v>
      </c>
      <c r="G7" s="16">
        <v>2074</v>
      </c>
      <c r="H7" s="17">
        <v>3543</v>
      </c>
      <c r="I7" s="16">
        <v>1313</v>
      </c>
      <c r="J7" s="17">
        <v>644</v>
      </c>
      <c r="K7" s="16">
        <v>320</v>
      </c>
      <c r="L7" s="18">
        <v>959</v>
      </c>
      <c r="M7" s="18">
        <v>396</v>
      </c>
      <c r="N7" s="3">
        <v>209</v>
      </c>
      <c r="O7" s="3">
        <v>164</v>
      </c>
      <c r="P7" s="32"/>
      <c r="Q7" s="32"/>
      <c r="R7" s="32"/>
      <c r="S7" s="32"/>
    </row>
    <row r="8" spans="1:19" s="3" customFormat="1" ht="30" customHeight="1">
      <c r="A8" s="4" t="s">
        <v>7</v>
      </c>
      <c r="B8" s="15">
        <v>28539</v>
      </c>
      <c r="C8" s="16">
        <v>11121</v>
      </c>
      <c r="D8" s="16">
        <v>4235</v>
      </c>
      <c r="E8" s="16">
        <v>865</v>
      </c>
      <c r="F8" s="16">
        <v>8792</v>
      </c>
      <c r="G8" s="16">
        <v>2953</v>
      </c>
      <c r="H8" s="17">
        <v>8366</v>
      </c>
      <c r="I8" s="16">
        <v>3499</v>
      </c>
      <c r="J8" s="17">
        <v>4184</v>
      </c>
      <c r="K8" s="16">
        <v>2405</v>
      </c>
      <c r="L8" s="18">
        <v>2923</v>
      </c>
      <c r="M8" s="18">
        <v>1364</v>
      </c>
      <c r="N8" s="3">
        <v>39</v>
      </c>
      <c r="O8" s="3">
        <v>35</v>
      </c>
      <c r="P8" s="32"/>
      <c r="Q8" s="32"/>
      <c r="R8" s="32"/>
      <c r="S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35.63290086493679</v>
      </c>
      <c r="D11" s="20">
        <v>100</v>
      </c>
      <c r="E11" s="20">
        <f>E6*100/D6</f>
        <v>21.395843560792013</v>
      </c>
      <c r="F11" s="20">
        <v>100</v>
      </c>
      <c r="G11" s="20">
        <f>G6*100/F6</f>
        <v>33.497701072832676</v>
      </c>
      <c r="H11" s="21">
        <v>100</v>
      </c>
      <c r="I11" s="20">
        <f>I6*100/H6</f>
        <v>40.40641531614745</v>
      </c>
      <c r="J11" s="21">
        <v>100</v>
      </c>
      <c r="K11" s="20">
        <f>K6*100/J6</f>
        <v>56.44159072079536</v>
      </c>
      <c r="L11" s="22">
        <v>100</v>
      </c>
      <c r="M11" s="22">
        <f>M6*100/L6</f>
        <v>45.33745492014425</v>
      </c>
      <c r="N11" s="22">
        <v>100</v>
      </c>
      <c r="O11" s="22">
        <f>O6*100/N6</f>
        <v>80.24193548387096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30.766477476095517</v>
      </c>
      <c r="D12" s="24">
        <v>100</v>
      </c>
      <c r="E12" s="24">
        <f>E7*100/D7</f>
        <v>21.910604732690622</v>
      </c>
      <c r="F12" s="24">
        <v>100</v>
      </c>
      <c r="G12" s="24">
        <f>G7*100/F7</f>
        <v>33.37087691069992</v>
      </c>
      <c r="H12" s="25">
        <v>100</v>
      </c>
      <c r="I12" s="24">
        <f>I7*100/H7</f>
        <v>37.05898955687271</v>
      </c>
      <c r="J12" s="25">
        <v>100</v>
      </c>
      <c r="K12" s="24">
        <f>K7*100/J7</f>
        <v>49.68944099378882</v>
      </c>
      <c r="L12" s="26">
        <v>100</v>
      </c>
      <c r="M12" s="26">
        <f>M7*100/L7</f>
        <v>41.293013555787276</v>
      </c>
      <c r="N12" s="26">
        <v>100</v>
      </c>
      <c r="O12" s="26">
        <f>O7*100/N7</f>
        <v>78.4688995215311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38.96772837170188</v>
      </c>
      <c r="D13" s="28">
        <v>100</v>
      </c>
      <c r="E13" s="28">
        <f>E8*100/D8</f>
        <v>20.425029515938608</v>
      </c>
      <c r="F13" s="28">
        <v>100</v>
      </c>
      <c r="G13" s="28">
        <f>G8*100/F8</f>
        <v>33.58735213830755</v>
      </c>
      <c r="H13" s="29">
        <v>100</v>
      </c>
      <c r="I13" s="28">
        <f>I8*100/H8</f>
        <v>41.82404972507769</v>
      </c>
      <c r="J13" s="29">
        <v>100</v>
      </c>
      <c r="K13" s="28">
        <f>K8*100/J8</f>
        <v>57.48087954110898</v>
      </c>
      <c r="L13" s="30">
        <v>100</v>
      </c>
      <c r="M13" s="30">
        <f>M8*100/L8</f>
        <v>46.664385904892235</v>
      </c>
      <c r="N13" s="30">
        <v>100</v>
      </c>
      <c r="O13" s="30">
        <f>O8*100/N8</f>
        <v>89.74358974358974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A1:O1"/>
    <mergeCell ref="A2:O2"/>
    <mergeCell ref="A3:O3"/>
    <mergeCell ref="A4:A5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C15" sqref="C15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9" s="3" customFormat="1" ht="30" customHeight="1">
      <c r="A6" s="9" t="s">
        <v>10</v>
      </c>
      <c r="B6" s="11">
        <v>47412</v>
      </c>
      <c r="C6" s="12">
        <v>17070</v>
      </c>
      <c r="D6" s="12">
        <v>12731</v>
      </c>
      <c r="E6" s="12">
        <v>2758</v>
      </c>
      <c r="F6" s="12">
        <v>15154</v>
      </c>
      <c r="G6" s="12">
        <v>5165</v>
      </c>
      <c r="H6" s="12">
        <v>12950</v>
      </c>
      <c r="I6" s="12">
        <v>5242</v>
      </c>
      <c r="J6" s="12">
        <v>4916</v>
      </c>
      <c r="K6" s="12">
        <v>2770</v>
      </c>
      <c r="L6" s="12">
        <v>1438</v>
      </c>
      <c r="M6" s="12">
        <v>953</v>
      </c>
      <c r="N6" s="12">
        <v>223</v>
      </c>
      <c r="O6" s="12">
        <v>182</v>
      </c>
      <c r="P6" s="32"/>
      <c r="Q6" s="32"/>
      <c r="R6" s="32"/>
      <c r="S6" s="32"/>
    </row>
    <row r="7" spans="1:19" s="3" customFormat="1" ht="30" customHeight="1">
      <c r="A7" s="4" t="s">
        <v>6</v>
      </c>
      <c r="B7" s="15">
        <v>19523</v>
      </c>
      <c r="C7" s="16">
        <v>6043</v>
      </c>
      <c r="D7" s="16">
        <v>8257</v>
      </c>
      <c r="E7" s="16">
        <v>1833</v>
      </c>
      <c r="F7" s="16">
        <v>6206</v>
      </c>
      <c r="G7" s="16">
        <v>2101</v>
      </c>
      <c r="H7" s="17">
        <v>3837</v>
      </c>
      <c r="I7" s="16">
        <v>1417</v>
      </c>
      <c r="J7" s="17">
        <v>744</v>
      </c>
      <c r="K7" s="16">
        <v>377</v>
      </c>
      <c r="L7" s="18">
        <v>293</v>
      </c>
      <c r="M7" s="18">
        <v>166</v>
      </c>
      <c r="N7" s="3">
        <v>186</v>
      </c>
      <c r="O7" s="3">
        <v>149</v>
      </c>
      <c r="P7" s="32"/>
      <c r="Q7" s="32"/>
      <c r="R7" s="32"/>
      <c r="S7" s="32"/>
    </row>
    <row r="8" spans="1:19" s="3" customFormat="1" ht="30" customHeight="1">
      <c r="A8" s="4" t="s">
        <v>7</v>
      </c>
      <c r="B8" s="15">
        <v>27889</v>
      </c>
      <c r="C8" s="16">
        <v>11027</v>
      </c>
      <c r="D8" s="16">
        <v>4474</v>
      </c>
      <c r="E8" s="16">
        <v>925</v>
      </c>
      <c r="F8" s="16">
        <v>8948</v>
      </c>
      <c r="G8" s="16">
        <v>3064</v>
      </c>
      <c r="H8" s="17">
        <v>9113</v>
      </c>
      <c r="I8" s="16">
        <v>3825</v>
      </c>
      <c r="J8" s="17">
        <v>4172</v>
      </c>
      <c r="K8" s="16">
        <v>2393</v>
      </c>
      <c r="L8" s="18">
        <v>1145</v>
      </c>
      <c r="M8" s="18">
        <v>787</v>
      </c>
      <c r="N8" s="3">
        <v>37</v>
      </c>
      <c r="O8" s="3">
        <v>33</v>
      </c>
      <c r="P8" s="32"/>
      <c r="Q8" s="32"/>
      <c r="R8" s="32"/>
      <c r="S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36.003543406732476</v>
      </c>
      <c r="D11" s="20">
        <v>100</v>
      </c>
      <c r="E11" s="20">
        <f>E6*100/D6</f>
        <v>21.663655643704345</v>
      </c>
      <c r="F11" s="20">
        <v>100</v>
      </c>
      <c r="G11" s="20">
        <f>G6*100/F6</f>
        <v>34.0834103207074</v>
      </c>
      <c r="H11" s="21">
        <v>100</v>
      </c>
      <c r="I11" s="20">
        <f>I6*100/H6</f>
        <v>40.47876447876448</v>
      </c>
      <c r="J11" s="21">
        <v>100</v>
      </c>
      <c r="K11" s="20">
        <f>K6*100/J6</f>
        <v>56.346623270951994</v>
      </c>
      <c r="L11" s="22">
        <v>100</v>
      </c>
      <c r="M11" s="22">
        <f>M6*100/L6</f>
        <v>66.27260083449235</v>
      </c>
      <c r="N11" s="22">
        <v>100</v>
      </c>
      <c r="O11" s="22">
        <f>O6*100/N6</f>
        <v>81.61434977578476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30.953234646314602</v>
      </c>
      <c r="D12" s="24">
        <v>100</v>
      </c>
      <c r="E12" s="24">
        <f>E7*100/D7</f>
        <v>22.19934600944653</v>
      </c>
      <c r="F12" s="24">
        <v>100</v>
      </c>
      <c r="G12" s="24">
        <f>G7*100/F7</f>
        <v>33.854334514985496</v>
      </c>
      <c r="H12" s="25">
        <v>100</v>
      </c>
      <c r="I12" s="24">
        <f>I7*100/H7</f>
        <v>36.929893145686734</v>
      </c>
      <c r="J12" s="25">
        <v>100</v>
      </c>
      <c r="K12" s="24">
        <f>K7*100/J7</f>
        <v>50.67204301075269</v>
      </c>
      <c r="L12" s="26">
        <v>100</v>
      </c>
      <c r="M12" s="26">
        <f>M7*100/L7</f>
        <v>56.65529010238908</v>
      </c>
      <c r="N12" s="26">
        <v>100</v>
      </c>
      <c r="O12" s="26">
        <f>O7*100/N7</f>
        <v>80.10752688172043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39.53888629925777</v>
      </c>
      <c r="D13" s="28">
        <v>100</v>
      </c>
      <c r="E13" s="28">
        <f>E8*100/D8</f>
        <v>20.675011175681718</v>
      </c>
      <c r="F13" s="28">
        <v>100</v>
      </c>
      <c r="G13" s="28">
        <f>G8*100/F8</f>
        <v>34.242288779615556</v>
      </c>
      <c r="H13" s="29">
        <v>100</v>
      </c>
      <c r="I13" s="28">
        <f>I8*100/H8</f>
        <v>41.973005596400746</v>
      </c>
      <c r="J13" s="29">
        <v>100</v>
      </c>
      <c r="K13" s="28">
        <f>K8*100/J8</f>
        <v>57.358581016299134</v>
      </c>
      <c r="L13" s="30">
        <v>100</v>
      </c>
      <c r="M13" s="30">
        <f>M8*100/L8</f>
        <v>68.73362445414847</v>
      </c>
      <c r="N13" s="30">
        <v>100</v>
      </c>
      <c r="O13" s="30">
        <f>O8*100/N8</f>
        <v>89.1891891891892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F4:G4"/>
    <mergeCell ref="H4:I4"/>
    <mergeCell ref="J4:K4"/>
    <mergeCell ref="L4:M4"/>
    <mergeCell ref="N4:O4"/>
    <mergeCell ref="A1:O1"/>
    <mergeCell ref="A2:O2"/>
    <mergeCell ref="A3:O3"/>
    <mergeCell ref="A4:A5"/>
    <mergeCell ref="B4:C4"/>
    <mergeCell ref="D4:E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9" s="3" customFormat="1" ht="30" customHeight="1">
      <c r="A6" s="9" t="s">
        <v>10</v>
      </c>
      <c r="B6" s="11">
        <v>46794</v>
      </c>
      <c r="C6" s="12">
        <v>16958</v>
      </c>
      <c r="D6" s="12">
        <v>12959</v>
      </c>
      <c r="E6" s="12">
        <v>2906</v>
      </c>
      <c r="F6" s="12">
        <v>14846</v>
      </c>
      <c r="G6" s="12">
        <v>5172</v>
      </c>
      <c r="H6" s="12">
        <v>12724</v>
      </c>
      <c r="I6" s="12">
        <v>5157</v>
      </c>
      <c r="J6" s="12">
        <v>4636</v>
      </c>
      <c r="K6" s="12">
        <v>2601</v>
      </c>
      <c r="L6" s="12">
        <v>1425</v>
      </c>
      <c r="M6" s="12">
        <v>953</v>
      </c>
      <c r="N6" s="12">
        <v>204</v>
      </c>
      <c r="O6" s="12">
        <v>169</v>
      </c>
      <c r="P6" s="32"/>
      <c r="Q6" s="32"/>
      <c r="R6" s="32"/>
      <c r="S6" s="32"/>
    </row>
    <row r="7" spans="1:19" s="3" customFormat="1" ht="30" customHeight="1">
      <c r="A7" s="4" t="s">
        <v>6</v>
      </c>
      <c r="B7" s="15">
        <v>19760</v>
      </c>
      <c r="C7" s="16">
        <v>6135</v>
      </c>
      <c r="D7" s="16">
        <v>8524</v>
      </c>
      <c r="E7" s="16">
        <v>1935</v>
      </c>
      <c r="F7" s="16">
        <v>6122</v>
      </c>
      <c r="G7" s="16">
        <v>2090</v>
      </c>
      <c r="H7" s="17">
        <v>3932</v>
      </c>
      <c r="I7" s="16">
        <v>1441</v>
      </c>
      <c r="J7" s="17">
        <v>730</v>
      </c>
      <c r="K7" s="16">
        <v>365</v>
      </c>
      <c r="L7" s="18">
        <v>285</v>
      </c>
      <c r="M7" s="18">
        <v>168</v>
      </c>
      <c r="N7" s="3">
        <v>167</v>
      </c>
      <c r="O7" s="3">
        <v>136</v>
      </c>
      <c r="P7" s="32"/>
      <c r="Q7" s="32"/>
      <c r="R7" s="32"/>
      <c r="S7" s="32"/>
    </row>
    <row r="8" spans="1:19" s="3" customFormat="1" ht="30" customHeight="1">
      <c r="A8" s="4" t="s">
        <v>7</v>
      </c>
      <c r="B8" s="15">
        <v>27034</v>
      </c>
      <c r="C8" s="16">
        <v>10823</v>
      </c>
      <c r="D8" s="16">
        <v>4435</v>
      </c>
      <c r="E8" s="16">
        <v>971</v>
      </c>
      <c r="F8" s="16">
        <v>8724</v>
      </c>
      <c r="G8" s="16">
        <v>3082</v>
      </c>
      <c r="H8" s="17">
        <v>8792</v>
      </c>
      <c r="I8" s="16">
        <v>3716</v>
      </c>
      <c r="J8" s="17">
        <v>3906</v>
      </c>
      <c r="K8" s="16">
        <v>2236</v>
      </c>
      <c r="L8" s="18">
        <v>1140</v>
      </c>
      <c r="M8" s="18">
        <v>785</v>
      </c>
      <c r="N8" s="3">
        <v>37</v>
      </c>
      <c r="O8" s="3">
        <v>33</v>
      </c>
      <c r="P8" s="32"/>
      <c r="Q8" s="32"/>
      <c r="R8" s="32"/>
      <c r="S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36.23968884899774</v>
      </c>
      <c r="D11" s="20">
        <v>100</v>
      </c>
      <c r="E11" s="20">
        <f>E6*100/D6</f>
        <v>22.424569797052243</v>
      </c>
      <c r="F11" s="20">
        <v>100</v>
      </c>
      <c r="G11" s="20">
        <f>G6*100/F6</f>
        <v>34.83766671157214</v>
      </c>
      <c r="H11" s="21">
        <v>100</v>
      </c>
      <c r="I11" s="20">
        <f>I6*100/H6</f>
        <v>40.5297076391072</v>
      </c>
      <c r="J11" s="21">
        <v>100</v>
      </c>
      <c r="K11" s="20">
        <f>K6*100/J6</f>
        <v>56.10440034512511</v>
      </c>
      <c r="L11" s="22">
        <v>100</v>
      </c>
      <c r="M11" s="22">
        <f>M6*100/L6</f>
        <v>66.87719298245614</v>
      </c>
      <c r="N11" s="22">
        <v>100</v>
      </c>
      <c r="O11" s="22">
        <f>O6*100/N6</f>
        <v>82.84313725490196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31.04757085020243</v>
      </c>
      <c r="D12" s="24">
        <v>100</v>
      </c>
      <c r="E12" s="24">
        <f>E7*100/D7</f>
        <v>22.70061004223369</v>
      </c>
      <c r="F12" s="24">
        <v>100</v>
      </c>
      <c r="G12" s="24">
        <f>G7*100/F7</f>
        <v>34.13917020581509</v>
      </c>
      <c r="H12" s="25">
        <v>100</v>
      </c>
      <c r="I12" s="24">
        <f>I7*100/H7</f>
        <v>36.64801627670397</v>
      </c>
      <c r="J12" s="25">
        <v>100</v>
      </c>
      <c r="K12" s="24">
        <f>K7*100/J7</f>
        <v>50</v>
      </c>
      <c r="L12" s="26">
        <v>100</v>
      </c>
      <c r="M12" s="26">
        <f>M7*100/L7</f>
        <v>58.94736842105263</v>
      </c>
      <c r="N12" s="26">
        <v>100</v>
      </c>
      <c r="O12" s="26">
        <f>O7*100/N7</f>
        <v>81.437125748503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40.0347710290745</v>
      </c>
      <c r="D13" s="28">
        <v>100</v>
      </c>
      <c r="E13" s="28">
        <f>E8*100/D8</f>
        <v>21.89402480270575</v>
      </c>
      <c r="F13" s="28">
        <v>100</v>
      </c>
      <c r="G13" s="28">
        <f>G8*100/F8</f>
        <v>35.327831270059605</v>
      </c>
      <c r="H13" s="29">
        <v>100</v>
      </c>
      <c r="I13" s="28">
        <f>I8*100/H8</f>
        <v>42.26569608735214</v>
      </c>
      <c r="J13" s="29">
        <v>100</v>
      </c>
      <c r="K13" s="28">
        <f>K8*100/J8</f>
        <v>57.2452636968766</v>
      </c>
      <c r="L13" s="30">
        <v>100</v>
      </c>
      <c r="M13" s="30">
        <f>M8*100/L8</f>
        <v>68.85964912280701</v>
      </c>
      <c r="N13" s="30">
        <v>100</v>
      </c>
      <c r="O13" s="30">
        <f>O8*100/N8</f>
        <v>89.1891891891892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H4:I4"/>
    <mergeCell ref="J4:K4"/>
    <mergeCell ref="L4:M4"/>
    <mergeCell ref="N4:O4"/>
    <mergeCell ref="A1:O1"/>
    <mergeCell ref="A2:O2"/>
    <mergeCell ref="A3:O3"/>
    <mergeCell ref="A4:A5"/>
    <mergeCell ref="B4:C4"/>
    <mergeCell ref="D4:E4"/>
    <mergeCell ref="F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9" s="3" customFormat="1" ht="30" customHeight="1">
      <c r="A6" s="9" t="s">
        <v>10</v>
      </c>
      <c r="B6" s="11">
        <v>46137</v>
      </c>
      <c r="C6" s="12">
        <v>16751</v>
      </c>
      <c r="D6" s="12">
        <v>13218</v>
      </c>
      <c r="E6" s="12">
        <v>3019</v>
      </c>
      <c r="F6" s="12">
        <v>14575</v>
      </c>
      <c r="G6" s="12">
        <v>5197</v>
      </c>
      <c r="H6" s="12">
        <v>12532</v>
      </c>
      <c r="I6" s="12">
        <v>5105</v>
      </c>
      <c r="J6" s="12">
        <v>4261</v>
      </c>
      <c r="K6" s="12">
        <v>2395</v>
      </c>
      <c r="L6" s="12">
        <v>1359</v>
      </c>
      <c r="M6" s="12">
        <v>875</v>
      </c>
      <c r="N6" s="12">
        <v>192</v>
      </c>
      <c r="O6" s="12">
        <v>160</v>
      </c>
      <c r="P6" s="32"/>
      <c r="Q6" s="32"/>
      <c r="R6" s="32"/>
      <c r="S6" s="32"/>
    </row>
    <row r="7" spans="1:19" s="3" customFormat="1" ht="30" customHeight="1">
      <c r="A7" s="4" t="s">
        <v>6</v>
      </c>
      <c r="B7" s="15">
        <v>19880</v>
      </c>
      <c r="C7" s="16">
        <v>6187</v>
      </c>
      <c r="D7" s="16">
        <v>8705</v>
      </c>
      <c r="E7" s="16">
        <v>1995</v>
      </c>
      <c r="F7" s="16">
        <v>6087</v>
      </c>
      <c r="G7" s="16">
        <v>2109</v>
      </c>
      <c r="H7" s="17">
        <v>3963</v>
      </c>
      <c r="I7" s="16">
        <v>1447</v>
      </c>
      <c r="J7" s="17">
        <v>683</v>
      </c>
      <c r="K7" s="16">
        <v>343</v>
      </c>
      <c r="L7" s="18">
        <v>282</v>
      </c>
      <c r="M7" s="18">
        <v>161</v>
      </c>
      <c r="N7" s="3">
        <v>160</v>
      </c>
      <c r="O7" s="3">
        <v>132</v>
      </c>
      <c r="P7" s="32"/>
      <c r="Q7" s="32"/>
      <c r="R7" s="32"/>
      <c r="S7" s="32"/>
    </row>
    <row r="8" spans="1:19" s="3" customFormat="1" ht="30" customHeight="1">
      <c r="A8" s="4" t="s">
        <v>7</v>
      </c>
      <c r="B8" s="15">
        <v>26257</v>
      </c>
      <c r="C8" s="16">
        <v>10564</v>
      </c>
      <c r="D8" s="16">
        <v>4513</v>
      </c>
      <c r="E8" s="16">
        <v>1024</v>
      </c>
      <c r="F8" s="16">
        <v>8488</v>
      </c>
      <c r="G8" s="16">
        <v>3088</v>
      </c>
      <c r="H8" s="17">
        <v>8569</v>
      </c>
      <c r="I8" s="16">
        <v>3658</v>
      </c>
      <c r="J8" s="17">
        <v>3578</v>
      </c>
      <c r="K8" s="16">
        <v>2052</v>
      </c>
      <c r="L8" s="18">
        <v>1077</v>
      </c>
      <c r="M8" s="18">
        <v>714</v>
      </c>
      <c r="N8" s="3">
        <v>32</v>
      </c>
      <c r="O8" s="3">
        <v>28</v>
      </c>
      <c r="P8" s="32"/>
      <c r="Q8" s="32"/>
      <c r="R8" s="32"/>
      <c r="S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36.30708541951145</v>
      </c>
      <c r="D11" s="20">
        <v>100</v>
      </c>
      <c r="E11" s="20">
        <f>E6*100/D6</f>
        <v>22.840066575881373</v>
      </c>
      <c r="F11" s="20">
        <v>100</v>
      </c>
      <c r="G11" s="20">
        <f>G6*100/F6</f>
        <v>35.656946826758144</v>
      </c>
      <c r="H11" s="21">
        <v>100</v>
      </c>
      <c r="I11" s="20">
        <f>I6*100/H6</f>
        <v>40.735716565592085</v>
      </c>
      <c r="J11" s="21">
        <v>100</v>
      </c>
      <c r="K11" s="20">
        <f>K6*100/J6</f>
        <v>56.20746303684581</v>
      </c>
      <c r="L11" s="22">
        <v>100</v>
      </c>
      <c r="M11" s="22">
        <f>M6*100/L6</f>
        <v>64.38557763061074</v>
      </c>
      <c r="N11" s="22">
        <v>100</v>
      </c>
      <c r="O11" s="22">
        <f>O6*100/N6</f>
        <v>83.33333333333333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31.121730382293762</v>
      </c>
      <c r="D12" s="24">
        <v>100</v>
      </c>
      <c r="E12" s="24">
        <f>E7*100/D7</f>
        <v>22.917863296955773</v>
      </c>
      <c r="F12" s="24">
        <v>100</v>
      </c>
      <c r="G12" s="24">
        <f>G7*100/F7</f>
        <v>34.647609659931</v>
      </c>
      <c r="H12" s="25">
        <v>100</v>
      </c>
      <c r="I12" s="24">
        <f>I7*100/H7</f>
        <v>36.51274287156195</v>
      </c>
      <c r="J12" s="25">
        <v>100</v>
      </c>
      <c r="K12" s="24">
        <f>K7*100/J7</f>
        <v>50.219619326500734</v>
      </c>
      <c r="L12" s="26">
        <v>100</v>
      </c>
      <c r="M12" s="26">
        <f>M7*100/L7</f>
        <v>57.09219858156028</v>
      </c>
      <c r="N12" s="26">
        <v>100</v>
      </c>
      <c r="O12" s="26">
        <f>O7*100/N7</f>
        <v>82.5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40.233080702288916</v>
      </c>
      <c r="D13" s="28">
        <v>100</v>
      </c>
      <c r="E13" s="28">
        <f>E8*100/D8</f>
        <v>22.690006647462884</v>
      </c>
      <c r="F13" s="28">
        <v>100</v>
      </c>
      <c r="G13" s="28">
        <f>G8*100/F8</f>
        <v>36.380772855796415</v>
      </c>
      <c r="H13" s="29">
        <v>100</v>
      </c>
      <c r="I13" s="28">
        <f>I8*100/H8</f>
        <v>42.688761815847826</v>
      </c>
      <c r="J13" s="29">
        <v>100</v>
      </c>
      <c r="K13" s="28">
        <f>K8*100/J8</f>
        <v>57.35047512576858</v>
      </c>
      <c r="L13" s="30">
        <v>100</v>
      </c>
      <c r="M13" s="30">
        <f>M8*100/L8</f>
        <v>66.29526462395543</v>
      </c>
      <c r="N13" s="30">
        <v>100</v>
      </c>
      <c r="O13" s="30">
        <f>O8*100/N8</f>
        <v>87.5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J4:K4"/>
    <mergeCell ref="L4:M4"/>
    <mergeCell ref="N4:O4"/>
    <mergeCell ref="A1:O1"/>
    <mergeCell ref="A2:O2"/>
    <mergeCell ref="A3:O3"/>
    <mergeCell ref="A4:A5"/>
    <mergeCell ref="B4:C4"/>
    <mergeCell ref="D4:E4"/>
    <mergeCell ref="F4:G4"/>
    <mergeCell ref="H4:I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zoomScalePageLayoutView="0" workbookViewId="0" topLeftCell="A1">
      <selection activeCell="C17" sqref="C17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30" s="3" customFormat="1" ht="30" customHeight="1">
      <c r="A6" s="9" t="s">
        <v>10</v>
      </c>
      <c r="B6" s="11">
        <v>45811</v>
      </c>
      <c r="C6" s="12">
        <v>16687</v>
      </c>
      <c r="D6" s="12">
        <v>13489</v>
      </c>
      <c r="E6" s="12">
        <v>3135</v>
      </c>
      <c r="F6" s="12">
        <v>14263</v>
      </c>
      <c r="G6" s="12">
        <v>5187</v>
      </c>
      <c r="H6" s="12">
        <v>12558</v>
      </c>
      <c r="I6" s="12">
        <v>5088</v>
      </c>
      <c r="J6" s="12">
        <v>3971</v>
      </c>
      <c r="K6" s="12">
        <v>2245</v>
      </c>
      <c r="L6" s="12">
        <v>1342</v>
      </c>
      <c r="M6" s="12">
        <v>876</v>
      </c>
      <c r="N6" s="12">
        <v>188</v>
      </c>
      <c r="O6" s="12">
        <v>156</v>
      </c>
      <c r="P6" s="32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3" customFormat="1" ht="30" customHeight="1">
      <c r="A7" s="4" t="s">
        <v>6</v>
      </c>
      <c r="B7" s="15">
        <v>20039</v>
      </c>
      <c r="C7" s="16">
        <v>6250</v>
      </c>
      <c r="D7" s="16">
        <v>8863</v>
      </c>
      <c r="E7" s="16">
        <v>2053</v>
      </c>
      <c r="F7" s="16">
        <v>6042</v>
      </c>
      <c r="G7" s="16">
        <v>2117</v>
      </c>
      <c r="H7" s="17">
        <v>4057</v>
      </c>
      <c r="I7" s="16">
        <v>1473</v>
      </c>
      <c r="J7" s="17">
        <v>654</v>
      </c>
      <c r="K7" s="16">
        <v>330</v>
      </c>
      <c r="L7" s="18">
        <v>270</v>
      </c>
      <c r="M7" s="18">
        <v>152</v>
      </c>
      <c r="N7" s="3">
        <v>153</v>
      </c>
      <c r="O7" s="3">
        <v>125</v>
      </c>
      <c r="P7" s="32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s="3" customFormat="1" ht="30" customHeight="1">
      <c r="A8" s="4" t="s">
        <v>7</v>
      </c>
      <c r="B8" s="15">
        <v>25772</v>
      </c>
      <c r="C8" s="16">
        <v>10437</v>
      </c>
      <c r="D8" s="16">
        <v>4626</v>
      </c>
      <c r="E8" s="16">
        <v>1082</v>
      </c>
      <c r="F8" s="16">
        <v>8221</v>
      </c>
      <c r="G8" s="16">
        <v>3070</v>
      </c>
      <c r="H8" s="17">
        <v>8501</v>
      </c>
      <c r="I8" s="16">
        <v>3615</v>
      </c>
      <c r="J8" s="17">
        <v>3317</v>
      </c>
      <c r="K8" s="16">
        <v>1915</v>
      </c>
      <c r="L8" s="18">
        <v>1072</v>
      </c>
      <c r="M8" s="18">
        <v>724</v>
      </c>
      <c r="N8" s="3">
        <v>35</v>
      </c>
      <c r="O8" s="3">
        <v>31</v>
      </c>
      <c r="P8" s="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30" s="3" customFormat="1" ht="30" customHeight="1">
      <c r="A11" s="10" t="s">
        <v>12</v>
      </c>
      <c r="B11" s="19">
        <v>100</v>
      </c>
      <c r="C11" s="20">
        <v>36.4257492741918</v>
      </c>
      <c r="D11" s="20">
        <v>100</v>
      </c>
      <c r="E11" s="20">
        <v>23.2411594632664</v>
      </c>
      <c r="F11" s="20">
        <v>100</v>
      </c>
      <c r="G11" s="20">
        <v>36.3668232489659</v>
      </c>
      <c r="H11" s="21">
        <v>100</v>
      </c>
      <c r="I11" s="20">
        <v>40.516005733397</v>
      </c>
      <c r="J11" s="21">
        <v>100</v>
      </c>
      <c r="K11" s="20">
        <v>56.5348778645178</v>
      </c>
      <c r="L11" s="22">
        <v>100</v>
      </c>
      <c r="M11" s="22">
        <v>65.2757078986587</v>
      </c>
      <c r="N11" s="22">
        <v>100</v>
      </c>
      <c r="O11" s="22">
        <v>82.9787234042553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30" customHeight="1">
      <c r="A12" s="4" t="s">
        <v>6</v>
      </c>
      <c r="B12" s="23">
        <v>100</v>
      </c>
      <c r="C12" s="24">
        <v>31.1891810968611</v>
      </c>
      <c r="D12" s="24">
        <v>100</v>
      </c>
      <c r="E12" s="24">
        <v>23.163714317951</v>
      </c>
      <c r="F12" s="24">
        <v>100</v>
      </c>
      <c r="G12" s="24">
        <v>35.0380668652764</v>
      </c>
      <c r="H12" s="25">
        <v>100</v>
      </c>
      <c r="I12" s="24">
        <v>36.3076164653685</v>
      </c>
      <c r="J12" s="25">
        <v>100</v>
      </c>
      <c r="K12" s="24">
        <v>50.4587155963303</v>
      </c>
      <c r="L12" s="26">
        <v>100</v>
      </c>
      <c r="M12" s="26">
        <v>56.2962962962963</v>
      </c>
      <c r="N12" s="26">
        <v>100</v>
      </c>
      <c r="O12" s="26">
        <v>81.6993464052288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s="3" customFormat="1" ht="30" customHeight="1" thickBot="1">
      <c r="A13" s="7" t="s">
        <v>7</v>
      </c>
      <c r="B13" s="27">
        <v>100</v>
      </c>
      <c r="C13" s="28">
        <v>40.4974390811734</v>
      </c>
      <c r="D13" s="28">
        <v>100</v>
      </c>
      <c r="E13" s="28">
        <v>23.3895373973195</v>
      </c>
      <c r="F13" s="28">
        <v>100</v>
      </c>
      <c r="G13" s="28">
        <v>37.3433888821311</v>
      </c>
      <c r="H13" s="29">
        <v>100</v>
      </c>
      <c r="I13" s="28">
        <v>42.5244088930714</v>
      </c>
      <c r="J13" s="29">
        <v>100</v>
      </c>
      <c r="K13" s="28">
        <v>57.7328911667169</v>
      </c>
      <c r="L13" s="30">
        <v>100</v>
      </c>
      <c r="M13" s="30">
        <v>67.5373134328358</v>
      </c>
      <c r="N13" s="30">
        <v>100</v>
      </c>
      <c r="O13" s="30">
        <v>88.5714285714286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ht="15.75">
      <c r="A14" s="31" t="s">
        <v>28</v>
      </c>
    </row>
    <row r="15" ht="15.75">
      <c r="A15" s="31" t="s">
        <v>45</v>
      </c>
    </row>
  </sheetData>
  <sheetProtection/>
  <mergeCells count="11">
    <mergeCell ref="L4:M4"/>
    <mergeCell ref="N4:O4"/>
    <mergeCell ref="A1:O1"/>
    <mergeCell ref="A2:O2"/>
    <mergeCell ref="A3:O3"/>
    <mergeCell ref="A4:A5"/>
    <mergeCell ref="B4:C4"/>
    <mergeCell ref="D4:E4"/>
    <mergeCell ref="F4:G4"/>
    <mergeCell ref="H4:I4"/>
    <mergeCell ref="J4:K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4" width="7.625" style="36" customWidth="1"/>
    <col min="5" max="5" width="6.625" style="36" customWidth="1"/>
    <col min="6" max="6" width="7.625" style="36" bestFit="1" customWidth="1"/>
    <col min="7" max="7" width="6.625" style="36" customWidth="1"/>
    <col min="8" max="8" width="7.625" style="36" bestFit="1" customWidth="1"/>
    <col min="9" max="9" width="6.625" style="36" customWidth="1"/>
    <col min="10" max="10" width="7.625" style="36" bestFit="1" customWidth="1"/>
    <col min="11" max="11" width="6.625" style="36" customWidth="1"/>
    <col min="12" max="12" width="7.625" style="36" bestFit="1" customWidth="1"/>
    <col min="13" max="13" width="6.625" style="36" customWidth="1"/>
    <col min="14" max="14" width="7.625" style="36" bestFit="1" customWidth="1"/>
    <col min="15" max="15" width="6.625" style="36" customWidth="1"/>
    <col min="16" max="16" width="2.375" style="36" hidden="1" customWidth="1"/>
    <col min="17" max="16384" width="9.00390625" style="36" customWidth="1"/>
  </cols>
  <sheetData>
    <row r="1" spans="1:16" ht="30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35">
        <v>110</v>
      </c>
    </row>
    <row r="2" spans="1:15" s="37" customFormat="1" ht="18" customHeight="1">
      <c r="A2" s="85" t="str">
        <f>P1&amp;"學年度"</f>
        <v>110學年度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8" customFormat="1" ht="15.75" customHeight="1" thickBot="1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8" customFormat="1" ht="34.5" customHeight="1">
      <c r="A4" s="87"/>
      <c r="B4" s="80" t="s">
        <v>10</v>
      </c>
      <c r="C4" s="80"/>
      <c r="D4" s="80" t="s">
        <v>48</v>
      </c>
      <c r="E4" s="80"/>
      <c r="F4" s="80" t="s">
        <v>1</v>
      </c>
      <c r="G4" s="81"/>
      <c r="H4" s="80" t="s">
        <v>2</v>
      </c>
      <c r="I4" s="81"/>
      <c r="J4" s="80" t="s">
        <v>3</v>
      </c>
      <c r="K4" s="81"/>
      <c r="L4" s="80" t="s">
        <v>4</v>
      </c>
      <c r="M4" s="81"/>
      <c r="N4" s="80" t="s">
        <v>49</v>
      </c>
      <c r="O4" s="81"/>
    </row>
    <row r="5" spans="1:15" s="38" customFormat="1" ht="34.5" customHeight="1">
      <c r="A5" s="88"/>
      <c r="B5" s="39"/>
      <c r="C5" s="40" t="s">
        <v>5</v>
      </c>
      <c r="D5" s="41"/>
      <c r="E5" s="40" t="s">
        <v>5</v>
      </c>
      <c r="F5" s="39"/>
      <c r="G5" s="40" t="s">
        <v>5</v>
      </c>
      <c r="H5" s="39"/>
      <c r="I5" s="40" t="s">
        <v>5</v>
      </c>
      <c r="J5" s="39"/>
      <c r="K5" s="40" t="s">
        <v>5</v>
      </c>
      <c r="L5" s="39"/>
      <c r="M5" s="40" t="s">
        <v>5</v>
      </c>
      <c r="N5" s="39"/>
      <c r="O5" s="40" t="s">
        <v>5</v>
      </c>
    </row>
    <row r="6" spans="1:19" s="38" customFormat="1" ht="30" customHeight="1" hidden="1">
      <c r="A6" s="42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45"/>
      <c r="R6" s="45"/>
      <c r="S6" s="45"/>
    </row>
    <row r="7" spans="1:19" s="38" customFormat="1" ht="30" customHeight="1">
      <c r="A7" s="10" t="s">
        <v>51</v>
      </c>
      <c r="B7" s="46">
        <v>45119</v>
      </c>
      <c r="C7" s="47">
        <v>16499</v>
      </c>
      <c r="D7" s="47">
        <v>13740</v>
      </c>
      <c r="E7" s="47">
        <v>3263</v>
      </c>
      <c r="F7" s="47">
        <v>13882</v>
      </c>
      <c r="G7" s="47">
        <v>5145</v>
      </c>
      <c r="H7" s="48">
        <v>12410</v>
      </c>
      <c r="I7" s="47">
        <v>5024</v>
      </c>
      <c r="J7" s="48">
        <v>3652</v>
      </c>
      <c r="K7" s="47">
        <v>2075</v>
      </c>
      <c r="L7" s="49">
        <v>1254</v>
      </c>
      <c r="M7" s="49">
        <v>843</v>
      </c>
      <c r="N7" s="49">
        <v>181</v>
      </c>
      <c r="O7" s="49">
        <v>149</v>
      </c>
      <c r="P7" s="45"/>
      <c r="Q7" s="45"/>
      <c r="R7" s="45"/>
      <c r="S7" s="45"/>
    </row>
    <row r="8" spans="1:19" s="38" customFormat="1" ht="30" customHeight="1">
      <c r="A8" s="4" t="s">
        <v>52</v>
      </c>
      <c r="B8" s="50">
        <v>20087</v>
      </c>
      <c r="C8" s="51">
        <v>6306</v>
      </c>
      <c r="D8" s="51">
        <v>9014</v>
      </c>
      <c r="E8" s="51">
        <v>2138</v>
      </c>
      <c r="F8" s="51">
        <v>5984</v>
      </c>
      <c r="G8" s="51">
        <v>2130</v>
      </c>
      <c r="H8" s="52">
        <v>4103</v>
      </c>
      <c r="I8" s="51">
        <v>1480</v>
      </c>
      <c r="J8" s="52">
        <v>581</v>
      </c>
      <c r="K8" s="51">
        <v>290</v>
      </c>
      <c r="L8" s="53">
        <v>257</v>
      </c>
      <c r="M8" s="53">
        <v>148</v>
      </c>
      <c r="N8" s="53">
        <v>148</v>
      </c>
      <c r="O8" s="53">
        <v>120</v>
      </c>
      <c r="P8" s="45"/>
      <c r="Q8" s="45"/>
      <c r="R8" s="45"/>
      <c r="S8" s="45"/>
    </row>
    <row r="9" spans="1:19" s="38" customFormat="1" ht="30" customHeight="1">
      <c r="A9" s="4" t="s">
        <v>53</v>
      </c>
      <c r="B9" s="50">
        <v>25032</v>
      </c>
      <c r="C9" s="51">
        <v>10193</v>
      </c>
      <c r="D9" s="51">
        <v>4726</v>
      </c>
      <c r="E9" s="51">
        <v>1125</v>
      </c>
      <c r="F9" s="51">
        <v>7898</v>
      </c>
      <c r="G9" s="51">
        <v>3015</v>
      </c>
      <c r="H9" s="52">
        <v>8307</v>
      </c>
      <c r="I9" s="51">
        <v>3544</v>
      </c>
      <c r="J9" s="52">
        <v>3071</v>
      </c>
      <c r="K9" s="51">
        <v>1785</v>
      </c>
      <c r="L9" s="53">
        <v>997</v>
      </c>
      <c r="M9" s="53">
        <v>695</v>
      </c>
      <c r="N9" s="53">
        <v>33</v>
      </c>
      <c r="O9" s="53">
        <v>29</v>
      </c>
      <c r="P9" s="45"/>
      <c r="Q9" s="45"/>
      <c r="R9" s="45"/>
      <c r="S9" s="45"/>
    </row>
    <row r="10" spans="1:13" s="38" customFormat="1" ht="30" customHeight="1">
      <c r="A10" s="4"/>
      <c r="B10" s="54"/>
      <c r="C10" s="55"/>
      <c r="D10" s="55"/>
      <c r="E10" s="55"/>
      <c r="F10" s="55"/>
      <c r="G10" s="55"/>
      <c r="H10" s="56"/>
      <c r="I10" s="55"/>
      <c r="J10" s="56"/>
      <c r="K10" s="55"/>
      <c r="L10" s="57"/>
      <c r="M10" s="57"/>
    </row>
    <row r="11" spans="1:13" s="38" customFormat="1" ht="30" customHeight="1">
      <c r="A11" s="10" t="s">
        <v>11</v>
      </c>
      <c r="B11" s="54"/>
      <c r="C11" s="55"/>
      <c r="D11" s="55"/>
      <c r="E11" s="55"/>
      <c r="F11" s="55"/>
      <c r="G11" s="55"/>
      <c r="H11" s="56"/>
      <c r="I11" s="55"/>
      <c r="J11" s="56"/>
      <c r="K11" s="55"/>
      <c r="L11" s="57"/>
      <c r="M11" s="57"/>
    </row>
    <row r="12" spans="1:22" s="38" customFormat="1" ht="30" customHeight="1">
      <c r="A12" s="72" t="s">
        <v>54</v>
      </c>
      <c r="B12" s="58">
        <v>100</v>
      </c>
      <c r="C12" s="59">
        <v>36.5677430794122</v>
      </c>
      <c r="D12" s="59">
        <v>100</v>
      </c>
      <c r="E12" s="59">
        <v>23.7481804949054</v>
      </c>
      <c r="F12" s="59">
        <v>100</v>
      </c>
      <c r="G12" s="59">
        <v>37.0623829419392</v>
      </c>
      <c r="H12" s="60">
        <v>100</v>
      </c>
      <c r="I12" s="59">
        <v>40.4834810636583</v>
      </c>
      <c r="J12" s="60">
        <v>100</v>
      </c>
      <c r="K12" s="59">
        <v>56.8181818181818</v>
      </c>
      <c r="L12" s="61">
        <v>100</v>
      </c>
      <c r="M12" s="61">
        <v>67.2248803827751</v>
      </c>
      <c r="N12" s="61">
        <v>100</v>
      </c>
      <c r="O12" s="61">
        <v>82.3204419889503</v>
      </c>
      <c r="P12" s="62"/>
      <c r="Q12" s="62"/>
      <c r="R12" s="62"/>
      <c r="S12" s="62"/>
      <c r="T12" s="62"/>
      <c r="U12" s="62"/>
      <c r="V12" s="62"/>
    </row>
    <row r="13" spans="1:22" s="38" customFormat="1" ht="30" customHeight="1">
      <c r="A13" s="4" t="s">
        <v>52</v>
      </c>
      <c r="B13" s="63">
        <v>100</v>
      </c>
      <c r="C13" s="64">
        <v>31.3934385423408</v>
      </c>
      <c r="D13" s="64">
        <v>100</v>
      </c>
      <c r="E13" s="64">
        <v>23.7186598624362</v>
      </c>
      <c r="F13" s="64">
        <v>100</v>
      </c>
      <c r="G13" s="64">
        <v>35.5949197860963</v>
      </c>
      <c r="H13" s="65">
        <v>100</v>
      </c>
      <c r="I13" s="64">
        <v>36.0711674384597</v>
      </c>
      <c r="J13" s="65">
        <v>100</v>
      </c>
      <c r="K13" s="64">
        <v>49.9139414802065</v>
      </c>
      <c r="L13" s="66">
        <v>100</v>
      </c>
      <c r="M13" s="66">
        <v>57.5875486381323</v>
      </c>
      <c r="N13" s="66">
        <v>100</v>
      </c>
      <c r="O13" s="66">
        <v>81.0810810810811</v>
      </c>
      <c r="P13" s="62"/>
      <c r="Q13" s="62"/>
      <c r="R13" s="62"/>
      <c r="S13" s="62"/>
      <c r="T13" s="62"/>
      <c r="U13" s="62"/>
      <c r="V13" s="62"/>
    </row>
    <row r="14" spans="1:22" s="38" customFormat="1" ht="30" customHeight="1">
      <c r="A14" s="4" t="s">
        <v>53</v>
      </c>
      <c r="B14" s="63">
        <v>100</v>
      </c>
      <c r="C14" s="64">
        <v>40.719878555449</v>
      </c>
      <c r="D14" s="64">
        <v>100</v>
      </c>
      <c r="E14" s="64">
        <v>23.8044858231062</v>
      </c>
      <c r="F14" s="64">
        <v>100</v>
      </c>
      <c r="G14" s="64">
        <v>38.1742213218536</v>
      </c>
      <c r="H14" s="65">
        <v>100</v>
      </c>
      <c r="I14" s="64">
        <v>42.6628144938004</v>
      </c>
      <c r="J14" s="65">
        <v>100</v>
      </c>
      <c r="K14" s="64">
        <v>58.1243894496906</v>
      </c>
      <c r="L14" s="66">
        <v>100</v>
      </c>
      <c r="M14" s="66">
        <v>69.7091273821464</v>
      </c>
      <c r="N14" s="66">
        <v>100</v>
      </c>
      <c r="O14" s="66">
        <v>87.8787878787879</v>
      </c>
      <c r="P14" s="62"/>
      <c r="Q14" s="62"/>
      <c r="R14" s="62"/>
      <c r="S14" s="62"/>
      <c r="T14" s="62"/>
      <c r="U14" s="62"/>
      <c r="V14" s="62"/>
    </row>
    <row r="15" spans="1:22" s="38" customFormat="1" ht="0.75" customHeight="1" thickBot="1">
      <c r="A15" s="67"/>
      <c r="B15" s="68"/>
      <c r="C15" s="69"/>
      <c r="D15" s="69"/>
      <c r="E15" s="69"/>
      <c r="F15" s="69"/>
      <c r="G15" s="69"/>
      <c r="H15" s="70"/>
      <c r="I15" s="69"/>
      <c r="J15" s="70"/>
      <c r="K15" s="69"/>
      <c r="L15" s="71"/>
      <c r="M15" s="71"/>
      <c r="N15" s="71"/>
      <c r="O15" s="71"/>
      <c r="P15" s="62"/>
      <c r="Q15" s="62"/>
      <c r="R15" s="62"/>
      <c r="S15" s="62"/>
      <c r="T15" s="62"/>
      <c r="U15" s="62"/>
      <c r="V15" s="62"/>
    </row>
    <row r="16" spans="1:15" ht="39" customHeight="1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</sheetData>
  <sheetProtection/>
  <mergeCells count="12">
    <mergeCell ref="F4:G4"/>
    <mergeCell ref="H4:I4"/>
    <mergeCell ref="J4:K4"/>
    <mergeCell ref="L4:M4"/>
    <mergeCell ref="N4:O4"/>
    <mergeCell ref="A16:O16"/>
    <mergeCell ref="A1:O1"/>
    <mergeCell ref="A2:O2"/>
    <mergeCell ref="A3:O3"/>
    <mergeCell ref="A4:A5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4"/>
  <sheetViews>
    <sheetView showGridLines="0" zoomScalePageLayoutView="0" workbookViewId="0" topLeftCell="A1">
      <selection activeCell="G17" sqref="G17"/>
    </sheetView>
  </sheetViews>
  <sheetFormatPr defaultColWidth="9.00390625" defaultRowHeight="16.5"/>
  <cols>
    <col min="1" max="4" width="7.625" style="36" customWidth="1"/>
    <col min="5" max="5" width="6.625" style="36" customWidth="1"/>
    <col min="6" max="6" width="7.625" style="36" bestFit="1" customWidth="1"/>
    <col min="7" max="7" width="6.625" style="36" customWidth="1"/>
    <col min="8" max="8" width="7.625" style="36" bestFit="1" customWidth="1"/>
    <col min="9" max="9" width="6.625" style="36" customWidth="1"/>
    <col min="10" max="10" width="7.625" style="36" bestFit="1" customWidth="1"/>
    <col min="11" max="11" width="6.625" style="36" customWidth="1"/>
    <col min="12" max="12" width="7.625" style="36" bestFit="1" customWidth="1"/>
    <col min="13" max="13" width="6.625" style="36" customWidth="1"/>
    <col min="14" max="14" width="7.625" style="36" bestFit="1" customWidth="1"/>
    <col min="15" max="15" width="6.625" style="36" customWidth="1"/>
    <col min="16" max="16" width="9.00390625" style="36" customWidth="1"/>
    <col min="17" max="16384" width="9.00390625" style="36" customWidth="1"/>
  </cols>
  <sheetData>
    <row r="1" spans="1:16" ht="30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35"/>
    </row>
    <row r="2" spans="1:15" s="37" customFormat="1" ht="18" customHeight="1">
      <c r="A2" s="76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8" customFormat="1" ht="15.75" customHeight="1" thickBot="1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38" customFormat="1" ht="34.5" customHeight="1">
      <c r="A4" s="87"/>
      <c r="B4" s="80" t="s">
        <v>10</v>
      </c>
      <c r="C4" s="80"/>
      <c r="D4" s="80" t="s">
        <v>48</v>
      </c>
      <c r="E4" s="80"/>
      <c r="F4" s="80" t="s">
        <v>1</v>
      </c>
      <c r="G4" s="81"/>
      <c r="H4" s="80" t="s">
        <v>2</v>
      </c>
      <c r="I4" s="81"/>
      <c r="J4" s="80" t="s">
        <v>3</v>
      </c>
      <c r="K4" s="81"/>
      <c r="L4" s="80" t="s">
        <v>4</v>
      </c>
      <c r="M4" s="81"/>
      <c r="N4" s="80" t="s">
        <v>49</v>
      </c>
      <c r="O4" s="81"/>
    </row>
    <row r="5" spans="1:15" s="38" customFormat="1" ht="34.5" customHeight="1">
      <c r="A5" s="88"/>
      <c r="B5" s="39"/>
      <c r="C5" s="40" t="s">
        <v>5</v>
      </c>
      <c r="D5" s="41"/>
      <c r="E5" s="40" t="s">
        <v>5</v>
      </c>
      <c r="F5" s="39"/>
      <c r="G5" s="40" t="s">
        <v>5</v>
      </c>
      <c r="H5" s="39"/>
      <c r="I5" s="40" t="s">
        <v>5</v>
      </c>
      <c r="J5" s="39"/>
      <c r="K5" s="40" t="s">
        <v>5</v>
      </c>
      <c r="L5" s="39"/>
      <c r="M5" s="40" t="s">
        <v>5</v>
      </c>
      <c r="N5" s="39"/>
      <c r="O5" s="40" t="s">
        <v>5</v>
      </c>
    </row>
    <row r="6" spans="1:19" s="38" customFormat="1" ht="30" customHeight="1">
      <c r="A6" s="10" t="s">
        <v>51</v>
      </c>
      <c r="B6" s="46">
        <v>44388</v>
      </c>
      <c r="C6" s="47">
        <v>16372</v>
      </c>
      <c r="D6" s="47">
        <v>13806</v>
      </c>
      <c r="E6" s="47">
        <v>3382</v>
      </c>
      <c r="F6" s="47">
        <v>13464</v>
      </c>
      <c r="G6" s="47">
        <v>5072</v>
      </c>
      <c r="H6" s="48">
        <v>12370</v>
      </c>
      <c r="I6" s="47">
        <v>5040</v>
      </c>
      <c r="J6" s="48">
        <v>3404</v>
      </c>
      <c r="K6" s="47">
        <v>1939</v>
      </c>
      <c r="L6" s="49">
        <v>1176</v>
      </c>
      <c r="M6" s="49">
        <v>802</v>
      </c>
      <c r="N6" s="49">
        <v>168</v>
      </c>
      <c r="O6" s="49">
        <v>137</v>
      </c>
      <c r="P6" s="45"/>
      <c r="Q6" s="45"/>
      <c r="R6" s="45"/>
      <c r="S6" s="45"/>
    </row>
    <row r="7" spans="1:19" s="38" customFormat="1" ht="30" customHeight="1">
      <c r="A7" s="4" t="s">
        <v>52</v>
      </c>
      <c r="B7" s="50">
        <v>20152</v>
      </c>
      <c r="C7" s="51">
        <v>6404</v>
      </c>
      <c r="D7" s="51">
        <v>9011</v>
      </c>
      <c r="E7" s="51">
        <v>2213</v>
      </c>
      <c r="F7" s="51">
        <v>5884</v>
      </c>
      <c r="G7" s="51">
        <v>2112</v>
      </c>
      <c r="H7" s="52">
        <v>4297</v>
      </c>
      <c r="I7" s="51">
        <v>1542</v>
      </c>
      <c r="J7" s="52">
        <v>573</v>
      </c>
      <c r="K7" s="51">
        <v>279</v>
      </c>
      <c r="L7" s="53">
        <v>247</v>
      </c>
      <c r="M7" s="53">
        <v>145</v>
      </c>
      <c r="N7" s="53">
        <v>140</v>
      </c>
      <c r="O7" s="53">
        <v>113</v>
      </c>
      <c r="P7" s="45"/>
      <c r="Q7" s="45"/>
      <c r="R7" s="45"/>
      <c r="S7" s="45"/>
    </row>
    <row r="8" spans="1:19" s="38" customFormat="1" ht="30" customHeight="1">
      <c r="A8" s="4" t="s">
        <v>53</v>
      </c>
      <c r="B8" s="50">
        <v>24236</v>
      </c>
      <c r="C8" s="51">
        <v>9968</v>
      </c>
      <c r="D8" s="51">
        <v>4795</v>
      </c>
      <c r="E8" s="51">
        <v>1169</v>
      </c>
      <c r="F8" s="51">
        <v>7580</v>
      </c>
      <c r="G8" s="51">
        <v>2960</v>
      </c>
      <c r="H8" s="52">
        <v>8073</v>
      </c>
      <c r="I8" s="51">
        <v>3498</v>
      </c>
      <c r="J8" s="52">
        <v>2831</v>
      </c>
      <c r="K8" s="51">
        <v>1660</v>
      </c>
      <c r="L8" s="53">
        <v>929</v>
      </c>
      <c r="M8" s="53">
        <v>657</v>
      </c>
      <c r="N8" s="53">
        <v>28</v>
      </c>
      <c r="O8" s="53">
        <v>24</v>
      </c>
      <c r="P8" s="45"/>
      <c r="Q8" s="45"/>
      <c r="R8" s="45"/>
      <c r="S8" s="45"/>
    </row>
    <row r="9" spans="1:13" s="38" customFormat="1" ht="30" customHeight="1">
      <c r="A9" s="4"/>
      <c r="B9" s="54"/>
      <c r="C9" s="55"/>
      <c r="D9" s="55"/>
      <c r="E9" s="55"/>
      <c r="F9" s="55"/>
      <c r="G9" s="55"/>
      <c r="H9" s="56"/>
      <c r="I9" s="55"/>
      <c r="J9" s="56"/>
      <c r="K9" s="55"/>
      <c r="L9" s="57"/>
      <c r="M9" s="57"/>
    </row>
    <row r="10" spans="1:13" s="38" customFormat="1" ht="30" customHeight="1">
      <c r="A10" s="10" t="s">
        <v>11</v>
      </c>
      <c r="B10" s="54"/>
      <c r="C10" s="55"/>
      <c r="D10" s="55"/>
      <c r="E10" s="55"/>
      <c r="F10" s="55"/>
      <c r="G10" s="55"/>
      <c r="H10" s="56"/>
      <c r="I10" s="55"/>
      <c r="J10" s="56"/>
      <c r="K10" s="55"/>
      <c r="L10" s="57"/>
      <c r="M10" s="57"/>
    </row>
    <row r="11" spans="1:22" s="38" customFormat="1" ht="30" customHeight="1">
      <c r="A11" s="72" t="s">
        <v>54</v>
      </c>
      <c r="B11" s="58">
        <v>100</v>
      </c>
      <c r="C11" s="59">
        <v>36.8838424799495</v>
      </c>
      <c r="D11" s="59">
        <v>100</v>
      </c>
      <c r="E11" s="59">
        <v>24.4965956830364</v>
      </c>
      <c r="F11" s="59">
        <v>100</v>
      </c>
      <c r="G11" s="59">
        <v>37.67082590612</v>
      </c>
      <c r="H11" s="60">
        <v>100</v>
      </c>
      <c r="I11" s="59">
        <v>40.7437348423606</v>
      </c>
      <c r="J11" s="60">
        <v>100</v>
      </c>
      <c r="K11" s="59">
        <v>56.9623971797885</v>
      </c>
      <c r="L11" s="61">
        <v>100</v>
      </c>
      <c r="M11" s="61">
        <v>68.1972789115646</v>
      </c>
      <c r="N11" s="61">
        <v>100</v>
      </c>
      <c r="O11" s="61">
        <v>81.547619047619</v>
      </c>
      <c r="P11" s="62"/>
      <c r="Q11" s="62"/>
      <c r="R11" s="62"/>
      <c r="S11" s="62"/>
      <c r="T11" s="62"/>
      <c r="U11" s="62"/>
      <c r="V11" s="62"/>
    </row>
    <row r="12" spans="1:22" s="38" customFormat="1" ht="30" customHeight="1">
      <c r="A12" s="4" t="s">
        <v>52</v>
      </c>
      <c r="B12" s="63">
        <v>100</v>
      </c>
      <c r="C12" s="64">
        <v>31.7784835252084</v>
      </c>
      <c r="D12" s="64">
        <v>100</v>
      </c>
      <c r="E12" s="64">
        <v>24.5588724891799</v>
      </c>
      <c r="F12" s="64">
        <v>100</v>
      </c>
      <c r="G12" s="64">
        <v>35.8939496940857</v>
      </c>
      <c r="H12" s="65">
        <v>100</v>
      </c>
      <c r="I12" s="64">
        <v>35.8855015126833</v>
      </c>
      <c r="J12" s="65">
        <v>100</v>
      </c>
      <c r="K12" s="64">
        <v>48.6910994764398</v>
      </c>
      <c r="L12" s="66">
        <v>100</v>
      </c>
      <c r="M12" s="66">
        <v>58.7044534412955</v>
      </c>
      <c r="N12" s="66">
        <v>100</v>
      </c>
      <c r="O12" s="66">
        <v>80.7142857142857</v>
      </c>
      <c r="P12" s="62"/>
      <c r="Q12" s="62"/>
      <c r="R12" s="62"/>
      <c r="S12" s="62"/>
      <c r="T12" s="62"/>
      <c r="U12" s="62"/>
      <c r="V12" s="62"/>
    </row>
    <row r="13" spans="1:22" s="38" customFormat="1" ht="30" customHeight="1" thickBot="1">
      <c r="A13" s="4" t="s">
        <v>53</v>
      </c>
      <c r="B13" s="63">
        <v>100</v>
      </c>
      <c r="C13" s="64">
        <v>41.1288991582769</v>
      </c>
      <c r="D13" s="64">
        <v>100</v>
      </c>
      <c r="E13" s="64">
        <v>24.3795620437956</v>
      </c>
      <c r="F13" s="64">
        <v>100</v>
      </c>
      <c r="G13" s="64">
        <v>39.0501319261214</v>
      </c>
      <c r="H13" s="65">
        <v>100</v>
      </c>
      <c r="I13" s="64">
        <v>43.3296172426607</v>
      </c>
      <c r="J13" s="65">
        <v>100</v>
      </c>
      <c r="K13" s="64">
        <v>58.636524196397</v>
      </c>
      <c r="L13" s="66">
        <v>100</v>
      </c>
      <c r="M13" s="66">
        <v>70.7212055974166</v>
      </c>
      <c r="N13" s="66">
        <v>100</v>
      </c>
      <c r="O13" s="66">
        <v>85.7142857142857</v>
      </c>
      <c r="P13" s="62"/>
      <c r="Q13" s="62"/>
      <c r="R13" s="62"/>
      <c r="S13" s="62"/>
      <c r="T13" s="62"/>
      <c r="U13" s="62"/>
      <c r="V13" s="62"/>
    </row>
    <row r="14" spans="1:15" ht="39" customHeight="1">
      <c r="A14" s="82" t="s">
        <v>50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</sheetData>
  <sheetProtection/>
  <mergeCells count="12">
    <mergeCell ref="J4:K4"/>
    <mergeCell ref="L4:M4"/>
    <mergeCell ref="N4:O4"/>
    <mergeCell ref="A14:O14"/>
    <mergeCell ref="A1:O1"/>
    <mergeCell ref="A2:O2"/>
    <mergeCell ref="A3:O3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tabSelected="1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30" s="3" customFormat="1" ht="30" customHeight="1">
      <c r="A6" s="9" t="s">
        <v>10</v>
      </c>
      <c r="B6" s="11">
        <v>43307</v>
      </c>
      <c r="C6" s="12">
        <v>16056</v>
      </c>
      <c r="D6" s="12">
        <v>13857</v>
      </c>
      <c r="E6" s="12">
        <v>3496</v>
      </c>
      <c r="F6" s="12">
        <v>12977</v>
      </c>
      <c r="G6" s="12">
        <v>4952</v>
      </c>
      <c r="H6" s="12">
        <v>12022</v>
      </c>
      <c r="I6" s="12">
        <v>4886</v>
      </c>
      <c r="J6" s="12">
        <v>3150</v>
      </c>
      <c r="K6" s="12">
        <v>1799</v>
      </c>
      <c r="L6" s="12">
        <v>1145</v>
      </c>
      <c r="M6" s="12">
        <v>798</v>
      </c>
      <c r="N6" s="12">
        <v>156</v>
      </c>
      <c r="O6" s="12">
        <v>125</v>
      </c>
      <c r="P6" s="32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3" customFormat="1" ht="30" customHeight="1">
      <c r="A7" s="4" t="s">
        <v>6</v>
      </c>
      <c r="B7" s="15">
        <v>20201</v>
      </c>
      <c r="C7" s="16">
        <v>6453</v>
      </c>
      <c r="D7" s="16">
        <v>9109</v>
      </c>
      <c r="E7" s="16">
        <v>2275</v>
      </c>
      <c r="F7" s="16">
        <v>5835</v>
      </c>
      <c r="G7" s="16">
        <v>2115</v>
      </c>
      <c r="H7" s="17">
        <v>4332</v>
      </c>
      <c r="I7" s="16">
        <v>1548</v>
      </c>
      <c r="J7" s="17">
        <v>553</v>
      </c>
      <c r="K7" s="16">
        <v>269</v>
      </c>
      <c r="L7" s="18">
        <v>241</v>
      </c>
      <c r="M7" s="18">
        <v>142</v>
      </c>
      <c r="N7" s="3">
        <v>131</v>
      </c>
      <c r="O7" s="3">
        <v>104</v>
      </c>
      <c r="P7" s="32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s="3" customFormat="1" ht="30" customHeight="1">
      <c r="A8" s="4" t="s">
        <v>7</v>
      </c>
      <c r="B8" s="15">
        <v>23106</v>
      </c>
      <c r="C8" s="16">
        <v>9603</v>
      </c>
      <c r="D8" s="16">
        <v>4748</v>
      </c>
      <c r="E8" s="16">
        <v>1221</v>
      </c>
      <c r="F8" s="16">
        <v>7142</v>
      </c>
      <c r="G8" s="16">
        <v>2837</v>
      </c>
      <c r="H8" s="17">
        <v>7690</v>
      </c>
      <c r="I8" s="16">
        <v>3338</v>
      </c>
      <c r="J8" s="17">
        <v>2597</v>
      </c>
      <c r="K8" s="16">
        <v>1530</v>
      </c>
      <c r="L8" s="18">
        <v>904</v>
      </c>
      <c r="M8" s="18">
        <v>656</v>
      </c>
      <c r="N8" s="3">
        <v>25</v>
      </c>
      <c r="O8" s="3">
        <v>21</v>
      </c>
      <c r="P8" s="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30" s="3" customFormat="1" ht="30" customHeight="1">
      <c r="A11" s="10" t="s">
        <v>12</v>
      </c>
      <c r="B11" s="19">
        <v>100</v>
      </c>
      <c r="C11" s="20">
        <v>37.0748377860392</v>
      </c>
      <c r="D11" s="20">
        <v>100</v>
      </c>
      <c r="E11" s="20">
        <v>25.2291260734647</v>
      </c>
      <c r="F11" s="20">
        <v>100</v>
      </c>
      <c r="G11" s="20">
        <v>38.1598212221623</v>
      </c>
      <c r="H11" s="21">
        <v>100</v>
      </c>
      <c r="I11" s="20">
        <v>40.6421560472467</v>
      </c>
      <c r="J11" s="21">
        <v>100</v>
      </c>
      <c r="K11" s="20">
        <v>57.1111111111111</v>
      </c>
      <c r="L11" s="22">
        <v>100</v>
      </c>
      <c r="M11" s="22">
        <v>69.6943231441048</v>
      </c>
      <c r="N11" s="22">
        <v>100</v>
      </c>
      <c r="O11" s="22">
        <v>80.1282051282051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 s="3" customFormat="1" ht="30" customHeight="1">
      <c r="A12" s="4" t="s">
        <v>6</v>
      </c>
      <c r="B12" s="23">
        <v>100</v>
      </c>
      <c r="C12" s="24">
        <v>31.9439631701401</v>
      </c>
      <c r="D12" s="24">
        <v>100</v>
      </c>
      <c r="E12" s="24">
        <v>24.9752991546822</v>
      </c>
      <c r="F12" s="24">
        <v>100</v>
      </c>
      <c r="G12" s="24">
        <v>36.2467866323907</v>
      </c>
      <c r="H12" s="25">
        <v>100</v>
      </c>
      <c r="I12" s="24">
        <v>35.7340720221607</v>
      </c>
      <c r="J12" s="25">
        <v>100</v>
      </c>
      <c r="K12" s="24">
        <v>48.6437613019892</v>
      </c>
      <c r="L12" s="26">
        <v>100</v>
      </c>
      <c r="M12" s="26">
        <v>58.9211618257261</v>
      </c>
      <c r="N12" s="26">
        <v>100</v>
      </c>
      <c r="O12" s="26">
        <v>79.3893129770992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 s="3" customFormat="1" ht="30" customHeight="1" thickBot="1">
      <c r="A13" s="7" t="s">
        <v>7</v>
      </c>
      <c r="B13" s="27">
        <v>100</v>
      </c>
      <c r="C13" s="28">
        <v>41.5606336016619</v>
      </c>
      <c r="D13" s="28">
        <v>100</v>
      </c>
      <c r="E13" s="28">
        <v>25.7160909856782</v>
      </c>
      <c r="F13" s="28">
        <v>100</v>
      </c>
      <c r="G13" s="28">
        <v>39.7227667320078</v>
      </c>
      <c r="H13" s="29">
        <v>100</v>
      </c>
      <c r="I13" s="28">
        <v>43.407022106632</v>
      </c>
      <c r="J13" s="29">
        <v>100</v>
      </c>
      <c r="K13" s="28">
        <v>58.914131690412</v>
      </c>
      <c r="L13" s="30">
        <v>100</v>
      </c>
      <c r="M13" s="30">
        <v>72.5663716814159</v>
      </c>
      <c r="N13" s="30">
        <v>100</v>
      </c>
      <c r="O13" s="30">
        <v>84</v>
      </c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ht="15.75">
      <c r="A14" s="31" t="s">
        <v>28</v>
      </c>
    </row>
    <row r="15" ht="15.75">
      <c r="A15" s="31" t="s">
        <v>45</v>
      </c>
    </row>
  </sheetData>
  <sheetProtection/>
  <mergeCells count="11">
    <mergeCell ref="N4:O4"/>
    <mergeCell ref="A1:O1"/>
    <mergeCell ref="A2:O2"/>
    <mergeCell ref="A3:O3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96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16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5" s="3" customFormat="1" ht="30" customHeight="1">
      <c r="A6" s="9" t="s">
        <v>10</v>
      </c>
      <c r="B6" s="11">
        <f aca="true" t="shared" si="0" ref="B6:C8">D6+F6+H6+J6+L6+N6</f>
        <v>51128</v>
      </c>
      <c r="C6" s="12">
        <f t="shared" si="0"/>
        <v>17457</v>
      </c>
      <c r="D6" s="12">
        <v>9350</v>
      </c>
      <c r="E6" s="12">
        <v>1555</v>
      </c>
      <c r="F6" s="12">
        <v>13451</v>
      </c>
      <c r="G6" s="12">
        <v>3672</v>
      </c>
      <c r="H6" s="13">
        <v>12038</v>
      </c>
      <c r="I6" s="12">
        <v>3855</v>
      </c>
      <c r="J6" s="13">
        <v>12396</v>
      </c>
      <c r="K6" s="12">
        <v>6149</v>
      </c>
      <c r="L6" s="14">
        <v>1906</v>
      </c>
      <c r="M6" s="14">
        <v>741</v>
      </c>
      <c r="N6" s="14">
        <v>1987</v>
      </c>
      <c r="O6" s="14">
        <v>1485</v>
      </c>
    </row>
    <row r="7" spans="1:15" s="3" customFormat="1" ht="30" customHeight="1">
      <c r="A7" s="4" t="s">
        <v>6</v>
      </c>
      <c r="B7" s="15">
        <f t="shared" si="0"/>
        <v>19215</v>
      </c>
      <c r="C7" s="16">
        <f t="shared" si="0"/>
        <v>5983</v>
      </c>
      <c r="D7" s="16">
        <v>5924</v>
      </c>
      <c r="E7" s="16">
        <v>1049</v>
      </c>
      <c r="F7" s="16">
        <v>5559</v>
      </c>
      <c r="G7" s="16">
        <v>1605</v>
      </c>
      <c r="H7" s="17">
        <v>4058</v>
      </c>
      <c r="I7" s="16">
        <v>1355</v>
      </c>
      <c r="J7" s="17">
        <v>1838</v>
      </c>
      <c r="K7" s="16">
        <v>873</v>
      </c>
      <c r="L7" s="18">
        <v>617</v>
      </c>
      <c r="M7" s="18">
        <v>208</v>
      </c>
      <c r="N7" s="3">
        <v>1219</v>
      </c>
      <c r="O7" s="3">
        <v>893</v>
      </c>
    </row>
    <row r="8" spans="1:15" s="3" customFormat="1" ht="30" customHeight="1">
      <c r="A8" s="4" t="s">
        <v>7</v>
      </c>
      <c r="B8" s="15">
        <f t="shared" si="0"/>
        <v>31913</v>
      </c>
      <c r="C8" s="16">
        <f t="shared" si="0"/>
        <v>11474</v>
      </c>
      <c r="D8" s="16">
        <v>3426</v>
      </c>
      <c r="E8" s="16">
        <v>506</v>
      </c>
      <c r="F8" s="16">
        <v>7892</v>
      </c>
      <c r="G8" s="16">
        <v>2067</v>
      </c>
      <c r="H8" s="17">
        <v>7980</v>
      </c>
      <c r="I8" s="16">
        <v>2500</v>
      </c>
      <c r="J8" s="17">
        <v>10558</v>
      </c>
      <c r="K8" s="16">
        <v>5276</v>
      </c>
      <c r="L8" s="18">
        <v>1289</v>
      </c>
      <c r="M8" s="18">
        <v>533</v>
      </c>
      <c r="N8" s="3">
        <v>768</v>
      </c>
      <c r="O8" s="3">
        <v>592</v>
      </c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15" s="3" customFormat="1" ht="30" customHeight="1">
      <c r="A11" s="10" t="s">
        <v>12</v>
      </c>
      <c r="B11" s="19">
        <v>100</v>
      </c>
      <c r="C11" s="20">
        <f>C6/B6*100</f>
        <v>34.14371772805508</v>
      </c>
      <c r="D11" s="20">
        <v>100</v>
      </c>
      <c r="E11" s="20">
        <f>E6/D6*100</f>
        <v>16.63101604278075</v>
      </c>
      <c r="F11" s="20">
        <v>100</v>
      </c>
      <c r="G11" s="20">
        <f>G6/F6*100</f>
        <v>27.29908556984611</v>
      </c>
      <c r="H11" s="21">
        <v>100</v>
      </c>
      <c r="I11" s="20">
        <f>I6/H6*100</f>
        <v>32.02359195879714</v>
      </c>
      <c r="J11" s="21">
        <v>100</v>
      </c>
      <c r="K11" s="20">
        <f>K6/J6*100</f>
        <v>49.60471119716037</v>
      </c>
      <c r="L11" s="22">
        <v>100</v>
      </c>
      <c r="M11" s="22">
        <f>M6/L6*100</f>
        <v>38.87722980062959</v>
      </c>
      <c r="N11" s="22">
        <v>100</v>
      </c>
      <c r="O11" s="22">
        <f>O6/N6*100</f>
        <v>74.7357825868143</v>
      </c>
    </row>
    <row r="12" spans="1:15" s="3" customFormat="1" ht="30" customHeight="1">
      <c r="A12" s="4" t="s">
        <v>6</v>
      </c>
      <c r="B12" s="23">
        <v>100</v>
      </c>
      <c r="C12" s="24">
        <f>C7/B7*100</f>
        <v>31.137132448607858</v>
      </c>
      <c r="D12" s="24">
        <v>100</v>
      </c>
      <c r="E12" s="24">
        <f>E7/D7*100</f>
        <v>17.707629979743416</v>
      </c>
      <c r="F12" s="24">
        <v>100</v>
      </c>
      <c r="G12" s="24">
        <f>G7/F7*100</f>
        <v>28.87209929843497</v>
      </c>
      <c r="H12" s="25">
        <v>100</v>
      </c>
      <c r="I12" s="24">
        <f>I7/H7*100</f>
        <v>33.39083292262198</v>
      </c>
      <c r="J12" s="25">
        <v>100</v>
      </c>
      <c r="K12" s="24">
        <f>K7/J7*100</f>
        <v>47.49727965179543</v>
      </c>
      <c r="L12" s="26">
        <v>100</v>
      </c>
      <c r="M12" s="26">
        <f>M7/L7*100</f>
        <v>33.71150729335494</v>
      </c>
      <c r="N12" s="26">
        <v>100</v>
      </c>
      <c r="O12" s="26">
        <f>O7/N7*100</f>
        <v>73.25676784249386</v>
      </c>
    </row>
    <row r="13" spans="1:15" s="3" customFormat="1" ht="30" customHeight="1" thickBot="1">
      <c r="A13" s="7" t="s">
        <v>7</v>
      </c>
      <c r="B13" s="27">
        <v>100</v>
      </c>
      <c r="C13" s="28">
        <f>C8/B8*100</f>
        <v>35.95399993732962</v>
      </c>
      <c r="D13" s="28">
        <v>100</v>
      </c>
      <c r="E13" s="28">
        <f>E8/D8*100</f>
        <v>14.769410391126678</v>
      </c>
      <c r="F13" s="28">
        <v>100</v>
      </c>
      <c r="G13" s="28">
        <f>G8/F8*100</f>
        <v>26.191079574252406</v>
      </c>
      <c r="H13" s="29">
        <v>100</v>
      </c>
      <c r="I13" s="28">
        <f>I8/H8*100</f>
        <v>31.32832080200501</v>
      </c>
      <c r="J13" s="29">
        <v>100</v>
      </c>
      <c r="K13" s="28">
        <f>K8/J8*100</f>
        <v>49.97158552756204</v>
      </c>
      <c r="L13" s="30">
        <v>100</v>
      </c>
      <c r="M13" s="30">
        <f>M8/L8*100</f>
        <v>41.34988363072149</v>
      </c>
      <c r="N13" s="30">
        <v>100</v>
      </c>
      <c r="O13" s="30">
        <f>O8/N8*100</f>
        <v>77.08333333333334</v>
      </c>
    </row>
    <row r="14" ht="15.75">
      <c r="A14" s="31" t="s">
        <v>18</v>
      </c>
    </row>
  </sheetData>
  <sheetProtection/>
  <mergeCells count="11">
    <mergeCell ref="J4:K4"/>
    <mergeCell ref="D4:E4"/>
    <mergeCell ref="F4:G4"/>
    <mergeCell ref="N4:O4"/>
    <mergeCell ref="A3:O3"/>
    <mergeCell ref="A2:O2"/>
    <mergeCell ref="A1:O1"/>
    <mergeCell ref="L4:M4"/>
    <mergeCell ref="H4:I4"/>
    <mergeCell ref="A4:A5"/>
    <mergeCell ref="B4:C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97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20</v>
      </c>
      <c r="C4" s="73"/>
      <c r="D4" s="73" t="s">
        <v>21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22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f>D6+F6+H6+J6+L6+N6</f>
        <v>51501</v>
      </c>
      <c r="C6" s="12">
        <v>17685</v>
      </c>
      <c r="D6" s="12">
        <v>9657</v>
      </c>
      <c r="E6" s="12">
        <v>1647</v>
      </c>
      <c r="F6" s="12">
        <v>13782</v>
      </c>
      <c r="G6" s="12">
        <v>3846</v>
      </c>
      <c r="H6" s="13">
        <v>12875</v>
      </c>
      <c r="I6" s="12">
        <v>4259</v>
      </c>
      <c r="J6" s="13">
        <v>11390</v>
      </c>
      <c r="K6" s="12">
        <v>5701</v>
      </c>
      <c r="L6" s="14">
        <v>1906</v>
      </c>
      <c r="M6" s="14">
        <v>812</v>
      </c>
      <c r="N6" s="14">
        <v>1891</v>
      </c>
      <c r="O6" s="14">
        <v>1420</v>
      </c>
      <c r="Q6" s="32"/>
      <c r="R6" s="32"/>
    </row>
    <row r="7" spans="1:18" s="3" customFormat="1" ht="30" customHeight="1">
      <c r="A7" s="4" t="s">
        <v>6</v>
      </c>
      <c r="B7" s="15">
        <f>D7+F7+H7+J7+L7+N7</f>
        <v>19567</v>
      </c>
      <c r="C7" s="16">
        <v>6135</v>
      </c>
      <c r="D7" s="16">
        <v>6097</v>
      </c>
      <c r="E7" s="16">
        <v>1109</v>
      </c>
      <c r="F7" s="16">
        <v>5758</v>
      </c>
      <c r="G7" s="16">
        <v>1687</v>
      </c>
      <c r="H7" s="17">
        <v>4295</v>
      </c>
      <c r="I7" s="16">
        <v>1455</v>
      </c>
      <c r="J7" s="17">
        <v>1696</v>
      </c>
      <c r="K7" s="16">
        <v>820</v>
      </c>
      <c r="L7" s="18">
        <v>575</v>
      </c>
      <c r="M7" s="18">
        <v>228</v>
      </c>
      <c r="N7" s="3">
        <v>1146</v>
      </c>
      <c r="O7" s="3">
        <v>836</v>
      </c>
      <c r="Q7" s="32"/>
      <c r="R7" s="32"/>
    </row>
    <row r="8" spans="1:18" s="3" customFormat="1" ht="30" customHeight="1">
      <c r="A8" s="4" t="s">
        <v>7</v>
      </c>
      <c r="B8" s="15">
        <f>D8+F8+H8+J8+L8+N8</f>
        <v>31934</v>
      </c>
      <c r="C8" s="16">
        <v>11550</v>
      </c>
      <c r="D8" s="16">
        <v>3560</v>
      </c>
      <c r="E8" s="16">
        <v>538</v>
      </c>
      <c r="F8" s="16">
        <v>8024</v>
      </c>
      <c r="G8" s="16">
        <v>2159</v>
      </c>
      <c r="H8" s="17">
        <v>8580</v>
      </c>
      <c r="I8" s="16">
        <v>2804</v>
      </c>
      <c r="J8" s="17">
        <v>9694</v>
      </c>
      <c r="K8" s="16">
        <v>4881</v>
      </c>
      <c r="L8" s="18">
        <v>1331</v>
      </c>
      <c r="M8" s="18">
        <v>584</v>
      </c>
      <c r="N8" s="3">
        <v>745</v>
      </c>
      <c r="O8" s="3">
        <v>584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15" s="3" customFormat="1" ht="30" customHeight="1">
      <c r="A11" s="10" t="s">
        <v>12</v>
      </c>
      <c r="B11" s="19">
        <v>100</v>
      </c>
      <c r="C11" s="20">
        <f>C6/B6*100</f>
        <v>34.33913904584377</v>
      </c>
      <c r="D11" s="20">
        <v>100</v>
      </c>
      <c r="E11" s="20">
        <f>E6/D6*100</f>
        <v>17.054986020503264</v>
      </c>
      <c r="F11" s="20">
        <v>100</v>
      </c>
      <c r="G11" s="20">
        <f>G6/F6*100</f>
        <v>27.905964301262514</v>
      </c>
      <c r="H11" s="21">
        <v>100</v>
      </c>
      <c r="I11" s="20">
        <f>I6/H6*100</f>
        <v>33.07961165048543</v>
      </c>
      <c r="J11" s="21">
        <v>100</v>
      </c>
      <c r="K11" s="20">
        <f>K6/J6*100</f>
        <v>50.05267778753293</v>
      </c>
      <c r="L11" s="22">
        <v>100</v>
      </c>
      <c r="M11" s="22">
        <f>M6/L6*100</f>
        <v>42.60230849947534</v>
      </c>
      <c r="N11" s="22">
        <v>100</v>
      </c>
      <c r="O11" s="22">
        <f>O6/N6*100</f>
        <v>75.0925436277102</v>
      </c>
    </row>
    <row r="12" spans="1:15" s="3" customFormat="1" ht="30" customHeight="1">
      <c r="A12" s="4" t="s">
        <v>6</v>
      </c>
      <c r="B12" s="23">
        <v>100</v>
      </c>
      <c r="C12" s="24">
        <f>C7/B7*100</f>
        <v>31.35380998620126</v>
      </c>
      <c r="D12" s="24">
        <v>100</v>
      </c>
      <c r="E12" s="24">
        <f>E7/D7*100</f>
        <v>18.189273413154012</v>
      </c>
      <c r="F12" s="24">
        <v>100</v>
      </c>
      <c r="G12" s="24">
        <f>G7/F7*100</f>
        <v>29.298367488711357</v>
      </c>
      <c r="H12" s="25">
        <v>100</v>
      </c>
      <c r="I12" s="24">
        <f>I7/H7*100</f>
        <v>33.87660069848661</v>
      </c>
      <c r="J12" s="25">
        <v>100</v>
      </c>
      <c r="K12" s="24">
        <f>K7/J7*100</f>
        <v>48.34905660377358</v>
      </c>
      <c r="L12" s="26">
        <v>100</v>
      </c>
      <c r="M12" s="26">
        <f>M7/L7*100</f>
        <v>39.65217391304348</v>
      </c>
      <c r="N12" s="26">
        <v>100</v>
      </c>
      <c r="O12" s="26">
        <f>O7/N7*100</f>
        <v>72.94938917975567</v>
      </c>
    </row>
    <row r="13" spans="1:15" s="3" customFormat="1" ht="30" customHeight="1" thickBot="1">
      <c r="A13" s="7" t="s">
        <v>7</v>
      </c>
      <c r="B13" s="27">
        <v>100</v>
      </c>
      <c r="C13" s="28">
        <f>C8/B8*100</f>
        <v>36.16834721613327</v>
      </c>
      <c r="D13" s="28">
        <v>100</v>
      </c>
      <c r="E13" s="28">
        <f>E8/D8*100</f>
        <v>15.112359550561798</v>
      </c>
      <c r="F13" s="28">
        <v>100</v>
      </c>
      <c r="G13" s="28">
        <f>G8/F8*100</f>
        <v>26.906779661016948</v>
      </c>
      <c r="H13" s="29">
        <v>100</v>
      </c>
      <c r="I13" s="28">
        <f>I8/H8*100</f>
        <v>32.680652680652685</v>
      </c>
      <c r="J13" s="29">
        <v>100</v>
      </c>
      <c r="K13" s="28">
        <f>K8/J8*100</f>
        <v>50.35073241180111</v>
      </c>
      <c r="L13" s="30">
        <v>100</v>
      </c>
      <c r="M13" s="30">
        <f>M8/L8*100</f>
        <v>43.87678437265214</v>
      </c>
      <c r="N13" s="30">
        <v>100</v>
      </c>
      <c r="O13" s="30">
        <f>O8/N8*100</f>
        <v>78.38926174496645</v>
      </c>
    </row>
    <row r="14" ht="15.75">
      <c r="A14" s="31" t="s">
        <v>23</v>
      </c>
    </row>
  </sheetData>
  <sheetProtection/>
  <mergeCells count="11">
    <mergeCell ref="A1:O1"/>
    <mergeCell ref="L4:M4"/>
    <mergeCell ref="H4:I4"/>
    <mergeCell ref="A4:A5"/>
    <mergeCell ref="B4:C4"/>
    <mergeCell ref="J4:K4"/>
    <mergeCell ref="D4:E4"/>
    <mergeCell ref="F4:G4"/>
    <mergeCell ref="N4:O4"/>
    <mergeCell ref="A3:O3"/>
    <mergeCell ref="A2:O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98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25</v>
      </c>
      <c r="C4" s="73"/>
      <c r="D4" s="73" t="s">
        <v>26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v>50658</v>
      </c>
      <c r="C6" s="12">
        <v>17026</v>
      </c>
      <c r="D6" s="12">
        <v>9958</v>
      </c>
      <c r="E6" s="12">
        <v>1739</v>
      </c>
      <c r="F6" s="12">
        <v>14199</v>
      </c>
      <c r="G6" s="12">
        <v>4033</v>
      </c>
      <c r="H6" s="13">
        <v>13572</v>
      </c>
      <c r="I6" s="12">
        <v>4627</v>
      </c>
      <c r="J6" s="13">
        <v>10367</v>
      </c>
      <c r="K6" s="12">
        <v>5272</v>
      </c>
      <c r="L6" s="14">
        <v>2029</v>
      </c>
      <c r="M6" s="14">
        <v>964</v>
      </c>
      <c r="N6" s="14">
        <v>533</v>
      </c>
      <c r="O6" s="14">
        <v>391</v>
      </c>
      <c r="Q6" s="32"/>
      <c r="R6" s="32"/>
    </row>
    <row r="7" spans="1:18" s="3" customFormat="1" ht="30" customHeight="1">
      <c r="A7" s="4" t="s">
        <v>6</v>
      </c>
      <c r="B7" s="15">
        <v>19047</v>
      </c>
      <c r="C7" s="16">
        <v>5695</v>
      </c>
      <c r="D7" s="16">
        <v>6228</v>
      </c>
      <c r="E7" s="16">
        <v>1161</v>
      </c>
      <c r="F7" s="16">
        <v>5883</v>
      </c>
      <c r="G7" s="16">
        <v>1755</v>
      </c>
      <c r="H7" s="17">
        <v>4494</v>
      </c>
      <c r="I7" s="16">
        <v>1526</v>
      </c>
      <c r="J7" s="17">
        <v>1535</v>
      </c>
      <c r="K7" s="16">
        <v>766</v>
      </c>
      <c r="L7" s="18">
        <v>551</v>
      </c>
      <c r="M7" s="18">
        <v>226</v>
      </c>
      <c r="N7" s="3">
        <v>356</v>
      </c>
      <c r="O7" s="3">
        <v>261</v>
      </c>
      <c r="Q7" s="32"/>
      <c r="R7" s="32"/>
    </row>
    <row r="8" spans="1:18" s="3" customFormat="1" ht="30" customHeight="1">
      <c r="A8" s="4" t="s">
        <v>7</v>
      </c>
      <c r="B8" s="15">
        <v>31611</v>
      </c>
      <c r="C8" s="16">
        <v>11331</v>
      </c>
      <c r="D8" s="16">
        <v>3730</v>
      </c>
      <c r="E8" s="16">
        <v>578</v>
      </c>
      <c r="F8" s="16">
        <v>8316</v>
      </c>
      <c r="G8" s="16">
        <v>2278</v>
      </c>
      <c r="H8" s="17">
        <v>9078</v>
      </c>
      <c r="I8" s="16">
        <v>3101</v>
      </c>
      <c r="J8" s="17">
        <v>8832</v>
      </c>
      <c r="K8" s="16">
        <v>4506</v>
      </c>
      <c r="L8" s="18">
        <v>1478</v>
      </c>
      <c r="M8" s="18">
        <v>738</v>
      </c>
      <c r="N8" s="3">
        <v>177</v>
      </c>
      <c r="O8" s="3">
        <v>130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15" s="3" customFormat="1" ht="30" customHeight="1">
      <c r="A11" s="10" t="s">
        <v>12</v>
      </c>
      <c r="B11" s="19">
        <v>100</v>
      </c>
      <c r="C11" s="20">
        <f>C6/B6*100</f>
        <v>33.60969639543606</v>
      </c>
      <c r="D11" s="20">
        <v>100</v>
      </c>
      <c r="E11" s="20">
        <f>E6/D6*100</f>
        <v>17.463346053424385</v>
      </c>
      <c r="F11" s="20">
        <v>100</v>
      </c>
      <c r="G11" s="20">
        <f>G6/F6*100</f>
        <v>28.40340869075287</v>
      </c>
      <c r="H11" s="21">
        <v>100</v>
      </c>
      <c r="I11" s="20">
        <f>I6/H6*100</f>
        <v>34.09224874742116</v>
      </c>
      <c r="J11" s="21">
        <v>100</v>
      </c>
      <c r="K11" s="20">
        <f>K6/J6*100</f>
        <v>50.85367029999035</v>
      </c>
      <c r="L11" s="22">
        <v>100</v>
      </c>
      <c r="M11" s="22">
        <f>M6/L6*100</f>
        <v>47.511089206505666</v>
      </c>
      <c r="N11" s="22">
        <v>100</v>
      </c>
      <c r="O11" s="22">
        <f>O6/N6*100</f>
        <v>73.35834896810508</v>
      </c>
    </row>
    <row r="12" spans="1:15" s="3" customFormat="1" ht="30" customHeight="1">
      <c r="A12" s="4" t="s">
        <v>6</v>
      </c>
      <c r="B12" s="23">
        <v>100</v>
      </c>
      <c r="C12" s="24">
        <f>C7/B7*100</f>
        <v>29.89972174095658</v>
      </c>
      <c r="D12" s="24">
        <v>100</v>
      </c>
      <c r="E12" s="24">
        <f>E7/D7*100</f>
        <v>18.641618497109828</v>
      </c>
      <c r="F12" s="24">
        <v>100</v>
      </c>
      <c r="G12" s="24">
        <f>G7/F7*100</f>
        <v>29.831718510963796</v>
      </c>
      <c r="H12" s="25">
        <v>100</v>
      </c>
      <c r="I12" s="24">
        <f>I7/H7*100</f>
        <v>33.95638629283489</v>
      </c>
      <c r="J12" s="25">
        <v>100</v>
      </c>
      <c r="K12" s="24">
        <f>K7/J7*100</f>
        <v>49.90228013029316</v>
      </c>
      <c r="L12" s="26">
        <v>100</v>
      </c>
      <c r="M12" s="26">
        <f>M7/L7*100</f>
        <v>41.01633393829401</v>
      </c>
      <c r="N12" s="26">
        <v>100</v>
      </c>
      <c r="O12" s="26">
        <f>O7/N7*100</f>
        <v>73.31460674157303</v>
      </c>
    </row>
    <row r="13" spans="1:15" s="3" customFormat="1" ht="30" customHeight="1" thickBot="1">
      <c r="A13" s="7" t="s">
        <v>7</v>
      </c>
      <c r="B13" s="27">
        <v>100</v>
      </c>
      <c r="C13" s="28">
        <f>C8/B8*100</f>
        <v>35.84511720603587</v>
      </c>
      <c r="D13" s="28">
        <v>100</v>
      </c>
      <c r="E13" s="28">
        <f>E8/D8*100</f>
        <v>15.49597855227882</v>
      </c>
      <c r="F13" s="28">
        <v>100</v>
      </c>
      <c r="G13" s="28">
        <f>G8/F8*100</f>
        <v>27.392977392977393</v>
      </c>
      <c r="H13" s="29">
        <v>100</v>
      </c>
      <c r="I13" s="28">
        <f>I8/H8*100</f>
        <v>34.159506499228904</v>
      </c>
      <c r="J13" s="29">
        <v>100</v>
      </c>
      <c r="K13" s="28">
        <f>K8/J8*100</f>
        <v>51.01902173913043</v>
      </c>
      <c r="L13" s="30">
        <v>100</v>
      </c>
      <c r="M13" s="30">
        <f>M8/L8*100</f>
        <v>49.93234100135318</v>
      </c>
      <c r="N13" s="30">
        <v>100</v>
      </c>
      <c r="O13" s="30">
        <f>O8/N8*100</f>
        <v>73.44632768361582</v>
      </c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A2:O2"/>
    <mergeCell ref="A1:O1"/>
    <mergeCell ref="L4:M4"/>
    <mergeCell ref="H4:I4"/>
    <mergeCell ref="A4:A5"/>
    <mergeCell ref="B4:C4"/>
    <mergeCell ref="J4:K4"/>
    <mergeCell ref="D4:E4"/>
    <mergeCell ref="F4:G4"/>
    <mergeCell ref="N4:O4"/>
    <mergeCell ref="A3:O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30</v>
      </c>
      <c r="C4" s="73"/>
      <c r="D4" s="73" t="s">
        <v>31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32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v>50684</v>
      </c>
      <c r="C6" s="12">
        <v>17229</v>
      </c>
      <c r="D6" s="12">
        <v>10275</v>
      </c>
      <c r="E6" s="12">
        <v>1844</v>
      </c>
      <c r="F6" s="12">
        <v>14402</v>
      </c>
      <c r="G6" s="12">
        <v>4220</v>
      </c>
      <c r="H6" s="13">
        <v>14000</v>
      </c>
      <c r="I6" s="12">
        <v>4919</v>
      </c>
      <c r="J6" s="13">
        <v>9374</v>
      </c>
      <c r="K6" s="12">
        <v>4806</v>
      </c>
      <c r="L6" s="14">
        <v>2162</v>
      </c>
      <c r="M6" s="14">
        <v>1092</v>
      </c>
      <c r="N6" s="14">
        <v>471</v>
      </c>
      <c r="O6" s="14">
        <v>348</v>
      </c>
      <c r="Q6" s="32"/>
      <c r="R6" s="32"/>
    </row>
    <row r="7" spans="1:18" s="3" customFormat="1" ht="30" customHeight="1">
      <c r="A7" s="4" t="s">
        <v>6</v>
      </c>
      <c r="B7" s="15">
        <v>19375</v>
      </c>
      <c r="C7" s="16">
        <v>5828</v>
      </c>
      <c r="D7" s="16">
        <v>6466</v>
      </c>
      <c r="E7" s="16">
        <v>1243</v>
      </c>
      <c r="F7" s="16">
        <v>5943</v>
      </c>
      <c r="G7" s="16">
        <v>1809</v>
      </c>
      <c r="H7" s="17">
        <v>4607</v>
      </c>
      <c r="I7" s="16">
        <v>1562</v>
      </c>
      <c r="J7" s="17">
        <v>1429</v>
      </c>
      <c r="K7" s="16">
        <v>692</v>
      </c>
      <c r="L7" s="18">
        <v>583</v>
      </c>
      <c r="M7" s="18">
        <v>266</v>
      </c>
      <c r="N7" s="3">
        <v>347</v>
      </c>
      <c r="O7" s="3">
        <v>256</v>
      </c>
      <c r="Q7" s="32"/>
      <c r="R7" s="32"/>
    </row>
    <row r="8" spans="1:18" s="3" customFormat="1" ht="30" customHeight="1">
      <c r="A8" s="4" t="s">
        <v>7</v>
      </c>
      <c r="B8" s="15">
        <v>31309</v>
      </c>
      <c r="C8" s="16">
        <v>11401</v>
      </c>
      <c r="D8" s="16">
        <v>3809</v>
      </c>
      <c r="E8" s="16">
        <v>601</v>
      </c>
      <c r="F8" s="16">
        <v>8459</v>
      </c>
      <c r="G8" s="16">
        <v>2411</v>
      </c>
      <c r="H8" s="17">
        <v>9393</v>
      </c>
      <c r="I8" s="16">
        <v>3357</v>
      </c>
      <c r="J8" s="17">
        <v>7945</v>
      </c>
      <c r="K8" s="16">
        <v>4114</v>
      </c>
      <c r="L8" s="18">
        <v>1579</v>
      </c>
      <c r="M8" s="18">
        <v>826</v>
      </c>
      <c r="N8" s="3">
        <v>124</v>
      </c>
      <c r="O8" s="3">
        <v>92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18" s="3" customFormat="1" ht="30" customHeight="1">
      <c r="A11" s="10" t="s">
        <v>12</v>
      </c>
      <c r="B11" s="19">
        <v>100</v>
      </c>
      <c r="C11" s="20">
        <v>33.992976087128085</v>
      </c>
      <c r="D11" s="20">
        <v>100</v>
      </c>
      <c r="E11" s="20">
        <v>17.94647201946472</v>
      </c>
      <c r="F11" s="20">
        <v>100</v>
      </c>
      <c r="G11" s="20">
        <v>29.301485904735454</v>
      </c>
      <c r="H11" s="21">
        <v>100</v>
      </c>
      <c r="I11" s="20">
        <v>35.135714285714286</v>
      </c>
      <c r="J11" s="21">
        <v>100</v>
      </c>
      <c r="K11" s="20">
        <v>51.269468743332624</v>
      </c>
      <c r="L11" s="22">
        <v>100</v>
      </c>
      <c r="M11" s="22">
        <v>50.50878815911193</v>
      </c>
      <c r="N11" s="22">
        <v>100</v>
      </c>
      <c r="O11" s="22">
        <v>73.88535031847134</v>
      </c>
      <c r="P11" s="33"/>
      <c r="Q11" s="33"/>
      <c r="R11" s="33"/>
    </row>
    <row r="12" spans="1:18" s="3" customFormat="1" ht="30" customHeight="1">
      <c r="A12" s="4" t="s">
        <v>6</v>
      </c>
      <c r="B12" s="23">
        <v>100</v>
      </c>
      <c r="C12" s="24">
        <v>30.08</v>
      </c>
      <c r="D12" s="24">
        <v>100</v>
      </c>
      <c r="E12" s="24">
        <v>19.223631302196104</v>
      </c>
      <c r="F12" s="24">
        <v>100</v>
      </c>
      <c r="G12" s="24">
        <v>30.439172135285208</v>
      </c>
      <c r="H12" s="25">
        <v>100</v>
      </c>
      <c r="I12" s="24">
        <v>33.904927284566966</v>
      </c>
      <c r="J12" s="25">
        <v>100</v>
      </c>
      <c r="K12" s="24">
        <v>48.42547235829251</v>
      </c>
      <c r="L12" s="26">
        <v>100</v>
      </c>
      <c r="M12" s="26">
        <v>45.62607204116638</v>
      </c>
      <c r="N12" s="26">
        <v>100</v>
      </c>
      <c r="O12" s="26">
        <v>73.77521613832853</v>
      </c>
      <c r="P12" s="33"/>
      <c r="Q12" s="33"/>
      <c r="R12" s="33"/>
    </row>
    <row r="13" spans="1:18" s="3" customFormat="1" ht="30" customHeight="1" thickBot="1">
      <c r="A13" s="7" t="s">
        <v>7</v>
      </c>
      <c r="B13" s="27">
        <v>100</v>
      </c>
      <c r="C13" s="28">
        <v>36.414449519307546</v>
      </c>
      <c r="D13" s="28">
        <v>100</v>
      </c>
      <c r="E13" s="28">
        <v>15.778419532685744</v>
      </c>
      <c r="F13" s="28">
        <v>100</v>
      </c>
      <c r="G13" s="28">
        <v>28.502187019742287</v>
      </c>
      <c r="H13" s="29">
        <v>100</v>
      </c>
      <c r="I13" s="28">
        <v>35.73938038965187</v>
      </c>
      <c r="J13" s="29">
        <v>100</v>
      </c>
      <c r="K13" s="28">
        <v>51.78099433606042</v>
      </c>
      <c r="L13" s="30">
        <v>100</v>
      </c>
      <c r="M13" s="30">
        <v>52.311589613679544</v>
      </c>
      <c r="N13" s="30">
        <v>100</v>
      </c>
      <c r="O13" s="30">
        <v>74.19354838709677</v>
      </c>
      <c r="P13" s="33"/>
      <c r="Q13" s="33"/>
      <c r="R13" s="33"/>
    </row>
    <row r="14" ht="15.75">
      <c r="A14" s="31" t="s">
        <v>33</v>
      </c>
    </row>
    <row r="15" ht="15.75">
      <c r="A15" s="31" t="s">
        <v>34</v>
      </c>
    </row>
  </sheetData>
  <sheetProtection/>
  <mergeCells count="11">
    <mergeCell ref="F4:G4"/>
    <mergeCell ref="N4:O4"/>
    <mergeCell ref="A3:O3"/>
    <mergeCell ref="A2:O2"/>
    <mergeCell ref="A1:O1"/>
    <mergeCell ref="L4:M4"/>
    <mergeCell ref="H4:I4"/>
    <mergeCell ref="A4:A5"/>
    <mergeCell ref="B4:C4"/>
    <mergeCell ref="J4:K4"/>
    <mergeCell ref="D4:E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36</v>
      </c>
      <c r="C4" s="73"/>
      <c r="D4" s="73" t="s">
        <v>37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38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v>50332</v>
      </c>
      <c r="C6" s="12">
        <v>17252</v>
      </c>
      <c r="D6" s="12">
        <v>10586</v>
      </c>
      <c r="E6" s="12">
        <v>1939</v>
      </c>
      <c r="F6" s="12">
        <v>14656</v>
      </c>
      <c r="G6" s="12">
        <v>4408</v>
      </c>
      <c r="H6" s="13">
        <v>14091</v>
      </c>
      <c r="I6" s="12">
        <v>5063</v>
      </c>
      <c r="J6" s="13">
        <v>8347</v>
      </c>
      <c r="K6" s="12">
        <v>4411</v>
      </c>
      <c r="L6" s="14">
        <v>2249</v>
      </c>
      <c r="M6" s="14">
        <v>1126</v>
      </c>
      <c r="N6" s="14">
        <v>403</v>
      </c>
      <c r="O6" s="14">
        <v>305</v>
      </c>
      <c r="Q6" s="32"/>
      <c r="R6" s="32"/>
    </row>
    <row r="7" spans="1:18" s="3" customFormat="1" ht="30" customHeight="1">
      <c r="A7" s="4" t="s">
        <v>6</v>
      </c>
      <c r="B7" s="15">
        <v>19620</v>
      </c>
      <c r="C7" s="16">
        <v>5941</v>
      </c>
      <c r="D7" s="16">
        <v>6784</v>
      </c>
      <c r="E7" s="16">
        <v>1312</v>
      </c>
      <c r="F7" s="16">
        <v>6071</v>
      </c>
      <c r="G7" s="16">
        <v>1903</v>
      </c>
      <c r="H7" s="17">
        <v>4600</v>
      </c>
      <c r="I7" s="16">
        <v>1569</v>
      </c>
      <c r="J7" s="17">
        <v>1269</v>
      </c>
      <c r="K7" s="16">
        <v>648</v>
      </c>
      <c r="L7" s="18">
        <v>574</v>
      </c>
      <c r="M7" s="18">
        <v>268</v>
      </c>
      <c r="N7" s="3">
        <v>322</v>
      </c>
      <c r="O7" s="3">
        <v>241</v>
      </c>
      <c r="Q7" s="32"/>
      <c r="R7" s="32"/>
    </row>
    <row r="8" spans="1:18" s="3" customFormat="1" ht="30" customHeight="1">
      <c r="A8" s="4" t="s">
        <v>7</v>
      </c>
      <c r="B8" s="15">
        <v>30712</v>
      </c>
      <c r="C8" s="16">
        <v>11311</v>
      </c>
      <c r="D8" s="16">
        <v>3802</v>
      </c>
      <c r="E8" s="16">
        <v>627</v>
      </c>
      <c r="F8" s="16">
        <v>8585</v>
      </c>
      <c r="G8" s="16">
        <v>2505</v>
      </c>
      <c r="H8" s="17">
        <v>9491</v>
      </c>
      <c r="I8" s="16">
        <v>3494</v>
      </c>
      <c r="J8" s="17">
        <v>7078</v>
      </c>
      <c r="K8" s="16">
        <v>3763</v>
      </c>
      <c r="L8" s="18">
        <v>1675</v>
      </c>
      <c r="M8" s="18">
        <v>858</v>
      </c>
      <c r="N8" s="3">
        <v>81</v>
      </c>
      <c r="O8" s="3">
        <v>64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v>34.276404672971466</v>
      </c>
      <c r="D11" s="20">
        <v>100</v>
      </c>
      <c r="E11" s="20">
        <v>18.316644624976384</v>
      </c>
      <c r="F11" s="20">
        <v>100</v>
      </c>
      <c r="G11" s="20">
        <v>30.0764192139738</v>
      </c>
      <c r="H11" s="21">
        <v>100</v>
      </c>
      <c r="I11" s="20">
        <v>35.93073593073593</v>
      </c>
      <c r="J11" s="21">
        <v>100</v>
      </c>
      <c r="K11" s="20">
        <v>52.845333652809394</v>
      </c>
      <c r="L11" s="22">
        <v>100</v>
      </c>
      <c r="M11" s="22">
        <v>50.06669630947088</v>
      </c>
      <c r="N11" s="22">
        <v>100</v>
      </c>
      <c r="O11" s="22">
        <v>75.68238213399503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v>30.28032619775739</v>
      </c>
      <c r="D12" s="24">
        <v>100</v>
      </c>
      <c r="E12" s="24">
        <v>19.339622641509433</v>
      </c>
      <c r="F12" s="24">
        <v>100</v>
      </c>
      <c r="G12" s="24">
        <v>31.345742052380167</v>
      </c>
      <c r="H12" s="25">
        <v>100</v>
      </c>
      <c r="I12" s="24">
        <v>34.108695652173914</v>
      </c>
      <c r="J12" s="25">
        <v>100</v>
      </c>
      <c r="K12" s="24">
        <v>51.06382978723404</v>
      </c>
      <c r="L12" s="26">
        <v>100</v>
      </c>
      <c r="M12" s="26">
        <v>46.68989547038328</v>
      </c>
      <c r="N12" s="26">
        <v>100</v>
      </c>
      <c r="O12" s="26">
        <v>74.84472049689441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v>36.82925240948163</v>
      </c>
      <c r="D13" s="28">
        <v>100</v>
      </c>
      <c r="E13" s="28">
        <v>16.49132035770647</v>
      </c>
      <c r="F13" s="28">
        <v>100</v>
      </c>
      <c r="G13" s="28">
        <v>29.178800232964473</v>
      </c>
      <c r="H13" s="29">
        <v>100</v>
      </c>
      <c r="I13" s="28">
        <v>36.8138236223791</v>
      </c>
      <c r="J13" s="29">
        <v>100</v>
      </c>
      <c r="K13" s="28">
        <v>53.164735801073746</v>
      </c>
      <c r="L13" s="30">
        <v>100</v>
      </c>
      <c r="M13" s="30">
        <v>51.223880597014926</v>
      </c>
      <c r="N13" s="30">
        <v>100</v>
      </c>
      <c r="O13" s="30">
        <v>79.01234567901234</v>
      </c>
      <c r="P13" s="33"/>
      <c r="Q13" s="33"/>
      <c r="R13" s="33"/>
      <c r="S13" s="33"/>
      <c r="T13" s="33"/>
      <c r="U13" s="33"/>
      <c r="V13" s="33"/>
    </row>
    <row r="14" ht="15.75">
      <c r="A14" s="31" t="s">
        <v>39</v>
      </c>
    </row>
    <row r="15" ht="15.75">
      <c r="A15" s="31" t="s">
        <v>40</v>
      </c>
    </row>
  </sheetData>
  <sheetProtection/>
  <mergeCells count="11">
    <mergeCell ref="D4:E4"/>
    <mergeCell ref="F4:G4"/>
    <mergeCell ref="N4:O4"/>
    <mergeCell ref="A3:O3"/>
    <mergeCell ref="A2:O2"/>
    <mergeCell ref="A1:O1"/>
    <mergeCell ref="L4:M4"/>
    <mergeCell ref="H4:I4"/>
    <mergeCell ref="A4:A5"/>
    <mergeCell ref="B4:C4"/>
    <mergeCell ref="J4:K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43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v>50158</v>
      </c>
      <c r="C6" s="12">
        <v>17401</v>
      </c>
      <c r="D6" s="12">
        <v>10907</v>
      </c>
      <c r="E6" s="12">
        <v>2061</v>
      </c>
      <c r="F6" s="12">
        <v>14910</v>
      </c>
      <c r="G6" s="12">
        <v>4609</v>
      </c>
      <c r="H6" s="13">
        <v>13960</v>
      </c>
      <c r="I6" s="12">
        <v>5148</v>
      </c>
      <c r="J6" s="13">
        <v>7621</v>
      </c>
      <c r="K6" s="12">
        <v>4102</v>
      </c>
      <c r="L6" s="14">
        <v>2404</v>
      </c>
      <c r="M6" s="14">
        <v>1208</v>
      </c>
      <c r="N6" s="14">
        <v>356</v>
      </c>
      <c r="O6" s="14">
        <v>273</v>
      </c>
      <c r="Q6" s="32"/>
      <c r="R6" s="32"/>
    </row>
    <row r="7" spans="1:18" s="3" customFormat="1" ht="30" customHeight="1">
      <c r="A7" s="4" t="s">
        <v>6</v>
      </c>
      <c r="B7" s="15">
        <v>19733</v>
      </c>
      <c r="C7" s="16">
        <v>5999</v>
      </c>
      <c r="D7" s="16">
        <v>7084</v>
      </c>
      <c r="E7" s="16">
        <v>1401</v>
      </c>
      <c r="F7" s="16">
        <v>6181</v>
      </c>
      <c r="G7" s="16">
        <v>1957</v>
      </c>
      <c r="H7" s="17">
        <v>4455</v>
      </c>
      <c r="I7" s="16">
        <v>1566</v>
      </c>
      <c r="J7" s="17">
        <v>1181</v>
      </c>
      <c r="K7" s="16">
        <v>595</v>
      </c>
      <c r="L7" s="18">
        <v>546</v>
      </c>
      <c r="M7" s="18">
        <v>265</v>
      </c>
      <c r="N7" s="3">
        <v>286</v>
      </c>
      <c r="O7" s="3">
        <v>215</v>
      </c>
      <c r="Q7" s="32"/>
      <c r="R7" s="32"/>
    </row>
    <row r="8" spans="1:18" s="3" customFormat="1" ht="30" customHeight="1">
      <c r="A8" s="4" t="s">
        <v>7</v>
      </c>
      <c r="B8" s="15">
        <v>30425</v>
      </c>
      <c r="C8" s="16">
        <v>11402</v>
      </c>
      <c r="D8" s="16">
        <v>3823</v>
      </c>
      <c r="E8" s="16">
        <v>660</v>
      </c>
      <c r="F8" s="16">
        <v>8729</v>
      </c>
      <c r="G8" s="16">
        <v>2652</v>
      </c>
      <c r="H8" s="17">
        <v>9505</v>
      </c>
      <c r="I8" s="16">
        <v>3582</v>
      </c>
      <c r="J8" s="17">
        <v>6440</v>
      </c>
      <c r="K8" s="16">
        <v>3507</v>
      </c>
      <c r="L8" s="18">
        <v>1858</v>
      </c>
      <c r="M8" s="18">
        <v>943</v>
      </c>
      <c r="N8" s="3">
        <v>70</v>
      </c>
      <c r="O8" s="3">
        <v>58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34.692372104150884</v>
      </c>
      <c r="D11" s="20">
        <v>100</v>
      </c>
      <c r="E11" s="20">
        <f>E6*100/D6</f>
        <v>18.896121756670027</v>
      </c>
      <c r="F11" s="20">
        <v>100</v>
      </c>
      <c r="G11" s="20">
        <f>G6*100/F6</f>
        <v>30.9121395036888</v>
      </c>
      <c r="H11" s="21">
        <v>100</v>
      </c>
      <c r="I11" s="20">
        <f>I6*100/H6</f>
        <v>36.87679083094556</v>
      </c>
      <c r="J11" s="21">
        <v>100</v>
      </c>
      <c r="K11" s="20">
        <f>K6*100/J6</f>
        <v>53.82495735467786</v>
      </c>
      <c r="L11" s="22">
        <v>100</v>
      </c>
      <c r="M11" s="22">
        <f>M6*100/L6</f>
        <v>50.249584026622294</v>
      </c>
      <c r="N11" s="22">
        <v>100</v>
      </c>
      <c r="O11" s="22">
        <f>O6*100/N6</f>
        <v>76.68539325842697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30.400851365732528</v>
      </c>
      <c r="D12" s="24">
        <v>100</v>
      </c>
      <c r="E12" s="24">
        <f>E7*100/D7</f>
        <v>19.776962168266515</v>
      </c>
      <c r="F12" s="24">
        <v>100</v>
      </c>
      <c r="G12" s="24">
        <f>G7*100/F7</f>
        <v>31.661543439572885</v>
      </c>
      <c r="H12" s="25">
        <v>100</v>
      </c>
      <c r="I12" s="24">
        <f>I7*100/H7</f>
        <v>35.15151515151515</v>
      </c>
      <c r="J12" s="25">
        <v>100</v>
      </c>
      <c r="K12" s="24">
        <f>K7*100/J7</f>
        <v>50.381033022861985</v>
      </c>
      <c r="L12" s="26">
        <v>100</v>
      </c>
      <c r="M12" s="26">
        <f>M7*100/L7</f>
        <v>48.53479853479853</v>
      </c>
      <c r="N12" s="26">
        <v>100</v>
      </c>
      <c r="O12" s="26">
        <f>O7*100/N7</f>
        <v>75.17482517482517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37.475760065735415</v>
      </c>
      <c r="D13" s="28">
        <v>100</v>
      </c>
      <c r="E13" s="28">
        <f>E8*100/D8</f>
        <v>17.263928851687158</v>
      </c>
      <c r="F13" s="28">
        <v>100</v>
      </c>
      <c r="G13" s="28">
        <f>G8*100/F8</f>
        <v>30.381486997365105</v>
      </c>
      <c r="H13" s="29">
        <v>100</v>
      </c>
      <c r="I13" s="28">
        <f>I8*100/H8</f>
        <v>37.68542872172541</v>
      </c>
      <c r="J13" s="29">
        <v>100</v>
      </c>
      <c r="K13" s="28">
        <f>K8*100/J8</f>
        <v>54.45652173913044</v>
      </c>
      <c r="L13" s="30">
        <v>100</v>
      </c>
      <c r="M13" s="30">
        <f>M8*100/L8</f>
        <v>50.7534983853606</v>
      </c>
      <c r="N13" s="30">
        <v>100</v>
      </c>
      <c r="O13" s="30">
        <f>O8*100/N8</f>
        <v>82.85714285714286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44</v>
      </c>
    </row>
  </sheetData>
  <sheetProtection/>
  <mergeCells count="11">
    <mergeCell ref="J4:K4"/>
    <mergeCell ref="D4:E4"/>
    <mergeCell ref="F4:G4"/>
    <mergeCell ref="N4:O4"/>
    <mergeCell ref="A3:O3"/>
    <mergeCell ref="A2:O2"/>
    <mergeCell ref="A1:O1"/>
    <mergeCell ref="L4:M4"/>
    <mergeCell ref="H4:I4"/>
    <mergeCell ref="A4:A5"/>
    <mergeCell ref="B4:C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v>50024</v>
      </c>
      <c r="C6" s="12">
        <v>17496</v>
      </c>
      <c r="D6" s="12">
        <v>11259</v>
      </c>
      <c r="E6" s="12">
        <v>2208</v>
      </c>
      <c r="F6" s="12">
        <v>15099</v>
      </c>
      <c r="G6" s="12">
        <v>4730</v>
      </c>
      <c r="H6" s="13">
        <v>13578</v>
      </c>
      <c r="I6" s="12">
        <v>5212</v>
      </c>
      <c r="J6" s="13">
        <v>6771</v>
      </c>
      <c r="K6" s="12">
        <v>3675</v>
      </c>
      <c r="L6" s="14">
        <v>2985</v>
      </c>
      <c r="M6" s="14">
        <v>1417</v>
      </c>
      <c r="N6" s="14">
        <v>332</v>
      </c>
      <c r="O6" s="14">
        <v>254</v>
      </c>
      <c r="Q6" s="32"/>
      <c r="R6" s="32"/>
    </row>
    <row r="7" spans="1:18" s="3" customFormat="1" ht="30" customHeight="1">
      <c r="A7" s="4" t="s">
        <v>6</v>
      </c>
      <c r="B7" s="15">
        <v>19798</v>
      </c>
      <c r="C7" s="16">
        <v>6049</v>
      </c>
      <c r="D7" s="16">
        <v>7322</v>
      </c>
      <c r="E7" s="16">
        <v>1481</v>
      </c>
      <c r="F7" s="16">
        <v>6229</v>
      </c>
      <c r="G7" s="16">
        <v>1984</v>
      </c>
      <c r="H7" s="17">
        <v>4235</v>
      </c>
      <c r="I7" s="16">
        <v>1555</v>
      </c>
      <c r="J7" s="17">
        <v>965</v>
      </c>
      <c r="K7" s="16">
        <v>484</v>
      </c>
      <c r="L7" s="18">
        <v>771</v>
      </c>
      <c r="M7" s="18">
        <v>336</v>
      </c>
      <c r="N7" s="3">
        <v>276</v>
      </c>
      <c r="O7" s="3">
        <v>209</v>
      </c>
      <c r="Q7" s="32"/>
      <c r="R7" s="32"/>
    </row>
    <row r="8" spans="1:18" s="3" customFormat="1" ht="30" customHeight="1">
      <c r="A8" s="4" t="s">
        <v>7</v>
      </c>
      <c r="B8" s="15">
        <v>30226</v>
      </c>
      <c r="C8" s="16">
        <v>11447</v>
      </c>
      <c r="D8" s="16">
        <v>3937</v>
      </c>
      <c r="E8" s="16">
        <v>727</v>
      </c>
      <c r="F8" s="16">
        <v>8870</v>
      </c>
      <c r="G8" s="16">
        <v>2746</v>
      </c>
      <c r="H8" s="17">
        <v>9343</v>
      </c>
      <c r="I8" s="16">
        <v>3657</v>
      </c>
      <c r="J8" s="17">
        <v>5806</v>
      </c>
      <c r="K8" s="16">
        <v>3191</v>
      </c>
      <c r="L8" s="18">
        <v>2214</v>
      </c>
      <c r="M8" s="18">
        <v>1081</v>
      </c>
      <c r="N8" s="3">
        <v>56</v>
      </c>
      <c r="O8" s="3">
        <v>45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34.97521189828882</v>
      </c>
      <c r="D11" s="20">
        <v>100</v>
      </c>
      <c r="E11" s="20">
        <f>E6*100/D6</f>
        <v>19.61097788435918</v>
      </c>
      <c r="F11" s="20">
        <v>100</v>
      </c>
      <c r="G11" s="20">
        <f>G6*100/F6</f>
        <v>31.32657791906749</v>
      </c>
      <c r="H11" s="21">
        <v>100</v>
      </c>
      <c r="I11" s="20">
        <f>I6*100/H6</f>
        <v>38.385623803211075</v>
      </c>
      <c r="J11" s="21">
        <v>100</v>
      </c>
      <c r="K11" s="20">
        <f>K6*100/J6</f>
        <v>54.27558706247231</v>
      </c>
      <c r="L11" s="22">
        <v>100</v>
      </c>
      <c r="M11" s="22">
        <f>M6*100/L6</f>
        <v>47.47068676716918</v>
      </c>
      <c r="N11" s="22">
        <v>100</v>
      </c>
      <c r="O11" s="22">
        <f>O6*100/N6</f>
        <v>76.50602409638554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30.55359127184564</v>
      </c>
      <c r="D12" s="24">
        <v>100</v>
      </c>
      <c r="E12" s="24">
        <f>E7*100/D7</f>
        <v>20.226714012564873</v>
      </c>
      <c r="F12" s="24">
        <v>100</v>
      </c>
      <c r="G12" s="24">
        <f>G7*100/F7</f>
        <v>31.851019425268902</v>
      </c>
      <c r="H12" s="25">
        <v>100</v>
      </c>
      <c r="I12" s="24">
        <f>I7*100/H7</f>
        <v>36.717827626918535</v>
      </c>
      <c r="J12" s="25">
        <v>100</v>
      </c>
      <c r="K12" s="24">
        <f>K7*100/J7</f>
        <v>50.15544041450777</v>
      </c>
      <c r="L12" s="26">
        <v>100</v>
      </c>
      <c r="M12" s="26">
        <f>M7*100/L7</f>
        <v>43.57976653696498</v>
      </c>
      <c r="N12" s="26">
        <v>100</v>
      </c>
      <c r="O12" s="26">
        <f>O7*100/N7</f>
        <v>75.72463768115942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37.87136902004897</v>
      </c>
      <c r="D13" s="28">
        <v>100</v>
      </c>
      <c r="E13" s="28">
        <f>E8*100/D8</f>
        <v>18.465836931673863</v>
      </c>
      <c r="F13" s="28">
        <v>100</v>
      </c>
      <c r="G13" s="28">
        <f>G8*100/F8</f>
        <v>30.958286358511838</v>
      </c>
      <c r="H13" s="29">
        <v>100</v>
      </c>
      <c r="I13" s="28">
        <f>I8*100/H8</f>
        <v>39.14160333939848</v>
      </c>
      <c r="J13" s="29">
        <v>100</v>
      </c>
      <c r="K13" s="28">
        <f>K8*100/J8</f>
        <v>54.96038580778505</v>
      </c>
      <c r="L13" s="30">
        <v>100</v>
      </c>
      <c r="M13" s="30">
        <f>M8*100/L8</f>
        <v>48.8256549232159</v>
      </c>
      <c r="N13" s="30">
        <v>100</v>
      </c>
      <c r="O13" s="30">
        <f>O8*100/N8</f>
        <v>80.35714285714286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H4:I4"/>
    <mergeCell ref="J4:K4"/>
    <mergeCell ref="L4:M4"/>
    <mergeCell ref="N4:O4"/>
    <mergeCell ref="A1:O1"/>
    <mergeCell ref="A2:O2"/>
    <mergeCell ref="A3:O3"/>
    <mergeCell ref="A4:A5"/>
    <mergeCell ref="B4:C4"/>
    <mergeCell ref="D4:E4"/>
    <mergeCell ref="F4:G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zoomScalePageLayoutView="0" workbookViewId="0" topLeftCell="A1">
      <selection activeCell="A2" sqref="A2:O2"/>
    </sheetView>
  </sheetViews>
  <sheetFormatPr defaultColWidth="9.00390625" defaultRowHeight="16.5"/>
  <cols>
    <col min="1" max="1" width="7.625" style="1" customWidth="1"/>
    <col min="2" max="4" width="7.625" style="1" bestFit="1" customWidth="1"/>
    <col min="5" max="5" width="6.625" style="1" customWidth="1"/>
    <col min="6" max="6" width="7.625" style="1" bestFit="1" customWidth="1"/>
    <col min="7" max="7" width="6.625" style="1" customWidth="1"/>
    <col min="8" max="8" width="7.625" style="1" bestFit="1" customWidth="1"/>
    <col min="9" max="9" width="6.625" style="1" customWidth="1"/>
    <col min="10" max="10" width="7.625" style="1" bestFit="1" customWidth="1"/>
    <col min="11" max="11" width="6.625" style="1" customWidth="1"/>
    <col min="12" max="12" width="7.625" style="1" bestFit="1" customWidth="1"/>
    <col min="13" max="13" width="6.625" style="1" customWidth="1"/>
    <col min="14" max="14" width="7.625" style="1" bestFit="1" customWidth="1"/>
    <col min="15" max="15" width="6.625" style="1" customWidth="1"/>
    <col min="16" max="16384" width="9.00390625" style="1" customWidth="1"/>
  </cols>
  <sheetData>
    <row r="1" spans="1:15" ht="30" customHeight="1">
      <c r="A1" s="77" t="str">
        <f>'95'!A1:O1</f>
        <v>306-2 大專校院女性教師比率－按教師級別分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s="2" customFormat="1" ht="18" customHeight="1">
      <c r="A2" s="76">
        <v>103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s="3" customFormat="1" ht="15.75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3" customFormat="1" ht="34.5" customHeight="1">
      <c r="A4" s="78"/>
      <c r="B4" s="73" t="s">
        <v>8</v>
      </c>
      <c r="C4" s="73"/>
      <c r="D4" s="73" t="s">
        <v>9</v>
      </c>
      <c r="E4" s="73"/>
      <c r="F4" s="73" t="s">
        <v>1</v>
      </c>
      <c r="G4" s="74"/>
      <c r="H4" s="73" t="s">
        <v>2</v>
      </c>
      <c r="I4" s="74"/>
      <c r="J4" s="73" t="s">
        <v>3</v>
      </c>
      <c r="K4" s="74"/>
      <c r="L4" s="73" t="s">
        <v>4</v>
      </c>
      <c r="M4" s="74"/>
      <c r="N4" s="73" t="s">
        <v>29</v>
      </c>
      <c r="O4" s="74"/>
    </row>
    <row r="5" spans="1:15" s="3" customFormat="1" ht="34.5" customHeight="1">
      <c r="A5" s="79"/>
      <c r="B5" s="5"/>
      <c r="C5" s="6" t="s">
        <v>5</v>
      </c>
      <c r="D5" s="8"/>
      <c r="E5" s="6" t="s">
        <v>5</v>
      </c>
      <c r="F5" s="5"/>
      <c r="G5" s="6" t="s">
        <v>5</v>
      </c>
      <c r="H5" s="5"/>
      <c r="I5" s="6" t="s">
        <v>5</v>
      </c>
      <c r="J5" s="5"/>
      <c r="K5" s="6" t="s">
        <v>5</v>
      </c>
      <c r="L5" s="5"/>
      <c r="M5" s="6" t="s">
        <v>5</v>
      </c>
      <c r="N5" s="5"/>
      <c r="O5" s="6" t="s">
        <v>5</v>
      </c>
    </row>
    <row r="6" spans="1:18" s="3" customFormat="1" ht="30" customHeight="1">
      <c r="A6" s="9" t="s">
        <v>10</v>
      </c>
      <c r="B6" s="11">
        <f aca="true" t="shared" si="0" ref="B6:O6">B7+B8</f>
        <v>49357</v>
      </c>
      <c r="C6" s="12">
        <f t="shared" si="0"/>
        <v>17379</v>
      </c>
      <c r="D6" s="12">
        <f t="shared" si="0"/>
        <v>11776</v>
      </c>
      <c r="E6" s="12">
        <f t="shared" si="0"/>
        <v>2371</v>
      </c>
      <c r="F6" s="12">
        <f t="shared" si="0"/>
        <v>15078</v>
      </c>
      <c r="G6" s="12">
        <f t="shared" si="0"/>
        <v>4823</v>
      </c>
      <c r="H6" s="12">
        <f t="shared" si="0"/>
        <v>13297</v>
      </c>
      <c r="I6" s="12">
        <f t="shared" si="0"/>
        <v>5200</v>
      </c>
      <c r="J6" s="12">
        <f t="shared" si="0"/>
        <v>6000</v>
      </c>
      <c r="K6" s="12">
        <f t="shared" si="0"/>
        <v>3291</v>
      </c>
      <c r="L6" s="12">
        <f t="shared" si="0"/>
        <v>2886</v>
      </c>
      <c r="M6" s="12">
        <f t="shared" si="0"/>
        <v>1445</v>
      </c>
      <c r="N6" s="12">
        <f t="shared" si="0"/>
        <v>320</v>
      </c>
      <c r="O6" s="12">
        <f t="shared" si="0"/>
        <v>249</v>
      </c>
      <c r="Q6" s="32"/>
      <c r="R6" s="32"/>
    </row>
    <row r="7" spans="1:18" s="3" customFormat="1" ht="30" customHeight="1">
      <c r="A7" s="4" t="s">
        <v>6</v>
      </c>
      <c r="B7" s="15">
        <f>D7+F7+H7+J7+L7+N7</f>
        <v>19783</v>
      </c>
      <c r="C7" s="16">
        <f>E7+G7+I7+K7+M7+O7</f>
        <v>6027</v>
      </c>
      <c r="D7" s="16">
        <v>7659</v>
      </c>
      <c r="E7" s="16">
        <v>1589</v>
      </c>
      <c r="F7" s="16">
        <v>6246</v>
      </c>
      <c r="G7" s="16">
        <v>2000</v>
      </c>
      <c r="H7" s="17">
        <v>4068</v>
      </c>
      <c r="I7" s="16">
        <v>1501</v>
      </c>
      <c r="J7" s="17">
        <v>910</v>
      </c>
      <c r="K7" s="16">
        <v>454</v>
      </c>
      <c r="L7" s="18">
        <v>643</v>
      </c>
      <c r="M7" s="18">
        <v>285</v>
      </c>
      <c r="N7" s="3">
        <v>257</v>
      </c>
      <c r="O7" s="3">
        <v>198</v>
      </c>
      <c r="Q7" s="32"/>
      <c r="R7" s="32"/>
    </row>
    <row r="8" spans="1:18" s="3" customFormat="1" ht="30" customHeight="1">
      <c r="A8" s="4" t="s">
        <v>7</v>
      </c>
      <c r="B8" s="15">
        <f>D8+F8+H8+J8+L8+N8</f>
        <v>29574</v>
      </c>
      <c r="C8" s="16">
        <f>E8+G8+I8+K8+M8+O8</f>
        <v>11352</v>
      </c>
      <c r="D8" s="16">
        <v>4117</v>
      </c>
      <c r="E8" s="16">
        <v>782</v>
      </c>
      <c r="F8" s="16">
        <v>8832</v>
      </c>
      <c r="G8" s="16">
        <v>2823</v>
      </c>
      <c r="H8" s="17">
        <v>9229</v>
      </c>
      <c r="I8" s="16">
        <v>3699</v>
      </c>
      <c r="J8" s="17">
        <v>5090</v>
      </c>
      <c r="K8" s="16">
        <v>2837</v>
      </c>
      <c r="L8" s="18">
        <v>2243</v>
      </c>
      <c r="M8" s="18">
        <v>1160</v>
      </c>
      <c r="N8" s="3">
        <v>63</v>
      </c>
      <c r="O8" s="3">
        <v>51</v>
      </c>
      <c r="Q8" s="32"/>
      <c r="R8" s="32"/>
    </row>
    <row r="9" spans="1:13" s="3" customFormat="1" ht="30" customHeight="1">
      <c r="A9" s="4"/>
      <c r="B9" s="15"/>
      <c r="C9" s="16"/>
      <c r="D9" s="16"/>
      <c r="E9" s="16"/>
      <c r="F9" s="16"/>
      <c r="G9" s="16"/>
      <c r="H9" s="17"/>
      <c r="I9" s="16"/>
      <c r="J9" s="17"/>
      <c r="K9" s="16"/>
      <c r="L9" s="18"/>
      <c r="M9" s="18"/>
    </row>
    <row r="10" spans="1:13" s="3" customFormat="1" ht="30" customHeight="1">
      <c r="A10" s="10" t="s">
        <v>11</v>
      </c>
      <c r="B10" s="15"/>
      <c r="C10" s="16"/>
      <c r="D10" s="16"/>
      <c r="E10" s="16"/>
      <c r="F10" s="16"/>
      <c r="G10" s="16"/>
      <c r="H10" s="17"/>
      <c r="I10" s="16"/>
      <c r="J10" s="17"/>
      <c r="K10" s="16"/>
      <c r="L10" s="18"/>
      <c r="M10" s="18"/>
    </row>
    <row r="11" spans="1:22" s="3" customFormat="1" ht="30" customHeight="1">
      <c r="A11" s="10" t="s">
        <v>12</v>
      </c>
      <c r="B11" s="19">
        <v>100</v>
      </c>
      <c r="C11" s="20">
        <f>C6*100/B6</f>
        <v>35.21081102984379</v>
      </c>
      <c r="D11" s="20">
        <v>100</v>
      </c>
      <c r="E11" s="20">
        <f>E6*100/D6</f>
        <v>20.134171195652176</v>
      </c>
      <c r="F11" s="20">
        <v>100</v>
      </c>
      <c r="G11" s="20">
        <f>G6*100/F6</f>
        <v>31.987000928505108</v>
      </c>
      <c r="H11" s="21">
        <v>100</v>
      </c>
      <c r="I11" s="20">
        <f>I6*100/H6</f>
        <v>39.10656539068963</v>
      </c>
      <c r="J11" s="21">
        <v>100</v>
      </c>
      <c r="K11" s="20">
        <f>K6*100/J6</f>
        <v>54.85</v>
      </c>
      <c r="L11" s="22">
        <v>100</v>
      </c>
      <c r="M11" s="22">
        <f>M6*100/L6</f>
        <v>50.06930006930007</v>
      </c>
      <c r="N11" s="22">
        <v>100</v>
      </c>
      <c r="O11" s="22">
        <f>O6*100/N6</f>
        <v>77.8125</v>
      </c>
      <c r="P11" s="33"/>
      <c r="Q11" s="33"/>
      <c r="R11" s="33"/>
      <c r="S11" s="33"/>
      <c r="T11" s="33"/>
      <c r="U11" s="33"/>
      <c r="V11" s="33"/>
    </row>
    <row r="12" spans="1:22" s="3" customFormat="1" ht="30" customHeight="1">
      <c r="A12" s="4" t="s">
        <v>6</v>
      </c>
      <c r="B12" s="23">
        <v>100</v>
      </c>
      <c r="C12" s="24">
        <f>C7*100/B7</f>
        <v>30.465551230854775</v>
      </c>
      <c r="D12" s="24">
        <v>100</v>
      </c>
      <c r="E12" s="24">
        <f>E7*100/D7</f>
        <v>20.746833790312053</v>
      </c>
      <c r="F12" s="24">
        <v>100</v>
      </c>
      <c r="G12" s="24">
        <f>G7*100/F7</f>
        <v>32.02049311559398</v>
      </c>
      <c r="H12" s="25">
        <v>100</v>
      </c>
      <c r="I12" s="24">
        <f>I7*100/H7</f>
        <v>36.89773844641101</v>
      </c>
      <c r="J12" s="25">
        <v>100</v>
      </c>
      <c r="K12" s="24">
        <f>K7*100/J7</f>
        <v>49.89010989010989</v>
      </c>
      <c r="L12" s="26">
        <v>100</v>
      </c>
      <c r="M12" s="26">
        <f>M7*100/L7</f>
        <v>44.32348367029549</v>
      </c>
      <c r="N12" s="26">
        <v>100</v>
      </c>
      <c r="O12" s="26">
        <f>O7*100/N7</f>
        <v>77.04280155642023</v>
      </c>
      <c r="P12" s="33"/>
      <c r="Q12" s="33"/>
      <c r="R12" s="33"/>
      <c r="S12" s="33"/>
      <c r="T12" s="33"/>
      <c r="U12" s="33"/>
      <c r="V12" s="33"/>
    </row>
    <row r="13" spans="1:22" s="3" customFormat="1" ht="30" customHeight="1" thickBot="1">
      <c r="A13" s="7" t="s">
        <v>7</v>
      </c>
      <c r="B13" s="27">
        <v>100</v>
      </c>
      <c r="C13" s="28">
        <f>C8*100/B8</f>
        <v>38.38506796510448</v>
      </c>
      <c r="D13" s="28">
        <v>100</v>
      </c>
      <c r="E13" s="28">
        <f>E8*100/D8</f>
        <v>18.99441340782123</v>
      </c>
      <c r="F13" s="28">
        <v>100</v>
      </c>
      <c r="G13" s="28">
        <f>G8*100/F8</f>
        <v>31.963315217391305</v>
      </c>
      <c r="H13" s="29">
        <v>100</v>
      </c>
      <c r="I13" s="28">
        <f>I8*100/H8</f>
        <v>40.08018203489002</v>
      </c>
      <c r="J13" s="29">
        <v>100</v>
      </c>
      <c r="K13" s="28">
        <f>K8*100/J8</f>
        <v>55.73673870333988</v>
      </c>
      <c r="L13" s="30">
        <v>100</v>
      </c>
      <c r="M13" s="30">
        <f>M8*100/L8</f>
        <v>51.71645118145341</v>
      </c>
      <c r="N13" s="30">
        <v>100</v>
      </c>
      <c r="O13" s="30">
        <f>O8*100/N8</f>
        <v>80.95238095238095</v>
      </c>
      <c r="P13" s="33"/>
      <c r="Q13" s="33"/>
      <c r="R13" s="33"/>
      <c r="S13" s="33"/>
      <c r="T13" s="33"/>
      <c r="U13" s="33"/>
      <c r="V13" s="33"/>
    </row>
    <row r="14" ht="15.75">
      <c r="A14" s="31" t="s">
        <v>28</v>
      </c>
    </row>
    <row r="15" ht="15.75">
      <c r="A15" s="31" t="s">
        <v>27</v>
      </c>
    </row>
  </sheetData>
  <sheetProtection/>
  <mergeCells count="11">
    <mergeCell ref="L4:M4"/>
    <mergeCell ref="N4:O4"/>
    <mergeCell ref="A1:O1"/>
    <mergeCell ref="A2:O2"/>
    <mergeCell ref="A3:O3"/>
    <mergeCell ref="A4:A5"/>
    <mergeCell ref="B4:C4"/>
    <mergeCell ref="D4:E4"/>
    <mergeCell ref="F4:G4"/>
    <mergeCell ref="H4:I4"/>
    <mergeCell ref="J4:K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awigo</dc:creator>
  <cp:keywords/>
  <dc:description/>
  <cp:lastModifiedBy>魏菩芳</cp:lastModifiedBy>
  <cp:lastPrinted>2011-12-30T06:56:34Z</cp:lastPrinted>
  <dcterms:created xsi:type="dcterms:W3CDTF">1999-06-08T03:24:45Z</dcterms:created>
  <dcterms:modified xsi:type="dcterms:W3CDTF">2024-03-04T03:17:15Z</dcterms:modified>
  <cp:category/>
  <cp:version/>
  <cp:contentType/>
  <cp:contentStatus/>
</cp:coreProperties>
</file>