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18"/>
  </bookViews>
  <sheets>
    <sheet name="94" sheetId="1" r:id="rId1"/>
    <sheet name="95" sheetId="2" r:id="rId2"/>
    <sheet name="96" sheetId="3" r:id="rId3"/>
    <sheet name="97" sheetId="4" r:id="rId4"/>
    <sheet name="98" sheetId="5" r:id="rId5"/>
    <sheet name="99" sheetId="6" r:id="rId6"/>
    <sheet name="100" sheetId="7" r:id="rId7"/>
    <sheet name="101" sheetId="8" r:id="rId8"/>
    <sheet name="102" sheetId="9" r:id="rId9"/>
    <sheet name="103" sheetId="10" r:id="rId10"/>
    <sheet name="104" sheetId="11" r:id="rId11"/>
    <sheet name="105" sheetId="12" r:id="rId12"/>
    <sheet name="106" sheetId="13" r:id="rId13"/>
    <sheet name="107" sheetId="14" r:id="rId14"/>
    <sheet name="108" sheetId="15" r:id="rId15"/>
    <sheet name="109" sheetId="16" r:id="rId16"/>
    <sheet name="110" sheetId="17" r:id="rId17"/>
    <sheet name="111" sheetId="18" r:id="rId18"/>
    <sheet name="112" sheetId="19" r:id="rId19"/>
  </sheets>
  <definedNames/>
  <calcPr fullCalcOnLoad="1"/>
</workbook>
</file>

<file path=xl/sharedStrings.xml><?xml version="1.0" encoding="utf-8"?>
<sst xmlns="http://schemas.openxmlformats.org/spreadsheetml/2006/main" count="615" uniqueCount="120">
  <si>
    <t>總計</t>
  </si>
  <si>
    <t>高中</t>
  </si>
  <si>
    <t>高職</t>
  </si>
  <si>
    <t>計</t>
  </si>
  <si>
    <t>男</t>
  </si>
  <si>
    <t>女</t>
  </si>
  <si>
    <t>總計</t>
  </si>
  <si>
    <t>高中</t>
  </si>
  <si>
    <t>高職</t>
  </si>
  <si>
    <t>計</t>
  </si>
  <si>
    <t>男</t>
  </si>
  <si>
    <t>女</t>
  </si>
  <si>
    <r>
      <t xml:space="preserve">  </t>
    </r>
    <r>
      <rPr>
        <sz val="10"/>
        <rFont val="新細明體"/>
        <family val="1"/>
      </rPr>
      <t>公立</t>
    </r>
    <r>
      <rPr>
        <sz val="10"/>
        <rFont val="Times New Roman"/>
        <family val="1"/>
      </rPr>
      <t xml:space="preserve">    </t>
    </r>
  </si>
  <si>
    <r>
      <t xml:space="preserve">  </t>
    </r>
    <r>
      <rPr>
        <sz val="10"/>
        <rFont val="新細明體"/>
        <family val="1"/>
      </rPr>
      <t>私立</t>
    </r>
    <r>
      <rPr>
        <sz val="10"/>
        <rFont val="Times New Roman"/>
        <family val="1"/>
      </rPr>
      <t xml:space="preserve">    </t>
    </r>
  </si>
  <si>
    <t>95學年度</t>
  </si>
  <si>
    <t>畢業人數</t>
  </si>
  <si>
    <r>
      <t xml:space="preserve">  1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級</t>
    </r>
  </si>
  <si>
    <r>
      <t xml:space="preserve">  2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級</t>
    </r>
  </si>
  <si>
    <r>
      <t xml:space="preserve">  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級</t>
    </r>
  </si>
  <si>
    <t xml:space="preserve"> 延修生</t>
  </si>
  <si>
    <r>
      <t xml:space="preserve">  1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級</t>
    </r>
  </si>
  <si>
    <r>
      <t xml:space="preserve">  2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級</t>
    </r>
  </si>
  <si>
    <r>
      <t xml:space="preserve">  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級</t>
    </r>
  </si>
  <si>
    <t xml:space="preserve"> 延修生</t>
  </si>
  <si>
    <t>單位：人</t>
  </si>
  <si>
    <t>單位：人</t>
  </si>
  <si>
    <t>總計</t>
  </si>
  <si>
    <t>高中</t>
  </si>
  <si>
    <t>高職</t>
  </si>
  <si>
    <t>計</t>
  </si>
  <si>
    <t>男</t>
  </si>
  <si>
    <t>女</t>
  </si>
  <si>
    <r>
      <t xml:space="preserve">  </t>
    </r>
    <r>
      <rPr>
        <sz val="10"/>
        <rFont val="新細明體"/>
        <family val="1"/>
      </rPr>
      <t>公立</t>
    </r>
    <r>
      <rPr>
        <sz val="10"/>
        <rFont val="Times New Roman"/>
        <family val="1"/>
      </rPr>
      <t xml:space="preserve">    </t>
    </r>
  </si>
  <si>
    <r>
      <t xml:space="preserve">  </t>
    </r>
    <r>
      <rPr>
        <sz val="10"/>
        <rFont val="新細明體"/>
        <family val="1"/>
      </rPr>
      <t>私立</t>
    </r>
    <r>
      <rPr>
        <sz val="10"/>
        <rFont val="Times New Roman"/>
        <family val="1"/>
      </rPr>
      <t xml:space="preserve">    </t>
    </r>
  </si>
  <si>
    <r>
      <t xml:space="preserve">  1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級</t>
    </r>
  </si>
  <si>
    <r>
      <t xml:space="preserve">  2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級</t>
    </r>
  </si>
  <si>
    <r>
      <t xml:space="preserve">  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級</t>
    </r>
  </si>
  <si>
    <t xml:space="preserve"> 延修生</t>
  </si>
  <si>
    <r>
      <t>說明</t>
    </r>
    <r>
      <rPr>
        <sz val="10"/>
        <rFont val="新細明體"/>
        <family val="1"/>
      </rPr>
      <t>：高職</t>
    </r>
    <r>
      <rPr>
        <sz val="10"/>
        <rFont val="細明體"/>
        <family val="3"/>
      </rPr>
      <t>4年級原住民族學生併入3年級計算</t>
    </r>
    <r>
      <rPr>
        <sz val="10"/>
        <rFont val="新細明體"/>
        <family val="1"/>
      </rPr>
      <t>。</t>
    </r>
  </si>
  <si>
    <t>96學年度</t>
  </si>
  <si>
    <t>94學年度</t>
  </si>
  <si>
    <t>單位：人</t>
  </si>
  <si>
    <t>總計</t>
  </si>
  <si>
    <t>高中</t>
  </si>
  <si>
    <t>高職</t>
  </si>
  <si>
    <t>計</t>
  </si>
  <si>
    <t>男</t>
  </si>
  <si>
    <t>女</t>
  </si>
  <si>
    <r>
      <t xml:space="preserve">  </t>
    </r>
    <r>
      <rPr>
        <sz val="10"/>
        <rFont val="新細明體"/>
        <family val="1"/>
      </rPr>
      <t>公立</t>
    </r>
    <r>
      <rPr>
        <sz val="10"/>
        <rFont val="Times New Roman"/>
        <family val="1"/>
      </rPr>
      <t xml:space="preserve">    </t>
    </r>
  </si>
  <si>
    <r>
      <t xml:space="preserve">  </t>
    </r>
    <r>
      <rPr>
        <sz val="10"/>
        <rFont val="新細明體"/>
        <family val="1"/>
      </rPr>
      <t>私立</t>
    </r>
    <r>
      <rPr>
        <sz val="10"/>
        <rFont val="Times New Roman"/>
        <family val="1"/>
      </rPr>
      <t xml:space="preserve">    </t>
    </r>
  </si>
  <si>
    <r>
      <t xml:space="preserve">  1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級</t>
    </r>
  </si>
  <si>
    <r>
      <t xml:space="preserve">  2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級</t>
    </r>
  </si>
  <si>
    <r>
      <t xml:space="preserve">  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級</t>
    </r>
  </si>
  <si>
    <t xml:space="preserve"> 延修生</t>
  </si>
  <si>
    <r>
      <t>說明</t>
    </r>
    <r>
      <rPr>
        <sz val="10"/>
        <rFont val="新細明體"/>
        <family val="1"/>
      </rPr>
      <t>：高職</t>
    </r>
    <r>
      <rPr>
        <sz val="10"/>
        <rFont val="細明體"/>
        <family val="3"/>
      </rPr>
      <t>4年級原住民族學生併入3年級計算</t>
    </r>
    <r>
      <rPr>
        <sz val="10"/>
        <rFont val="新細明體"/>
        <family val="1"/>
      </rPr>
      <t>。</t>
    </r>
  </si>
  <si>
    <t>97學年度</t>
  </si>
  <si>
    <t>單位：人</t>
  </si>
  <si>
    <t>總計</t>
  </si>
  <si>
    <r>
      <t>說明</t>
    </r>
    <r>
      <rPr>
        <sz val="10"/>
        <rFont val="新細明體"/>
        <family val="1"/>
      </rPr>
      <t>：高職</t>
    </r>
    <r>
      <rPr>
        <sz val="10"/>
        <rFont val="細明體"/>
        <family val="3"/>
      </rPr>
      <t>4年級原住民族學生併入3年級計算</t>
    </r>
    <r>
      <rPr>
        <sz val="10"/>
        <rFont val="新細明體"/>
        <family val="1"/>
      </rPr>
      <t>。</t>
    </r>
  </si>
  <si>
    <t>98學年度</t>
  </si>
  <si>
    <t>上學年度</t>
  </si>
  <si>
    <t>單位：人</t>
  </si>
  <si>
    <t>總計</t>
  </si>
  <si>
    <t>高中</t>
  </si>
  <si>
    <t>高職</t>
  </si>
  <si>
    <t>計</t>
  </si>
  <si>
    <t>男</t>
  </si>
  <si>
    <t>女</t>
  </si>
  <si>
    <r>
      <t xml:space="preserve">  </t>
    </r>
    <r>
      <rPr>
        <sz val="10"/>
        <rFont val="新細明體"/>
        <family val="1"/>
      </rPr>
      <t>公立</t>
    </r>
    <r>
      <rPr>
        <sz val="10"/>
        <rFont val="Times New Roman"/>
        <family val="1"/>
      </rPr>
      <t xml:space="preserve">    </t>
    </r>
  </si>
  <si>
    <r>
      <t xml:space="preserve">  </t>
    </r>
    <r>
      <rPr>
        <sz val="10"/>
        <rFont val="新細明體"/>
        <family val="1"/>
      </rPr>
      <t>私立</t>
    </r>
    <r>
      <rPr>
        <sz val="10"/>
        <rFont val="Times New Roman"/>
        <family val="1"/>
      </rPr>
      <t xml:space="preserve">    </t>
    </r>
  </si>
  <si>
    <r>
      <t xml:space="preserve">  1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級</t>
    </r>
  </si>
  <si>
    <r>
      <t xml:space="preserve">  2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級</t>
    </r>
  </si>
  <si>
    <r>
      <t xml:space="preserve">  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級</t>
    </r>
  </si>
  <si>
    <t xml:space="preserve"> 延修生</t>
  </si>
  <si>
    <t>上學年度</t>
  </si>
  <si>
    <r>
      <t>說明</t>
    </r>
    <r>
      <rPr>
        <sz val="10"/>
        <rFont val="新細明體"/>
        <family val="1"/>
      </rPr>
      <t>：高職</t>
    </r>
    <r>
      <rPr>
        <sz val="10"/>
        <rFont val="細明體"/>
        <family val="3"/>
      </rPr>
      <t>4年級原住民族學生併入3年級計算</t>
    </r>
    <r>
      <rPr>
        <sz val="10"/>
        <rFont val="新細明體"/>
        <family val="1"/>
      </rPr>
      <t>。</t>
    </r>
  </si>
  <si>
    <t>99學年度</t>
  </si>
  <si>
    <t>100學年度</t>
  </si>
  <si>
    <r>
      <t>說明</t>
    </r>
    <r>
      <rPr>
        <sz val="10"/>
        <rFont val="新細明體"/>
        <family val="1"/>
      </rPr>
      <t>：</t>
    </r>
    <r>
      <rPr>
        <sz val="10"/>
        <rFont val="細明體"/>
        <family val="3"/>
      </rPr>
      <t xml:space="preserve">1. </t>
    </r>
    <r>
      <rPr>
        <sz val="10"/>
        <rFont val="新細明體"/>
        <family val="1"/>
      </rPr>
      <t>高職</t>
    </r>
    <r>
      <rPr>
        <sz val="10"/>
        <rFont val="細明體"/>
        <family val="3"/>
      </rPr>
      <t>4年級原住民族學生併入3年級計算</t>
    </r>
    <r>
      <rPr>
        <sz val="10"/>
        <rFont val="新細明體"/>
        <family val="1"/>
      </rPr>
      <t xml:space="preserve">。
</t>
    </r>
    <r>
      <rPr>
        <sz val="10"/>
        <rFont val="細明體"/>
        <family val="3"/>
      </rPr>
      <t xml:space="preserve">      2. </t>
    </r>
    <r>
      <rPr>
        <sz val="10"/>
        <rFont val="新細明體"/>
        <family val="1"/>
      </rPr>
      <t>本表資料不包含實用技能學程及進修學校學生</t>
    </r>
  </si>
  <si>
    <t>101學年度</t>
  </si>
  <si>
    <r>
      <rPr>
        <b/>
        <sz val="12"/>
        <rFont val="Times New Roman"/>
        <family val="1"/>
      </rPr>
      <t>111</t>
    </r>
    <r>
      <rPr>
        <b/>
        <sz val="12"/>
        <rFont val="新細明體"/>
        <family val="1"/>
      </rPr>
      <t xml:space="preserve">-2 </t>
    </r>
    <r>
      <rPr>
        <b/>
        <sz val="12"/>
        <rFont val="細明體"/>
        <family val="3"/>
      </rPr>
      <t>高中職原住民學生人數</t>
    </r>
    <r>
      <rPr>
        <b/>
        <sz val="12"/>
        <rFont val="Times New Roman"/>
        <family val="1"/>
      </rPr>
      <t>-</t>
    </r>
    <r>
      <rPr>
        <b/>
        <sz val="12"/>
        <rFont val="細明體"/>
        <family val="3"/>
      </rPr>
      <t>按性別與年級別分</t>
    </r>
  </si>
  <si>
    <r>
      <t>111</t>
    </r>
    <r>
      <rPr>
        <b/>
        <sz val="12"/>
        <rFont val="新細明體"/>
        <family val="1"/>
      </rPr>
      <t xml:space="preserve">-2 </t>
    </r>
    <r>
      <rPr>
        <b/>
        <sz val="12"/>
        <rFont val="細明體"/>
        <family val="3"/>
      </rPr>
      <t>高中職原住民學生人數</t>
    </r>
    <r>
      <rPr>
        <b/>
        <sz val="12"/>
        <rFont val="Times New Roman"/>
        <family val="1"/>
      </rPr>
      <t>-</t>
    </r>
    <r>
      <rPr>
        <b/>
        <sz val="12"/>
        <rFont val="細明體"/>
        <family val="3"/>
      </rPr>
      <t>按性別與年級別分</t>
    </r>
  </si>
  <si>
    <t>102學年度</t>
  </si>
  <si>
    <r>
      <t>111</t>
    </r>
    <r>
      <rPr>
        <b/>
        <sz val="12"/>
        <rFont val="新細明體"/>
        <family val="1"/>
      </rPr>
      <t xml:space="preserve">-2 </t>
    </r>
    <r>
      <rPr>
        <b/>
        <sz val="12"/>
        <rFont val="細明體"/>
        <family val="3"/>
      </rPr>
      <t>高級中等學校原住民學生人數</t>
    </r>
    <r>
      <rPr>
        <b/>
        <sz val="12"/>
        <rFont val="Times New Roman"/>
        <family val="1"/>
      </rPr>
      <t>-</t>
    </r>
    <r>
      <rPr>
        <b/>
        <sz val="12"/>
        <rFont val="細明體"/>
        <family val="3"/>
      </rPr>
      <t>按性別與年級別分</t>
    </r>
  </si>
  <si>
    <t>103學年度</t>
  </si>
  <si>
    <t>普通科</t>
  </si>
  <si>
    <t>專業群(職業)科</t>
  </si>
  <si>
    <t>綜合高中</t>
  </si>
  <si>
    <t>實用技能學程</t>
  </si>
  <si>
    <t>進修部(學校)</t>
  </si>
  <si>
    <t>說明:1.高級中等學校得依《高級中等教育法》辦理｢普通科｣、｢專業群(職業)科｣、｢綜合高中｣、｢實用技能學程｣及、｢進修部(學校)｣等學程；本表自103學年起配合《高級中等教育法》實施，</t>
  </si>
  <si>
    <t>　　   高級中等教育改以學程別架構呈現，以展現其多元型態發展。</t>
  </si>
  <si>
    <r>
      <t>　　 2.4年級原住民族學生併入3年級計算</t>
    </r>
    <r>
      <rPr>
        <sz val="10"/>
        <rFont val="新細明體"/>
        <family val="1"/>
      </rPr>
      <t>。</t>
    </r>
  </si>
  <si>
    <t>104學年度</t>
  </si>
  <si>
    <t>105學年度</t>
  </si>
  <si>
    <r>
      <t>111</t>
    </r>
    <r>
      <rPr>
        <b/>
        <sz val="12"/>
        <rFont val="新細明體"/>
        <family val="1"/>
      </rPr>
      <t xml:space="preserve">-2 </t>
    </r>
    <r>
      <rPr>
        <b/>
        <sz val="12"/>
        <rFont val="細明體"/>
        <family val="3"/>
      </rPr>
      <t>高級中等學校原住民學生人數</t>
    </r>
    <r>
      <rPr>
        <b/>
        <sz val="12"/>
        <rFont val="Times New Roman"/>
        <family val="1"/>
      </rPr>
      <t>-</t>
    </r>
    <r>
      <rPr>
        <b/>
        <sz val="12"/>
        <rFont val="細明體"/>
        <family val="3"/>
      </rPr>
      <t>按性別與年級別分</t>
    </r>
  </si>
  <si>
    <r>
      <t xml:space="preserve">  </t>
    </r>
    <r>
      <rPr>
        <sz val="10"/>
        <rFont val="新細明體"/>
        <family val="1"/>
      </rPr>
      <t>公立</t>
    </r>
    <r>
      <rPr>
        <sz val="10"/>
        <rFont val="Times New Roman"/>
        <family val="1"/>
      </rPr>
      <t xml:space="preserve">    </t>
    </r>
  </si>
  <si>
    <r>
      <t xml:space="preserve">  </t>
    </r>
    <r>
      <rPr>
        <sz val="10"/>
        <rFont val="新細明體"/>
        <family val="1"/>
      </rPr>
      <t>私立</t>
    </r>
    <r>
      <rPr>
        <sz val="10"/>
        <rFont val="Times New Roman"/>
        <family val="1"/>
      </rPr>
      <t xml:space="preserve">    </t>
    </r>
  </si>
  <si>
    <r>
      <t xml:space="preserve">  1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級</t>
    </r>
  </si>
  <si>
    <r>
      <t xml:space="preserve">  2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級</t>
    </r>
  </si>
  <si>
    <r>
      <t xml:space="preserve">  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級</t>
    </r>
  </si>
  <si>
    <r>
      <t>　　 2.4年級原住民族學生併入3年級計算</t>
    </r>
    <r>
      <rPr>
        <sz val="10"/>
        <rFont val="新細明體"/>
        <family val="1"/>
      </rPr>
      <t>。</t>
    </r>
  </si>
  <si>
    <r>
      <t>111</t>
    </r>
    <r>
      <rPr>
        <b/>
        <sz val="12"/>
        <rFont val="新細明體"/>
        <family val="1"/>
      </rPr>
      <t xml:space="preserve">-2 </t>
    </r>
    <r>
      <rPr>
        <b/>
        <sz val="12"/>
        <rFont val="細明體"/>
        <family val="3"/>
      </rPr>
      <t>高級中等學校原住民學生人數</t>
    </r>
    <r>
      <rPr>
        <b/>
        <sz val="12"/>
        <rFont val="Times New Roman"/>
        <family val="1"/>
      </rPr>
      <t>-</t>
    </r>
    <r>
      <rPr>
        <b/>
        <sz val="12"/>
        <rFont val="細明體"/>
        <family val="3"/>
      </rPr>
      <t>按性別與年級別分</t>
    </r>
  </si>
  <si>
    <r>
      <t xml:space="preserve">  </t>
    </r>
    <r>
      <rPr>
        <sz val="10"/>
        <rFont val="新細明體"/>
        <family val="1"/>
      </rPr>
      <t>公立</t>
    </r>
    <r>
      <rPr>
        <sz val="10"/>
        <rFont val="Times New Roman"/>
        <family val="1"/>
      </rPr>
      <t xml:space="preserve">    </t>
    </r>
  </si>
  <si>
    <r>
      <t xml:space="preserve">  </t>
    </r>
    <r>
      <rPr>
        <sz val="10"/>
        <rFont val="新細明體"/>
        <family val="1"/>
      </rPr>
      <t>私立</t>
    </r>
    <r>
      <rPr>
        <sz val="10"/>
        <rFont val="Times New Roman"/>
        <family val="1"/>
      </rPr>
      <t xml:space="preserve">    </t>
    </r>
  </si>
  <si>
    <r>
      <t xml:space="preserve">  1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級</t>
    </r>
  </si>
  <si>
    <r>
      <t xml:space="preserve">  2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級</t>
    </r>
  </si>
  <si>
    <r>
      <t xml:space="preserve">  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級</t>
    </r>
  </si>
  <si>
    <r>
      <t>　　 2.4年級原住民族學生併入3年級計算</t>
    </r>
    <r>
      <rPr>
        <sz val="10"/>
        <rFont val="新細明體"/>
        <family val="1"/>
      </rPr>
      <t>。</t>
    </r>
  </si>
  <si>
    <t>106學年度</t>
  </si>
  <si>
    <r>
      <t>說明</t>
    </r>
    <r>
      <rPr>
        <sz val="10"/>
        <rFont val="新細明體"/>
        <family val="1"/>
      </rPr>
      <t>：</t>
    </r>
    <r>
      <rPr>
        <sz val="10"/>
        <rFont val="細明體"/>
        <family val="3"/>
      </rPr>
      <t xml:space="preserve">1. </t>
    </r>
    <r>
      <rPr>
        <sz val="10"/>
        <rFont val="新細明體"/>
        <family val="1"/>
      </rPr>
      <t>高職</t>
    </r>
    <r>
      <rPr>
        <sz val="10"/>
        <rFont val="細明體"/>
        <family val="3"/>
      </rPr>
      <t>4年級原住民族學生併入3年級計算</t>
    </r>
    <r>
      <rPr>
        <sz val="10"/>
        <rFont val="新細明體"/>
        <family val="1"/>
      </rPr>
      <t xml:space="preserve">。
</t>
    </r>
    <r>
      <rPr>
        <sz val="10"/>
        <rFont val="細明體"/>
        <family val="3"/>
      </rPr>
      <t xml:space="preserve">      2. </t>
    </r>
    <r>
      <rPr>
        <sz val="10"/>
        <rFont val="新細明體"/>
        <family val="1"/>
      </rPr>
      <t>本表資料不包含實用技能學程及進修學校學生</t>
    </r>
  </si>
  <si>
    <t>107學年度</t>
  </si>
  <si>
    <t>108學年度</t>
  </si>
  <si>
    <t>專業群科</t>
  </si>
  <si>
    <t>進修部</t>
  </si>
  <si>
    <t>說明:1.高級中等學校得依《高級中等教育法》辦理｢普通科｣、｢專業群科｣、｢綜合高中｣、｢實用技能學程｣及、｢進修部｣等學程；本表自103學年起配合《高級中等教育法》實施，</t>
  </si>
  <si>
    <t>109學年度</t>
  </si>
  <si>
    <t>110學年度</t>
  </si>
  <si>
    <t>111學年度</t>
  </si>
  <si>
    <t>112學年度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</si>
</sst>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??_);_(@_)"/>
    <numFmt numFmtId="177" formatCode="_(* #,##0.00_);_(* \(#,##0.00\);_(* &quot;-&quot;??_);_(@_)"/>
    <numFmt numFmtId="178" formatCode="#,##0_ "/>
    <numFmt numFmtId="179" formatCode="#,##0;[Red]#,##0;&quot;-&quot;"/>
    <numFmt numFmtId="180" formatCode="_-* #,##0_-;\-* #,##0_-;_-* &quot;-&quot;??_-;_-@_-"/>
    <numFmt numFmtId="181" formatCode="[$-1010404]#,##0;\ #,##0\-;\ \-"/>
  </numFmts>
  <fonts count="47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b/>
      <sz val="12"/>
      <name val="新細明體"/>
      <family val="1"/>
    </font>
    <font>
      <b/>
      <sz val="12"/>
      <name val="細明體"/>
      <family val="3"/>
    </font>
    <font>
      <b/>
      <sz val="12"/>
      <name val="Times New Roman"/>
      <family val="1"/>
    </font>
    <font>
      <sz val="11"/>
      <name val="新細明體"/>
      <family val="1"/>
    </font>
    <font>
      <sz val="10"/>
      <color indexed="8"/>
      <name val="新細明體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33" applyFont="1">
      <alignment/>
      <protection/>
    </xf>
    <xf numFmtId="0" fontId="0" fillId="0" borderId="0" xfId="0" applyFont="1" applyAlignment="1">
      <alignment vertical="center"/>
    </xf>
    <xf numFmtId="0" fontId="1" fillId="0" borderId="0" xfId="33" applyFont="1" applyAlignment="1">
      <alignment vertical="center"/>
      <protection/>
    </xf>
    <xf numFmtId="176" fontId="1" fillId="0" borderId="0" xfId="33" applyNumberFormat="1" applyFont="1">
      <alignment/>
      <protection/>
    </xf>
    <xf numFmtId="0" fontId="1" fillId="0" borderId="0" xfId="33" applyFont="1" applyAlignment="1">
      <alignment horizontal="left"/>
      <protection/>
    </xf>
    <xf numFmtId="0" fontId="0" fillId="0" borderId="0" xfId="0" applyFont="1" applyAlignment="1">
      <alignment vertical="center"/>
    </xf>
    <xf numFmtId="0" fontId="1" fillId="0" borderId="0" xfId="33" applyFont="1" applyBorder="1" applyAlignment="1">
      <alignment horizontal="centerContinuous"/>
      <protection/>
    </xf>
    <xf numFmtId="0" fontId="0" fillId="0" borderId="0" xfId="33" applyFont="1" applyBorder="1" applyAlignment="1">
      <alignment horizontal="centerContinuous"/>
      <protection/>
    </xf>
    <xf numFmtId="0" fontId="4" fillId="0" borderId="0" xfId="33" applyFont="1">
      <alignment/>
      <protection/>
    </xf>
    <xf numFmtId="0" fontId="5" fillId="0" borderId="0" xfId="33" applyFont="1" applyBorder="1">
      <alignment/>
      <protection/>
    </xf>
    <xf numFmtId="0" fontId="5" fillId="0" borderId="0" xfId="33" applyFont="1">
      <alignment/>
      <protection/>
    </xf>
    <xf numFmtId="176" fontId="5" fillId="0" borderId="0" xfId="36" applyNumberFormat="1" applyFont="1" applyBorder="1" applyAlignment="1" quotePrefix="1">
      <alignment horizontal="center"/>
    </xf>
    <xf numFmtId="0" fontId="3" fillId="0" borderId="0" xfId="33" applyFont="1" applyBorder="1" applyAlignment="1">
      <alignment horizontal="centerContinuous"/>
      <protection/>
    </xf>
    <xf numFmtId="0" fontId="3" fillId="0" borderId="0" xfId="33" applyFont="1" applyBorder="1" applyAlignment="1">
      <alignment vertical="center" wrapText="1"/>
      <protection/>
    </xf>
    <xf numFmtId="176" fontId="5" fillId="0" borderId="0" xfId="36" applyNumberFormat="1" applyFont="1" applyBorder="1" applyAlignment="1">
      <alignment/>
    </xf>
    <xf numFmtId="176" fontId="5" fillId="0" borderId="0" xfId="33" applyNumberFormat="1" applyFont="1" applyBorder="1" applyAlignment="1">
      <alignment/>
      <protection/>
    </xf>
    <xf numFmtId="0" fontId="5" fillId="0" borderId="0" xfId="33" applyFont="1" applyBorder="1" applyAlignment="1">
      <alignment/>
      <protection/>
    </xf>
    <xf numFmtId="0" fontId="4" fillId="0" borderId="0" xfId="33" applyFont="1" applyBorder="1">
      <alignment/>
      <protection/>
    </xf>
    <xf numFmtId="0" fontId="5" fillId="0" borderId="10" xfId="33" applyFont="1" applyBorder="1">
      <alignment/>
      <protection/>
    </xf>
    <xf numFmtId="3" fontId="5" fillId="0" borderId="10" xfId="33" applyNumberFormat="1" applyFont="1" applyBorder="1" applyAlignment="1" quotePrefix="1">
      <alignment horizontal="center"/>
      <protection/>
    </xf>
    <xf numFmtId="176" fontId="5" fillId="0" borderId="11" xfId="36" applyNumberFormat="1" applyFont="1" applyBorder="1" applyAlignment="1">
      <alignment/>
    </xf>
    <xf numFmtId="0" fontId="5" fillId="0" borderId="12" xfId="33" applyFont="1" applyBorder="1">
      <alignment/>
      <protection/>
    </xf>
    <xf numFmtId="0" fontId="4" fillId="0" borderId="0" xfId="33" applyFont="1" applyBorder="1" applyAlignment="1">
      <alignment vertical="top"/>
      <protection/>
    </xf>
    <xf numFmtId="0" fontId="3" fillId="0" borderId="0" xfId="0" applyFont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Continuous" vertical="center"/>
    </xf>
    <xf numFmtId="0" fontId="3" fillId="33" borderId="15" xfId="0" applyFont="1" applyFill="1" applyBorder="1" applyAlignment="1">
      <alignment horizontal="centerContinuous" vertical="center"/>
    </xf>
    <xf numFmtId="0" fontId="3" fillId="33" borderId="16" xfId="0" applyFont="1" applyFill="1" applyBorder="1" applyAlignment="1">
      <alignment horizontal="centerContinuous"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33" applyFont="1" applyBorder="1" applyAlignment="1">
      <alignment horizontal="centerContinuous"/>
      <protection/>
    </xf>
    <xf numFmtId="176" fontId="5" fillId="0" borderId="21" xfId="36" applyNumberFormat="1" applyFont="1" applyBorder="1" applyAlignment="1">
      <alignment/>
    </xf>
    <xf numFmtId="176" fontId="5" fillId="0" borderId="22" xfId="36" applyNumberFormat="1" applyFont="1" applyBorder="1" applyAlignment="1">
      <alignment/>
    </xf>
    <xf numFmtId="180" fontId="10" fillId="33" borderId="23" xfId="34" applyNumberFormat="1" applyFont="1" applyFill="1" applyBorder="1" applyAlignment="1">
      <alignment horizontal="center" vertical="center" wrapText="1"/>
    </xf>
    <xf numFmtId="180" fontId="10" fillId="33" borderId="24" xfId="34" applyNumberFormat="1" applyFont="1" applyFill="1" applyBorder="1" applyAlignment="1">
      <alignment horizontal="center" vertical="center" wrapText="1"/>
    </xf>
    <xf numFmtId="0" fontId="1" fillId="0" borderId="0" xfId="33" applyFont="1" applyBorder="1" applyAlignment="1">
      <alignment vertical="top"/>
      <protection/>
    </xf>
    <xf numFmtId="0" fontId="1" fillId="0" borderId="0" xfId="33" applyFont="1" applyAlignment="1">
      <alignment vertical="top"/>
      <protection/>
    </xf>
    <xf numFmtId="0" fontId="0" fillId="0" borderId="0" xfId="33" applyFont="1" applyBorder="1" applyAlignment="1">
      <alignment horizontal="centerContinuous"/>
      <protection/>
    </xf>
    <xf numFmtId="0" fontId="0" fillId="0" borderId="0" xfId="0" applyFont="1" applyAlignment="1">
      <alignment vertical="center"/>
    </xf>
    <xf numFmtId="180" fontId="3" fillId="33" borderId="23" xfId="34" applyNumberFormat="1" applyFont="1" applyFill="1" applyBorder="1" applyAlignment="1">
      <alignment horizontal="center" vertical="center" wrapText="1"/>
    </xf>
    <xf numFmtId="180" fontId="3" fillId="33" borderId="24" xfId="34" applyNumberFormat="1" applyFont="1" applyFill="1" applyBorder="1" applyAlignment="1">
      <alignment horizontal="center" vertical="center" wrapText="1"/>
    </xf>
    <xf numFmtId="181" fontId="11" fillId="0" borderId="0" xfId="0" applyNumberFormat="1" applyFont="1" applyFill="1" applyBorder="1" applyAlignment="1">
      <alignment horizontal="right" vertical="center" wrapText="1"/>
    </xf>
    <xf numFmtId="176" fontId="5" fillId="0" borderId="11" xfId="36" applyNumberFormat="1" applyFont="1" applyBorder="1" applyAlignment="1">
      <alignment vertical="center"/>
    </xf>
    <xf numFmtId="176" fontId="5" fillId="0" borderId="0" xfId="36" applyNumberFormat="1" applyFont="1" applyBorder="1" applyAlignment="1">
      <alignment vertical="center"/>
    </xf>
    <xf numFmtId="176" fontId="5" fillId="0" borderId="21" xfId="36" applyNumberFormat="1" applyFont="1" applyBorder="1" applyAlignment="1">
      <alignment vertical="center"/>
    </xf>
    <xf numFmtId="176" fontId="5" fillId="0" borderId="22" xfId="36" applyNumberFormat="1" applyFont="1" applyBorder="1" applyAlignment="1">
      <alignment vertical="center"/>
    </xf>
    <xf numFmtId="176" fontId="5" fillId="0" borderId="0" xfId="33" applyNumberFormat="1" applyFont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176" fontId="5" fillId="0" borderId="0" xfId="36" applyNumberFormat="1" applyFont="1" applyBorder="1" applyAlignment="1" quotePrefix="1">
      <alignment horizontal="center" vertical="center"/>
    </xf>
    <xf numFmtId="0" fontId="9" fillId="0" borderId="0" xfId="33" applyFont="1" applyBorder="1" applyAlignment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3" xfId="33" applyFont="1" applyBorder="1" applyAlignment="1">
      <alignment horizontal="left" wrapText="1"/>
      <protection/>
    </xf>
    <xf numFmtId="0" fontId="4" fillId="0" borderId="0" xfId="33" applyFont="1" applyBorder="1" applyAlignment="1">
      <alignment horizontal="left" vertical="top" wrapText="1"/>
      <protection/>
    </xf>
    <xf numFmtId="180" fontId="3" fillId="33" borderId="25" xfId="34" applyNumberFormat="1" applyFont="1" applyFill="1" applyBorder="1" applyAlignment="1">
      <alignment horizontal="center" vertical="center"/>
    </xf>
    <xf numFmtId="180" fontId="3" fillId="33" borderId="26" xfId="34" applyNumberFormat="1" applyFont="1" applyFill="1" applyBorder="1" applyAlignment="1">
      <alignment horizontal="center" vertical="center"/>
    </xf>
    <xf numFmtId="180" fontId="10" fillId="33" borderId="25" xfId="34" applyNumberFormat="1" applyFont="1" applyFill="1" applyBorder="1" applyAlignment="1">
      <alignment horizontal="center" vertical="center"/>
    </xf>
    <xf numFmtId="180" fontId="10" fillId="33" borderId="26" xfId="34" applyNumberFormat="1" applyFont="1" applyFill="1" applyBorder="1" applyAlignment="1">
      <alignment horizontal="center" vertical="center"/>
    </xf>
    <xf numFmtId="0" fontId="5" fillId="0" borderId="12" xfId="33" applyFont="1" applyBorder="1" applyAlignment="1">
      <alignment/>
      <protection/>
    </xf>
    <xf numFmtId="0" fontId="5" fillId="0" borderId="10" xfId="33" applyFont="1" applyBorder="1" applyAlignment="1">
      <alignment/>
      <protection/>
    </xf>
    <xf numFmtId="181" fontId="29" fillId="0" borderId="0" xfId="0" applyNumberFormat="1" applyFont="1" applyFill="1" applyBorder="1" applyAlignment="1">
      <alignment horizontal="righ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279-280" xfId="33"/>
    <cellStyle name="Comma" xfId="34"/>
    <cellStyle name="Comma [0]" xfId="35"/>
    <cellStyle name="千分位_p279-280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10.00390625" defaultRowHeight="24" customHeight="1"/>
  <cols>
    <col min="1" max="10" width="9.00390625" style="1" customWidth="1"/>
    <col min="11" max="16384" width="10.00390625" style="1" customWidth="1"/>
  </cols>
  <sheetData>
    <row r="1" spans="1:10" ht="30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 customHeight="1">
      <c r="A2" s="52" t="s">
        <v>40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 customHeight="1" thickBot="1">
      <c r="A3" s="7"/>
      <c r="B3" s="7"/>
      <c r="C3" s="7"/>
      <c r="D3" s="7"/>
      <c r="E3" s="7"/>
      <c r="F3" s="7"/>
      <c r="G3" s="7"/>
      <c r="H3" s="33"/>
      <c r="I3" s="7"/>
      <c r="J3" s="13" t="s">
        <v>24</v>
      </c>
    </row>
    <row r="4" spans="1:10" s="6" customFormat="1" ht="30" customHeight="1">
      <c r="A4" s="25"/>
      <c r="B4" s="26" t="s">
        <v>0</v>
      </c>
      <c r="C4" s="26"/>
      <c r="D4" s="26"/>
      <c r="E4" s="26" t="s">
        <v>1</v>
      </c>
      <c r="F4" s="26"/>
      <c r="G4" s="26"/>
      <c r="H4" s="26" t="s">
        <v>2</v>
      </c>
      <c r="I4" s="27"/>
      <c r="J4" s="28"/>
    </row>
    <row r="5" spans="1:10" s="6" customFormat="1" ht="24.75" customHeight="1">
      <c r="A5" s="29"/>
      <c r="B5" s="30" t="s">
        <v>3</v>
      </c>
      <c r="C5" s="30" t="s">
        <v>4</v>
      </c>
      <c r="D5" s="30" t="s">
        <v>5</v>
      </c>
      <c r="E5" s="30" t="s">
        <v>3</v>
      </c>
      <c r="F5" s="30" t="s">
        <v>4</v>
      </c>
      <c r="G5" s="30" t="s">
        <v>5</v>
      </c>
      <c r="H5" s="30" t="s">
        <v>3</v>
      </c>
      <c r="I5" s="31" t="s">
        <v>4</v>
      </c>
      <c r="J5" s="32" t="s">
        <v>5</v>
      </c>
    </row>
    <row r="6" spans="1:10" s="3" customFormat="1" ht="18" customHeight="1">
      <c r="A6" s="14" t="s">
        <v>0</v>
      </c>
      <c r="B6" s="45">
        <f aca="true" t="shared" si="0" ref="B6:D8">E6+H6</f>
        <v>15273</v>
      </c>
      <c r="C6" s="46">
        <f t="shared" si="0"/>
        <v>8083</v>
      </c>
      <c r="D6" s="46">
        <f t="shared" si="0"/>
        <v>7190</v>
      </c>
      <c r="E6" s="46">
        <f>F6+G6</f>
        <v>8005</v>
      </c>
      <c r="F6" s="46">
        <f>F7+F8</f>
        <v>4085</v>
      </c>
      <c r="G6" s="46">
        <f>G7+G8</f>
        <v>3920</v>
      </c>
      <c r="H6" s="46">
        <f>H7+H8</f>
        <v>7268</v>
      </c>
      <c r="I6" s="46">
        <f>I7+I8</f>
        <v>3998</v>
      </c>
      <c r="J6" s="46">
        <f>J7+J8</f>
        <v>3270</v>
      </c>
    </row>
    <row r="7" spans="1:10" ht="18" customHeight="1">
      <c r="A7" s="10" t="s">
        <v>12</v>
      </c>
      <c r="B7" s="45">
        <f t="shared" si="0"/>
        <v>8501</v>
      </c>
      <c r="C7" s="46">
        <f t="shared" si="0"/>
        <v>4592</v>
      </c>
      <c r="D7" s="46">
        <f t="shared" si="0"/>
        <v>3909</v>
      </c>
      <c r="E7" s="46">
        <f>F7+G7</f>
        <v>5813</v>
      </c>
      <c r="F7" s="46">
        <v>2967</v>
      </c>
      <c r="G7" s="46">
        <v>2846</v>
      </c>
      <c r="H7" s="46">
        <f>I7+J7</f>
        <v>2688</v>
      </c>
      <c r="I7" s="49">
        <v>1625</v>
      </c>
      <c r="J7" s="46">
        <v>1063</v>
      </c>
    </row>
    <row r="8" spans="1:10" ht="18" customHeight="1">
      <c r="A8" s="10" t="s">
        <v>13</v>
      </c>
      <c r="B8" s="45">
        <f t="shared" si="0"/>
        <v>6772</v>
      </c>
      <c r="C8" s="46">
        <f t="shared" si="0"/>
        <v>3491</v>
      </c>
      <c r="D8" s="46">
        <f t="shared" si="0"/>
        <v>3281</v>
      </c>
      <c r="E8" s="46">
        <f>F8+G8</f>
        <v>2192</v>
      </c>
      <c r="F8" s="46">
        <v>1118</v>
      </c>
      <c r="G8" s="46">
        <v>1074</v>
      </c>
      <c r="H8" s="46">
        <f>I8+J8</f>
        <v>4580</v>
      </c>
      <c r="I8" s="49">
        <v>2373</v>
      </c>
      <c r="J8" s="46">
        <v>2207</v>
      </c>
    </row>
    <row r="9" spans="1:10" ht="18" customHeight="1">
      <c r="A9" s="17"/>
      <c r="B9" s="45"/>
      <c r="C9" s="46"/>
      <c r="D9" s="46"/>
      <c r="E9" s="46"/>
      <c r="F9" s="46"/>
      <c r="G9" s="46"/>
      <c r="H9" s="46"/>
      <c r="I9" s="49"/>
      <c r="J9" s="50"/>
    </row>
    <row r="10" spans="1:10" ht="18" customHeight="1">
      <c r="A10" s="10" t="s">
        <v>20</v>
      </c>
      <c r="B10" s="45">
        <f aca="true" t="shared" si="1" ref="B10:D13">E10+H10</f>
        <v>5934</v>
      </c>
      <c r="C10" s="46">
        <f t="shared" si="1"/>
        <v>3168</v>
      </c>
      <c r="D10" s="46">
        <f t="shared" si="1"/>
        <v>2766</v>
      </c>
      <c r="E10" s="46">
        <f>F10+G10</f>
        <v>3035</v>
      </c>
      <c r="F10" s="46">
        <v>1557</v>
      </c>
      <c r="G10" s="46">
        <v>1478</v>
      </c>
      <c r="H10" s="46">
        <f>I10+J10</f>
        <v>2899</v>
      </c>
      <c r="I10" s="49">
        <v>1611</v>
      </c>
      <c r="J10" s="46">
        <v>1288</v>
      </c>
    </row>
    <row r="11" spans="1:10" ht="18" customHeight="1">
      <c r="A11" s="10" t="s">
        <v>21</v>
      </c>
      <c r="B11" s="45">
        <f t="shared" si="1"/>
        <v>4886</v>
      </c>
      <c r="C11" s="46">
        <f t="shared" si="1"/>
        <v>2527</v>
      </c>
      <c r="D11" s="46">
        <f t="shared" si="1"/>
        <v>2359</v>
      </c>
      <c r="E11" s="46">
        <f>F11+G11</f>
        <v>2617</v>
      </c>
      <c r="F11" s="46">
        <v>1326</v>
      </c>
      <c r="G11" s="46">
        <v>1291</v>
      </c>
      <c r="H11" s="46">
        <f>I11+J11</f>
        <v>2269</v>
      </c>
      <c r="I11" s="49">
        <v>1201</v>
      </c>
      <c r="J11" s="46">
        <v>1068</v>
      </c>
    </row>
    <row r="12" spans="1:10" ht="18" customHeight="1">
      <c r="A12" s="10" t="s">
        <v>22</v>
      </c>
      <c r="B12" s="45">
        <f t="shared" si="1"/>
        <v>4216</v>
      </c>
      <c r="C12" s="46">
        <f t="shared" si="1"/>
        <v>2190</v>
      </c>
      <c r="D12" s="46">
        <f t="shared" si="1"/>
        <v>2026</v>
      </c>
      <c r="E12" s="46">
        <f>F12+G12</f>
        <v>2276</v>
      </c>
      <c r="F12" s="46">
        <v>1142</v>
      </c>
      <c r="G12" s="46">
        <v>1134</v>
      </c>
      <c r="H12" s="46">
        <f>I12+J12</f>
        <v>1940</v>
      </c>
      <c r="I12" s="49">
        <v>1048</v>
      </c>
      <c r="J12" s="46">
        <v>892</v>
      </c>
    </row>
    <row r="13" spans="1:10" ht="18" customHeight="1">
      <c r="A13" s="18" t="s">
        <v>23</v>
      </c>
      <c r="B13" s="45">
        <f t="shared" si="1"/>
        <v>237</v>
      </c>
      <c r="C13" s="46">
        <f t="shared" si="1"/>
        <v>198</v>
      </c>
      <c r="D13" s="46">
        <f t="shared" si="1"/>
        <v>39</v>
      </c>
      <c r="E13" s="46">
        <f>F13+G13</f>
        <v>77</v>
      </c>
      <c r="F13" s="46">
        <v>60</v>
      </c>
      <c r="G13" s="46">
        <v>17</v>
      </c>
      <c r="H13" s="46">
        <f>I13+J13</f>
        <v>160</v>
      </c>
      <c r="I13" s="49">
        <v>138</v>
      </c>
      <c r="J13" s="46">
        <v>22</v>
      </c>
    </row>
    <row r="14" spans="1:10" s="3" customFormat="1" ht="25.5" customHeight="1">
      <c r="A14" s="24" t="s">
        <v>60</v>
      </c>
      <c r="B14" s="45"/>
      <c r="C14" s="46"/>
      <c r="D14" s="46"/>
      <c r="E14" s="46"/>
      <c r="F14" s="51"/>
      <c r="G14" s="51"/>
      <c r="H14" s="51"/>
      <c r="I14" s="50"/>
      <c r="J14" s="50"/>
    </row>
    <row r="15" spans="1:10" ht="18" customHeight="1">
      <c r="A15" s="23" t="s">
        <v>15</v>
      </c>
      <c r="B15" s="45">
        <f>E15+H15</f>
        <v>3603</v>
      </c>
      <c r="C15" s="46">
        <f>F15+I15</f>
        <v>1852</v>
      </c>
      <c r="D15" s="46">
        <f>G15+J15</f>
        <v>1751</v>
      </c>
      <c r="E15" s="46">
        <f>F15+G15</f>
        <v>1851</v>
      </c>
      <c r="F15" s="46">
        <v>951</v>
      </c>
      <c r="G15" s="46">
        <v>900</v>
      </c>
      <c r="H15" s="46">
        <f>I15+J15</f>
        <v>1752</v>
      </c>
      <c r="I15" s="46">
        <v>901</v>
      </c>
      <c r="J15" s="46">
        <v>851</v>
      </c>
    </row>
    <row r="16" spans="1:10" ht="18" customHeight="1" thickBot="1">
      <c r="A16" s="19"/>
      <c r="B16" s="22"/>
      <c r="C16" s="19"/>
      <c r="D16" s="19"/>
      <c r="E16" s="20"/>
      <c r="F16" s="20"/>
      <c r="G16" s="20"/>
      <c r="H16" s="20"/>
      <c r="I16" s="19"/>
      <c r="J16" s="19"/>
    </row>
    <row r="17" spans="1:10" ht="18" customHeight="1">
      <c r="A17" s="9" t="s">
        <v>38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8" ht="24" customHeight="1">
      <c r="A18" s="5"/>
      <c r="B18" s="5"/>
      <c r="C18" s="5"/>
      <c r="D18" s="5"/>
      <c r="E18" s="4"/>
      <c r="F18" s="4"/>
      <c r="G18" s="4"/>
      <c r="H18" s="4"/>
    </row>
    <row r="19" spans="5:8" ht="24" customHeight="1">
      <c r="E19" s="4"/>
      <c r="F19" s="4"/>
      <c r="G19" s="4"/>
      <c r="H19" s="4"/>
    </row>
    <row r="20" spans="5:8" ht="24" customHeight="1">
      <c r="E20" s="4"/>
      <c r="F20" s="4"/>
      <c r="G20" s="4"/>
      <c r="H20" s="4"/>
    </row>
    <row r="21" ht="24" customHeight="1">
      <c r="H21" s="4"/>
    </row>
  </sheetData>
  <sheetProtection/>
  <mergeCells count="2">
    <mergeCell ref="A2:J2"/>
    <mergeCell ref="A1:J1"/>
  </mergeCells>
  <printOptions/>
  <pageMargins left="0.5511811023622047" right="0.5511811023622047" top="0.984251968503937" bottom="0.984251968503937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pane xSplit="1" ySplit="5" topLeftCell="B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:S1"/>
    </sheetView>
  </sheetViews>
  <sheetFormatPr defaultColWidth="10.00390625" defaultRowHeight="24" customHeight="1"/>
  <cols>
    <col min="1" max="19" width="9.00390625" style="1" customWidth="1"/>
    <col min="20" max="16384" width="10.00390625" style="1" customWidth="1"/>
  </cols>
  <sheetData>
    <row r="1" spans="1:19" ht="30" customHeight="1">
      <c r="A1" s="54" t="s">
        <v>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5.75" customHeight="1">
      <c r="A2" s="52" t="s">
        <v>84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5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40"/>
      <c r="R3" s="7"/>
      <c r="S3" s="13" t="s">
        <v>24</v>
      </c>
    </row>
    <row r="4" spans="1:19" s="41" customFormat="1" ht="30" customHeight="1">
      <c r="A4" s="25"/>
      <c r="B4" s="26" t="s">
        <v>0</v>
      </c>
      <c r="C4" s="26"/>
      <c r="D4" s="26"/>
      <c r="E4" s="57" t="s">
        <v>85</v>
      </c>
      <c r="F4" s="57"/>
      <c r="G4" s="57"/>
      <c r="H4" s="57" t="s">
        <v>86</v>
      </c>
      <c r="I4" s="57"/>
      <c r="J4" s="57"/>
      <c r="K4" s="57" t="s">
        <v>87</v>
      </c>
      <c r="L4" s="57"/>
      <c r="M4" s="57"/>
      <c r="N4" s="57" t="s">
        <v>88</v>
      </c>
      <c r="O4" s="57"/>
      <c r="P4" s="57"/>
      <c r="Q4" s="57" t="s">
        <v>89</v>
      </c>
      <c r="R4" s="57"/>
      <c r="S4" s="58"/>
    </row>
    <row r="5" spans="1:19" s="41" customFormat="1" ht="24.75" customHeight="1">
      <c r="A5" s="29"/>
      <c r="B5" s="30" t="s">
        <v>3</v>
      </c>
      <c r="C5" s="30" t="s">
        <v>4</v>
      </c>
      <c r="D5" s="30" t="s">
        <v>5</v>
      </c>
      <c r="E5" s="42" t="s">
        <v>3</v>
      </c>
      <c r="F5" s="42" t="s">
        <v>4</v>
      </c>
      <c r="G5" s="42" t="s">
        <v>5</v>
      </c>
      <c r="H5" s="42" t="s">
        <v>3</v>
      </c>
      <c r="I5" s="42" t="s">
        <v>4</v>
      </c>
      <c r="J5" s="42" t="s">
        <v>5</v>
      </c>
      <c r="K5" s="42" t="s">
        <v>3</v>
      </c>
      <c r="L5" s="42" t="s">
        <v>4</v>
      </c>
      <c r="M5" s="42" t="s">
        <v>5</v>
      </c>
      <c r="N5" s="42" t="s">
        <v>3</v>
      </c>
      <c r="O5" s="42" t="s">
        <v>4</v>
      </c>
      <c r="P5" s="42" t="s">
        <v>5</v>
      </c>
      <c r="Q5" s="42" t="s">
        <v>3</v>
      </c>
      <c r="R5" s="42" t="s">
        <v>4</v>
      </c>
      <c r="S5" s="43" t="s">
        <v>5</v>
      </c>
    </row>
    <row r="6" spans="1:19" s="3" customFormat="1" ht="18" customHeight="1">
      <c r="A6" s="14" t="s">
        <v>0</v>
      </c>
      <c r="B6" s="47">
        <f>E6+H6+K6+N6+Q6</f>
        <v>24356</v>
      </c>
      <c r="C6" s="48">
        <f aca="true" t="shared" si="0" ref="C6:D8">F6+I6+L6+O6+R6</f>
        <v>13164</v>
      </c>
      <c r="D6" s="48">
        <f t="shared" si="0"/>
        <v>11192</v>
      </c>
      <c r="E6" s="48">
        <f>SUM(E10:E13)</f>
        <v>6417</v>
      </c>
      <c r="F6" s="48">
        <f>SUM(F10:F13)</f>
        <v>3498</v>
      </c>
      <c r="G6" s="48">
        <f>SUM(G10:G13)</f>
        <v>2919</v>
      </c>
      <c r="H6" s="48">
        <f aca="true" t="shared" si="1" ref="H6:S6">SUM(H10:H13)</f>
        <v>10093</v>
      </c>
      <c r="I6" s="48">
        <f t="shared" si="1"/>
        <v>5593</v>
      </c>
      <c r="J6" s="48">
        <f t="shared" si="1"/>
        <v>4500</v>
      </c>
      <c r="K6" s="48">
        <f t="shared" si="1"/>
        <v>3421</v>
      </c>
      <c r="L6" s="48">
        <f t="shared" si="1"/>
        <v>1681</v>
      </c>
      <c r="M6" s="48">
        <f t="shared" si="1"/>
        <v>1740</v>
      </c>
      <c r="N6" s="48">
        <f t="shared" si="1"/>
        <v>1226</v>
      </c>
      <c r="O6" s="48">
        <f t="shared" si="1"/>
        <v>702</v>
      </c>
      <c r="P6" s="48">
        <f t="shared" si="1"/>
        <v>524</v>
      </c>
      <c r="Q6" s="48">
        <f t="shared" si="1"/>
        <v>3199</v>
      </c>
      <c r="R6" s="48">
        <f t="shared" si="1"/>
        <v>1690</v>
      </c>
      <c r="S6" s="48">
        <f t="shared" si="1"/>
        <v>1509</v>
      </c>
    </row>
    <row r="7" spans="1:19" ht="18" customHeight="1">
      <c r="A7" s="10" t="s">
        <v>96</v>
      </c>
      <c r="B7" s="45">
        <f>E7+H7+K7+N7+Q7</f>
        <v>12713</v>
      </c>
      <c r="C7" s="46">
        <f t="shared" si="0"/>
        <v>7049</v>
      </c>
      <c r="D7" s="46">
        <f t="shared" si="0"/>
        <v>5664</v>
      </c>
      <c r="E7" s="46">
        <f>E6-E8</f>
        <v>5459</v>
      </c>
      <c r="F7" s="46">
        <v>2931</v>
      </c>
      <c r="G7" s="46">
        <v>2528</v>
      </c>
      <c r="H7" s="46">
        <f>H6-H8</f>
        <v>4232</v>
      </c>
      <c r="I7" s="46">
        <f>I6-I8</f>
        <v>2548</v>
      </c>
      <c r="J7" s="46">
        <f>J6-J8</f>
        <v>1684</v>
      </c>
      <c r="K7" s="46">
        <f>K6-K8</f>
        <v>1771</v>
      </c>
      <c r="L7" s="46">
        <v>854</v>
      </c>
      <c r="M7" s="46">
        <v>917</v>
      </c>
      <c r="N7" s="46">
        <f>N6-N8</f>
        <v>278</v>
      </c>
      <c r="O7" s="46">
        <v>154</v>
      </c>
      <c r="P7" s="46">
        <v>124</v>
      </c>
      <c r="Q7" s="46">
        <f>Q6-Q8</f>
        <v>973</v>
      </c>
      <c r="R7" s="46">
        <v>562</v>
      </c>
      <c r="S7" s="46">
        <v>411</v>
      </c>
    </row>
    <row r="8" spans="1:19" ht="18" customHeight="1">
      <c r="A8" s="10" t="s">
        <v>97</v>
      </c>
      <c r="B8" s="45">
        <f>E8+H8+K8+N8+Q8</f>
        <v>11643</v>
      </c>
      <c r="C8" s="46">
        <f t="shared" si="0"/>
        <v>6115</v>
      </c>
      <c r="D8" s="46">
        <f t="shared" si="0"/>
        <v>5528</v>
      </c>
      <c r="E8" s="46">
        <f>F8+G8</f>
        <v>958</v>
      </c>
      <c r="F8" s="46">
        <v>567</v>
      </c>
      <c r="G8" s="46">
        <v>391</v>
      </c>
      <c r="H8" s="46">
        <f>I8+J8</f>
        <v>5861</v>
      </c>
      <c r="I8" s="46">
        <v>3045</v>
      </c>
      <c r="J8" s="46">
        <v>2816</v>
      </c>
      <c r="K8" s="46">
        <f>L8+M8</f>
        <v>1650</v>
      </c>
      <c r="L8" s="46">
        <v>827</v>
      </c>
      <c r="M8" s="46">
        <v>823</v>
      </c>
      <c r="N8" s="46">
        <f>O8+P8</f>
        <v>948</v>
      </c>
      <c r="O8" s="46">
        <v>548</v>
      </c>
      <c r="P8" s="46">
        <v>400</v>
      </c>
      <c r="Q8" s="46">
        <f>R8+S8</f>
        <v>2226</v>
      </c>
      <c r="R8" s="49">
        <v>1128</v>
      </c>
      <c r="S8" s="46">
        <v>1098</v>
      </c>
    </row>
    <row r="9" spans="1:19" ht="18" customHeight="1">
      <c r="A9" s="17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9"/>
      <c r="S9" s="50"/>
    </row>
    <row r="10" spans="1:19" ht="18" customHeight="1">
      <c r="A10" s="10" t="s">
        <v>98</v>
      </c>
      <c r="B10" s="45">
        <f aca="true" t="shared" si="2" ref="B10:D13">E10+H10+K10+N10+Q10</f>
        <v>8582</v>
      </c>
      <c r="C10" s="46">
        <f t="shared" si="2"/>
        <v>4747</v>
      </c>
      <c r="D10" s="46">
        <f t="shared" si="2"/>
        <v>3835</v>
      </c>
      <c r="E10" s="46">
        <f>F10+G10</f>
        <v>2177</v>
      </c>
      <c r="F10" s="44">
        <v>1199</v>
      </c>
      <c r="G10" s="44">
        <v>978</v>
      </c>
      <c r="H10" s="46">
        <f>I10+J10</f>
        <v>3800</v>
      </c>
      <c r="I10" s="44">
        <v>2168</v>
      </c>
      <c r="J10" s="44">
        <v>1632</v>
      </c>
      <c r="K10" s="46">
        <f>L10+M10</f>
        <v>1003</v>
      </c>
      <c r="L10" s="44">
        <v>502</v>
      </c>
      <c r="M10" s="44">
        <v>501</v>
      </c>
      <c r="N10" s="46">
        <f>O10+P10</f>
        <v>452</v>
      </c>
      <c r="O10" s="44">
        <v>257</v>
      </c>
      <c r="P10" s="44">
        <v>195</v>
      </c>
      <c r="Q10" s="46">
        <f>R10+S10</f>
        <v>1150</v>
      </c>
      <c r="R10" s="44">
        <v>621</v>
      </c>
      <c r="S10" s="44">
        <v>529</v>
      </c>
    </row>
    <row r="11" spans="1:19" ht="18" customHeight="1">
      <c r="A11" s="10" t="s">
        <v>99</v>
      </c>
      <c r="B11" s="45">
        <f t="shared" si="2"/>
        <v>8073</v>
      </c>
      <c r="C11" s="46">
        <f t="shared" si="2"/>
        <v>4327</v>
      </c>
      <c r="D11" s="46">
        <f t="shared" si="2"/>
        <v>3746</v>
      </c>
      <c r="E11" s="46">
        <f>F11+G11</f>
        <v>2103</v>
      </c>
      <c r="F11" s="44">
        <v>1149</v>
      </c>
      <c r="G11" s="44">
        <v>954</v>
      </c>
      <c r="H11" s="46">
        <f>I11+J11</f>
        <v>3269</v>
      </c>
      <c r="I11" s="44">
        <v>1776</v>
      </c>
      <c r="J11" s="44">
        <v>1493</v>
      </c>
      <c r="K11" s="46">
        <f>L11+M11</f>
        <v>1228</v>
      </c>
      <c r="L11" s="44">
        <v>611</v>
      </c>
      <c r="M11" s="44">
        <v>617</v>
      </c>
      <c r="N11" s="46">
        <f>O11+P11</f>
        <v>403</v>
      </c>
      <c r="O11" s="44">
        <v>229</v>
      </c>
      <c r="P11" s="44">
        <v>174</v>
      </c>
      <c r="Q11" s="46">
        <f>R11+S11</f>
        <v>1070</v>
      </c>
      <c r="R11" s="44">
        <v>562</v>
      </c>
      <c r="S11" s="44">
        <v>508</v>
      </c>
    </row>
    <row r="12" spans="1:19" ht="18" customHeight="1">
      <c r="A12" s="10" t="s">
        <v>100</v>
      </c>
      <c r="B12" s="45">
        <f t="shared" si="2"/>
        <v>7656</v>
      </c>
      <c r="C12" s="46">
        <f t="shared" si="2"/>
        <v>4055</v>
      </c>
      <c r="D12" s="46">
        <f t="shared" si="2"/>
        <v>3601</v>
      </c>
      <c r="E12" s="46">
        <f>F12+G12</f>
        <v>2118</v>
      </c>
      <c r="F12" s="44">
        <v>1136</v>
      </c>
      <c r="G12" s="44">
        <v>982</v>
      </c>
      <c r="H12" s="46">
        <f>I12+J12</f>
        <v>3010</v>
      </c>
      <c r="I12" s="44">
        <v>1637</v>
      </c>
      <c r="J12" s="44">
        <v>1373</v>
      </c>
      <c r="K12" s="46">
        <f>L12+M12</f>
        <v>1180</v>
      </c>
      <c r="L12" s="44">
        <v>561</v>
      </c>
      <c r="M12" s="44">
        <v>619</v>
      </c>
      <c r="N12" s="46">
        <f>O12+P12</f>
        <v>369</v>
      </c>
      <c r="O12" s="44">
        <v>214</v>
      </c>
      <c r="P12" s="44">
        <v>155</v>
      </c>
      <c r="Q12" s="46">
        <f>R12+S12</f>
        <v>979</v>
      </c>
      <c r="R12" s="44">
        <v>507</v>
      </c>
      <c r="S12" s="44">
        <v>472</v>
      </c>
    </row>
    <row r="13" spans="1:19" ht="18" customHeight="1">
      <c r="A13" s="18" t="s">
        <v>19</v>
      </c>
      <c r="B13" s="45">
        <f t="shared" si="2"/>
        <v>45</v>
      </c>
      <c r="C13" s="46">
        <f t="shared" si="2"/>
        <v>35</v>
      </c>
      <c r="D13" s="46">
        <f t="shared" si="2"/>
        <v>10</v>
      </c>
      <c r="E13" s="46">
        <f>F13+G13</f>
        <v>19</v>
      </c>
      <c r="F13" s="44">
        <v>14</v>
      </c>
      <c r="G13" s="44">
        <v>5</v>
      </c>
      <c r="H13" s="46">
        <f>I13+J13</f>
        <v>14</v>
      </c>
      <c r="I13" s="46">
        <v>12</v>
      </c>
      <c r="J13" s="46">
        <v>2</v>
      </c>
      <c r="K13" s="46">
        <f>L13+M13</f>
        <v>10</v>
      </c>
      <c r="L13" s="46">
        <v>7</v>
      </c>
      <c r="M13" s="46">
        <v>3</v>
      </c>
      <c r="N13" s="46">
        <f>O13+P13</f>
        <v>2</v>
      </c>
      <c r="O13" s="46">
        <v>2</v>
      </c>
      <c r="P13" s="46">
        <v>0</v>
      </c>
      <c r="Q13" s="46">
        <f>R13+S13</f>
        <v>0</v>
      </c>
      <c r="R13" s="49">
        <v>0</v>
      </c>
      <c r="S13" s="46">
        <v>0</v>
      </c>
    </row>
    <row r="14" spans="1:19" s="3" customFormat="1" ht="25.5" customHeight="1">
      <c r="A14" s="24" t="s">
        <v>60</v>
      </c>
      <c r="B14" s="45"/>
      <c r="C14" s="46"/>
      <c r="D14" s="46"/>
      <c r="E14" s="46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0"/>
      <c r="S14" s="50"/>
    </row>
    <row r="15" spans="1:19" ht="18" customHeight="1">
      <c r="A15" s="23" t="s">
        <v>15</v>
      </c>
      <c r="B15" s="45">
        <f>E15+H15+K15+N15+Q15</f>
        <v>7226</v>
      </c>
      <c r="C15" s="46">
        <f>F15+I15+L15+O15+R15</f>
        <v>3716</v>
      </c>
      <c r="D15" s="46">
        <f>G15+J15+M15+P15+S15</f>
        <v>3510</v>
      </c>
      <c r="E15" s="46">
        <f>F15+G15</f>
        <v>1973</v>
      </c>
      <c r="F15" s="44">
        <v>1035</v>
      </c>
      <c r="G15" s="44">
        <v>938</v>
      </c>
      <c r="H15" s="46">
        <f>I15+J15</f>
        <v>2735</v>
      </c>
      <c r="I15" s="44">
        <v>1445</v>
      </c>
      <c r="J15" s="44">
        <v>1290</v>
      </c>
      <c r="K15" s="46">
        <f>L15+M15</f>
        <v>1180</v>
      </c>
      <c r="L15" s="44">
        <v>567</v>
      </c>
      <c r="M15" s="44">
        <v>613</v>
      </c>
      <c r="N15" s="46">
        <f>O15+P15</f>
        <v>328</v>
      </c>
      <c r="O15" s="44">
        <v>180</v>
      </c>
      <c r="P15" s="44">
        <v>148</v>
      </c>
      <c r="Q15" s="46">
        <f>R15+S15</f>
        <v>1010</v>
      </c>
      <c r="R15" s="44">
        <v>489</v>
      </c>
      <c r="S15" s="44">
        <v>521</v>
      </c>
    </row>
    <row r="16" spans="1:19" ht="18" customHeight="1" thickBot="1">
      <c r="A16" s="19"/>
      <c r="B16" s="22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9"/>
      <c r="S16" s="19"/>
    </row>
    <row r="17" spans="1:19" s="38" customFormat="1" ht="15.75">
      <c r="A17" s="56" t="s">
        <v>90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s="38" customFormat="1" ht="15.75">
      <c r="A18" s="56" t="s">
        <v>91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s="39" customFormat="1" ht="15.75">
      <c r="A19" s="56" t="s">
        <v>101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ht="24" customHeight="1">
      <c r="Q20" s="4"/>
    </row>
  </sheetData>
  <sheetProtection/>
  <mergeCells count="10">
    <mergeCell ref="A17:S17"/>
    <mergeCell ref="A18:S18"/>
    <mergeCell ref="A19:S19"/>
    <mergeCell ref="A1:S1"/>
    <mergeCell ref="A2:S2"/>
    <mergeCell ref="E4:G4"/>
    <mergeCell ref="H4:J4"/>
    <mergeCell ref="K4:M4"/>
    <mergeCell ref="N4:P4"/>
    <mergeCell ref="Q4:S4"/>
  </mergeCells>
  <printOptions/>
  <pageMargins left="0.17" right="0.17" top="1" bottom="1" header="0.5" footer="0.5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pane xSplit="1" ySplit="5" topLeftCell="B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:S1"/>
    </sheetView>
  </sheetViews>
  <sheetFormatPr defaultColWidth="10.00390625" defaultRowHeight="24" customHeight="1"/>
  <cols>
    <col min="1" max="19" width="9.00390625" style="1" customWidth="1"/>
    <col min="20" max="16384" width="10.00390625" style="1" customWidth="1"/>
  </cols>
  <sheetData>
    <row r="1" spans="1:19" ht="30" customHeight="1">
      <c r="A1" s="54" t="s">
        <v>102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5.75" customHeight="1">
      <c r="A2" s="52" t="s">
        <v>93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5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40"/>
      <c r="R3" s="7"/>
      <c r="S3" s="13" t="s">
        <v>24</v>
      </c>
    </row>
    <row r="4" spans="1:19" s="41" customFormat="1" ht="30" customHeight="1">
      <c r="A4" s="25"/>
      <c r="B4" s="26" t="s">
        <v>0</v>
      </c>
      <c r="C4" s="26"/>
      <c r="D4" s="26"/>
      <c r="E4" s="57" t="s">
        <v>85</v>
      </c>
      <c r="F4" s="57"/>
      <c r="G4" s="57"/>
      <c r="H4" s="57" t="s">
        <v>86</v>
      </c>
      <c r="I4" s="57"/>
      <c r="J4" s="57"/>
      <c r="K4" s="57" t="s">
        <v>87</v>
      </c>
      <c r="L4" s="57"/>
      <c r="M4" s="57"/>
      <c r="N4" s="57" t="s">
        <v>88</v>
      </c>
      <c r="O4" s="57"/>
      <c r="P4" s="57"/>
      <c r="Q4" s="57" t="s">
        <v>89</v>
      </c>
      <c r="R4" s="57"/>
      <c r="S4" s="58"/>
    </row>
    <row r="5" spans="1:19" s="41" customFormat="1" ht="24.75" customHeight="1">
      <c r="A5" s="29"/>
      <c r="B5" s="30" t="s">
        <v>3</v>
      </c>
      <c r="C5" s="30" t="s">
        <v>4</v>
      </c>
      <c r="D5" s="30" t="s">
        <v>5</v>
      </c>
      <c r="E5" s="42" t="s">
        <v>3</v>
      </c>
      <c r="F5" s="42" t="s">
        <v>4</v>
      </c>
      <c r="G5" s="42" t="s">
        <v>5</v>
      </c>
      <c r="H5" s="42" t="s">
        <v>3</v>
      </c>
      <c r="I5" s="42" t="s">
        <v>4</v>
      </c>
      <c r="J5" s="42" t="s">
        <v>5</v>
      </c>
      <c r="K5" s="42" t="s">
        <v>3</v>
      </c>
      <c r="L5" s="42" t="s">
        <v>4</v>
      </c>
      <c r="M5" s="42" t="s">
        <v>5</v>
      </c>
      <c r="N5" s="42" t="s">
        <v>3</v>
      </c>
      <c r="O5" s="42" t="s">
        <v>4</v>
      </c>
      <c r="P5" s="42" t="s">
        <v>5</v>
      </c>
      <c r="Q5" s="42" t="s">
        <v>3</v>
      </c>
      <c r="R5" s="42" t="s">
        <v>4</v>
      </c>
      <c r="S5" s="43" t="s">
        <v>5</v>
      </c>
    </row>
    <row r="6" spans="1:19" s="3" customFormat="1" ht="18" customHeight="1">
      <c r="A6" s="14" t="s">
        <v>0</v>
      </c>
      <c r="B6" s="47">
        <f>E6+H6+K6+N6+Q6</f>
        <v>24195</v>
      </c>
      <c r="C6" s="48">
        <f aca="true" t="shared" si="0" ref="C6:D8">F6+I6+L6+O6+R6</f>
        <v>13025</v>
      </c>
      <c r="D6" s="48">
        <f t="shared" si="0"/>
        <v>11170</v>
      </c>
      <c r="E6" s="48">
        <f>SUM(E10:E13)</f>
        <v>6676</v>
      </c>
      <c r="F6" s="48">
        <f>SUM(F10:F13)</f>
        <v>3603</v>
      </c>
      <c r="G6" s="48">
        <f>SUM(G10:G13)</f>
        <v>3073</v>
      </c>
      <c r="H6" s="48">
        <f aca="true" t="shared" si="1" ref="H6:S6">SUM(H10:H13)</f>
        <v>10115</v>
      </c>
      <c r="I6" s="48">
        <f t="shared" si="1"/>
        <v>5596</v>
      </c>
      <c r="J6" s="48">
        <f t="shared" si="1"/>
        <v>4519</v>
      </c>
      <c r="K6" s="48">
        <f t="shared" si="1"/>
        <v>3184</v>
      </c>
      <c r="L6" s="48">
        <f t="shared" si="1"/>
        <v>1580</v>
      </c>
      <c r="M6" s="48">
        <f t="shared" si="1"/>
        <v>1604</v>
      </c>
      <c r="N6" s="48">
        <f t="shared" si="1"/>
        <v>1222</v>
      </c>
      <c r="O6" s="48">
        <f t="shared" si="1"/>
        <v>672</v>
      </c>
      <c r="P6" s="48">
        <f t="shared" si="1"/>
        <v>550</v>
      </c>
      <c r="Q6" s="48">
        <f t="shared" si="1"/>
        <v>2998</v>
      </c>
      <c r="R6" s="48">
        <f t="shared" si="1"/>
        <v>1574</v>
      </c>
      <c r="S6" s="48">
        <f t="shared" si="1"/>
        <v>1424</v>
      </c>
    </row>
    <row r="7" spans="1:19" ht="18" customHeight="1">
      <c r="A7" s="10" t="s">
        <v>103</v>
      </c>
      <c r="B7" s="45">
        <f>E7+H7+K7+N7+Q7</f>
        <v>13018</v>
      </c>
      <c r="C7" s="46">
        <f t="shared" si="0"/>
        <v>7147</v>
      </c>
      <c r="D7" s="46">
        <f t="shared" si="0"/>
        <v>5871</v>
      </c>
      <c r="E7" s="46">
        <f>E6-E8</f>
        <v>5729</v>
      </c>
      <c r="F7" s="46">
        <v>3012</v>
      </c>
      <c r="G7" s="46">
        <v>2717</v>
      </c>
      <c r="H7" s="46">
        <f aca="true" t="shared" si="2" ref="H7:S7">H6-H8</f>
        <v>4481</v>
      </c>
      <c r="I7" s="46">
        <f t="shared" si="2"/>
        <v>2690</v>
      </c>
      <c r="J7" s="46">
        <f t="shared" si="2"/>
        <v>1791</v>
      </c>
      <c r="K7" s="46">
        <f t="shared" si="2"/>
        <v>1590</v>
      </c>
      <c r="L7" s="46">
        <f>L6-L8</f>
        <v>749</v>
      </c>
      <c r="M7" s="46">
        <f>M6-M8</f>
        <v>841</v>
      </c>
      <c r="N7" s="46">
        <f t="shared" si="2"/>
        <v>316</v>
      </c>
      <c r="O7" s="46">
        <f t="shared" si="2"/>
        <v>176</v>
      </c>
      <c r="P7" s="46">
        <f t="shared" si="2"/>
        <v>140</v>
      </c>
      <c r="Q7" s="46">
        <f t="shared" si="2"/>
        <v>902</v>
      </c>
      <c r="R7" s="46">
        <f t="shared" si="2"/>
        <v>520</v>
      </c>
      <c r="S7" s="46">
        <f t="shared" si="2"/>
        <v>382</v>
      </c>
    </row>
    <row r="8" spans="1:19" ht="18" customHeight="1">
      <c r="A8" s="10" t="s">
        <v>104</v>
      </c>
      <c r="B8" s="45">
        <f>E8+H8+K8+N8+Q8</f>
        <v>11177</v>
      </c>
      <c r="C8" s="46">
        <f t="shared" si="0"/>
        <v>5878</v>
      </c>
      <c r="D8" s="46">
        <f t="shared" si="0"/>
        <v>5299</v>
      </c>
      <c r="E8" s="46">
        <f>F8+G8</f>
        <v>947</v>
      </c>
      <c r="F8" s="46">
        <v>591</v>
      </c>
      <c r="G8" s="46">
        <v>356</v>
      </c>
      <c r="H8" s="46">
        <f>I8+J8</f>
        <v>5634</v>
      </c>
      <c r="I8" s="46">
        <v>2906</v>
      </c>
      <c r="J8" s="46">
        <v>2728</v>
      </c>
      <c r="K8" s="46">
        <f>L8+M8</f>
        <v>1594</v>
      </c>
      <c r="L8" s="46">
        <v>831</v>
      </c>
      <c r="M8" s="46">
        <v>763</v>
      </c>
      <c r="N8" s="46">
        <f>O8+P8</f>
        <v>906</v>
      </c>
      <c r="O8" s="46">
        <v>496</v>
      </c>
      <c r="P8" s="46">
        <v>410</v>
      </c>
      <c r="Q8" s="46">
        <f>R8+S8</f>
        <v>2096</v>
      </c>
      <c r="R8" s="49">
        <v>1054</v>
      </c>
      <c r="S8" s="46">
        <v>1042</v>
      </c>
    </row>
    <row r="9" spans="1:19" ht="18" customHeight="1">
      <c r="A9" s="17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9"/>
      <c r="S9" s="50"/>
    </row>
    <row r="10" spans="1:19" ht="18" customHeight="1">
      <c r="A10" s="10" t="s">
        <v>105</v>
      </c>
      <c r="B10" s="45">
        <f aca="true" t="shared" si="3" ref="B10:D13">E10+H10+K10+N10+Q10</f>
        <v>8836</v>
      </c>
      <c r="C10" s="46">
        <f t="shared" si="3"/>
        <v>4739</v>
      </c>
      <c r="D10" s="46">
        <f t="shared" si="3"/>
        <v>4097</v>
      </c>
      <c r="E10" s="46">
        <f>F10+G10</f>
        <v>2443</v>
      </c>
      <c r="F10" s="44">
        <v>1300</v>
      </c>
      <c r="G10" s="44">
        <v>1143</v>
      </c>
      <c r="H10" s="46">
        <f>I10+J10</f>
        <v>3700</v>
      </c>
      <c r="I10" s="44">
        <v>2052</v>
      </c>
      <c r="J10" s="44">
        <v>1648</v>
      </c>
      <c r="K10" s="46">
        <f>L10+M10</f>
        <v>1053</v>
      </c>
      <c r="L10" s="44">
        <v>526</v>
      </c>
      <c r="M10" s="44">
        <v>527</v>
      </c>
      <c r="N10" s="46">
        <f>O10+P10</f>
        <v>478</v>
      </c>
      <c r="O10" s="44">
        <v>263</v>
      </c>
      <c r="P10" s="44">
        <v>215</v>
      </c>
      <c r="Q10" s="46">
        <f>R10+S10</f>
        <v>1162</v>
      </c>
      <c r="R10" s="44">
        <v>598</v>
      </c>
      <c r="S10" s="44">
        <v>564</v>
      </c>
    </row>
    <row r="11" spans="1:19" ht="18" customHeight="1">
      <c r="A11" s="10" t="s">
        <v>106</v>
      </c>
      <c r="B11" s="45">
        <f t="shared" si="3"/>
        <v>7771</v>
      </c>
      <c r="C11" s="46">
        <f t="shared" si="3"/>
        <v>4236</v>
      </c>
      <c r="D11" s="46">
        <f t="shared" si="3"/>
        <v>3535</v>
      </c>
      <c r="E11" s="46">
        <f>F11+G11</f>
        <v>2103</v>
      </c>
      <c r="F11" s="44">
        <v>1139</v>
      </c>
      <c r="G11" s="44">
        <v>964</v>
      </c>
      <c r="H11" s="46">
        <f>I11+J11</f>
        <v>3375</v>
      </c>
      <c r="I11" s="44">
        <v>1903</v>
      </c>
      <c r="J11" s="44">
        <v>1472</v>
      </c>
      <c r="K11" s="46">
        <f>L11+M11</f>
        <v>939</v>
      </c>
      <c r="L11" s="44">
        <v>464</v>
      </c>
      <c r="M11" s="44">
        <v>475</v>
      </c>
      <c r="N11" s="46">
        <f>O11+P11</f>
        <v>396</v>
      </c>
      <c r="O11" s="44">
        <v>212</v>
      </c>
      <c r="P11" s="44">
        <v>184</v>
      </c>
      <c r="Q11" s="46">
        <f>R11+S11</f>
        <v>958</v>
      </c>
      <c r="R11" s="44">
        <v>518</v>
      </c>
      <c r="S11" s="44">
        <v>440</v>
      </c>
    </row>
    <row r="12" spans="1:19" ht="18" customHeight="1">
      <c r="A12" s="10" t="s">
        <v>107</v>
      </c>
      <c r="B12" s="45">
        <f t="shared" si="3"/>
        <v>7532</v>
      </c>
      <c r="C12" s="46">
        <f t="shared" si="3"/>
        <v>4007</v>
      </c>
      <c r="D12" s="46">
        <f t="shared" si="3"/>
        <v>3525</v>
      </c>
      <c r="E12" s="46">
        <f>F12+G12</f>
        <v>2112</v>
      </c>
      <c r="F12" s="44">
        <v>1149</v>
      </c>
      <c r="G12" s="44">
        <v>963</v>
      </c>
      <c r="H12" s="46">
        <f>I12+J12</f>
        <v>3021</v>
      </c>
      <c r="I12" s="44">
        <v>1626</v>
      </c>
      <c r="J12" s="44">
        <v>1395</v>
      </c>
      <c r="K12" s="46">
        <f>L12+M12</f>
        <v>1173</v>
      </c>
      <c r="L12" s="44">
        <v>577</v>
      </c>
      <c r="M12" s="44">
        <v>596</v>
      </c>
      <c r="N12" s="46">
        <f>O12+P12</f>
        <v>348</v>
      </c>
      <c r="O12" s="44">
        <v>197</v>
      </c>
      <c r="P12" s="44">
        <v>151</v>
      </c>
      <c r="Q12" s="46">
        <f>R12+S12</f>
        <v>878</v>
      </c>
      <c r="R12" s="44">
        <v>458</v>
      </c>
      <c r="S12" s="44">
        <v>420</v>
      </c>
    </row>
    <row r="13" spans="1:19" ht="18" customHeight="1">
      <c r="A13" s="18" t="s">
        <v>19</v>
      </c>
      <c r="B13" s="45">
        <f t="shared" si="3"/>
        <v>56</v>
      </c>
      <c r="C13" s="46">
        <f t="shared" si="3"/>
        <v>43</v>
      </c>
      <c r="D13" s="46">
        <f t="shared" si="3"/>
        <v>13</v>
      </c>
      <c r="E13" s="46">
        <f>F13+G13</f>
        <v>18</v>
      </c>
      <c r="F13" s="44">
        <v>15</v>
      </c>
      <c r="G13" s="44">
        <v>3</v>
      </c>
      <c r="H13" s="46">
        <f>I13+J13</f>
        <v>19</v>
      </c>
      <c r="I13" s="46">
        <v>15</v>
      </c>
      <c r="J13" s="46">
        <v>4</v>
      </c>
      <c r="K13" s="46">
        <f>L13+M13</f>
        <v>19</v>
      </c>
      <c r="L13" s="46">
        <v>13</v>
      </c>
      <c r="M13" s="46">
        <v>6</v>
      </c>
      <c r="N13" s="46">
        <f>O13+P13</f>
        <v>0</v>
      </c>
      <c r="O13" s="46">
        <v>0</v>
      </c>
      <c r="P13" s="46">
        <v>0</v>
      </c>
      <c r="Q13" s="46">
        <f>R13+S13</f>
        <v>0</v>
      </c>
      <c r="R13" s="49">
        <v>0</v>
      </c>
      <c r="S13" s="46">
        <v>0</v>
      </c>
    </row>
    <row r="14" spans="1:19" s="3" customFormat="1" ht="25.5" customHeight="1">
      <c r="A14" s="24" t="s">
        <v>60</v>
      </c>
      <c r="B14" s="45"/>
      <c r="C14" s="46"/>
      <c r="D14" s="46"/>
      <c r="E14" s="46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0"/>
      <c r="S14" s="50"/>
    </row>
    <row r="15" spans="1:19" ht="18" customHeight="1">
      <c r="A15" s="23" t="s">
        <v>15</v>
      </c>
      <c r="B15" s="45">
        <f>E15+H15+K15+N15+Q15</f>
        <v>7084</v>
      </c>
      <c r="C15" s="46">
        <f>F15+I15+L15+O15+R15</f>
        <v>3667</v>
      </c>
      <c r="D15" s="46">
        <f>G15+J15+M15+P15+S15</f>
        <v>3417</v>
      </c>
      <c r="E15" s="46">
        <f>F15+G15</f>
        <v>2016</v>
      </c>
      <c r="F15" s="44">
        <v>1069</v>
      </c>
      <c r="G15" s="44">
        <v>947</v>
      </c>
      <c r="H15" s="46">
        <f>I15+J15</f>
        <v>2754</v>
      </c>
      <c r="I15" s="44">
        <v>1452</v>
      </c>
      <c r="J15" s="44">
        <v>1302</v>
      </c>
      <c r="K15" s="46">
        <f>L15+M15</f>
        <v>1065</v>
      </c>
      <c r="L15" s="44">
        <v>495</v>
      </c>
      <c r="M15" s="44">
        <v>570</v>
      </c>
      <c r="N15" s="46">
        <f>O15+P15</f>
        <v>336</v>
      </c>
      <c r="O15" s="44">
        <v>188</v>
      </c>
      <c r="P15" s="44">
        <v>148</v>
      </c>
      <c r="Q15" s="46">
        <f>R15+S15</f>
        <v>913</v>
      </c>
      <c r="R15" s="44">
        <v>463</v>
      </c>
      <c r="S15" s="44">
        <v>450</v>
      </c>
    </row>
    <row r="16" spans="1:19" ht="18" customHeight="1" thickBot="1">
      <c r="A16" s="19"/>
      <c r="B16" s="22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9"/>
      <c r="S16" s="19"/>
    </row>
    <row r="17" spans="1:19" s="38" customFormat="1" ht="15.75">
      <c r="A17" s="56" t="s">
        <v>90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s="38" customFormat="1" ht="15.75">
      <c r="A18" s="56" t="s">
        <v>91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s="39" customFormat="1" ht="15.75">
      <c r="A19" s="56" t="s">
        <v>108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ht="24" customHeight="1">
      <c r="Q20" s="4"/>
    </row>
  </sheetData>
  <sheetProtection/>
  <mergeCells count="10">
    <mergeCell ref="A17:S17"/>
    <mergeCell ref="A18:S18"/>
    <mergeCell ref="A19:S19"/>
    <mergeCell ref="A1:S1"/>
    <mergeCell ref="A2:S2"/>
    <mergeCell ref="E4:G4"/>
    <mergeCell ref="H4:J4"/>
    <mergeCell ref="K4:M4"/>
    <mergeCell ref="N4:P4"/>
    <mergeCell ref="Q4:S4"/>
  </mergeCells>
  <printOptions/>
  <pageMargins left="0.17" right="0.17" top="1" bottom="1" header="0.5" footer="0.5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pane xSplit="1" ySplit="5" topLeftCell="B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:S1"/>
    </sheetView>
  </sheetViews>
  <sheetFormatPr defaultColWidth="10.00390625" defaultRowHeight="24" customHeight="1"/>
  <cols>
    <col min="1" max="19" width="9.00390625" style="1" customWidth="1"/>
    <col min="20" max="16384" width="10.00390625" style="1" customWidth="1"/>
  </cols>
  <sheetData>
    <row r="1" spans="1:19" ht="30" customHeight="1">
      <c r="A1" s="54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5.75" customHeight="1">
      <c r="A2" s="52" t="s">
        <v>94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5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40"/>
      <c r="R3" s="7"/>
      <c r="S3" s="13" t="s">
        <v>24</v>
      </c>
    </row>
    <row r="4" spans="1:19" s="41" customFormat="1" ht="30" customHeight="1">
      <c r="A4" s="25"/>
      <c r="B4" s="26" t="s">
        <v>0</v>
      </c>
      <c r="C4" s="26"/>
      <c r="D4" s="26"/>
      <c r="E4" s="57" t="s">
        <v>85</v>
      </c>
      <c r="F4" s="57"/>
      <c r="G4" s="57"/>
      <c r="H4" s="57" t="s">
        <v>86</v>
      </c>
      <c r="I4" s="57"/>
      <c r="J4" s="57"/>
      <c r="K4" s="57" t="s">
        <v>87</v>
      </c>
      <c r="L4" s="57"/>
      <c r="M4" s="57"/>
      <c r="N4" s="57" t="s">
        <v>88</v>
      </c>
      <c r="O4" s="57"/>
      <c r="P4" s="57"/>
      <c r="Q4" s="57" t="s">
        <v>89</v>
      </c>
      <c r="R4" s="57"/>
      <c r="S4" s="58"/>
    </row>
    <row r="5" spans="1:19" s="41" customFormat="1" ht="24.75" customHeight="1">
      <c r="A5" s="29"/>
      <c r="B5" s="30" t="s">
        <v>3</v>
      </c>
      <c r="C5" s="30" t="s">
        <v>4</v>
      </c>
      <c r="D5" s="30" t="s">
        <v>5</v>
      </c>
      <c r="E5" s="42" t="s">
        <v>3</v>
      </c>
      <c r="F5" s="42" t="s">
        <v>4</v>
      </c>
      <c r="G5" s="42" t="s">
        <v>5</v>
      </c>
      <c r="H5" s="42" t="s">
        <v>3</v>
      </c>
      <c r="I5" s="42" t="s">
        <v>4</v>
      </c>
      <c r="J5" s="42" t="s">
        <v>5</v>
      </c>
      <c r="K5" s="42" t="s">
        <v>3</v>
      </c>
      <c r="L5" s="42" t="s">
        <v>4</v>
      </c>
      <c r="M5" s="42" t="s">
        <v>5</v>
      </c>
      <c r="N5" s="42" t="s">
        <v>3</v>
      </c>
      <c r="O5" s="42" t="s">
        <v>4</v>
      </c>
      <c r="P5" s="42" t="s">
        <v>5</v>
      </c>
      <c r="Q5" s="42" t="s">
        <v>3</v>
      </c>
      <c r="R5" s="42" t="s">
        <v>4</v>
      </c>
      <c r="S5" s="43" t="s">
        <v>5</v>
      </c>
    </row>
    <row r="6" spans="1:19" s="3" customFormat="1" ht="18" customHeight="1">
      <c r="A6" s="14" t="s">
        <v>0</v>
      </c>
      <c r="B6" s="47">
        <f>E6+H6+K6+N6+Q6</f>
        <v>23846</v>
      </c>
      <c r="C6" s="48">
        <f aca="true" t="shared" si="0" ref="C6:D8">F6+I6+L6+O6+R6</f>
        <v>12802</v>
      </c>
      <c r="D6" s="48">
        <f t="shared" si="0"/>
        <v>11044</v>
      </c>
      <c r="E6" s="48">
        <f>SUM(E10:E13)</f>
        <v>6911</v>
      </c>
      <c r="F6" s="48">
        <f>SUM(F10:F13)</f>
        <v>3692</v>
      </c>
      <c r="G6" s="48">
        <f>SUM(G10:G13)</f>
        <v>3219</v>
      </c>
      <c r="H6" s="48">
        <f aca="true" t="shared" si="1" ref="H6:S6">SUM(H10:H13)</f>
        <v>10200</v>
      </c>
      <c r="I6" s="48">
        <f t="shared" si="1"/>
        <v>5645</v>
      </c>
      <c r="J6" s="48">
        <f t="shared" si="1"/>
        <v>4555</v>
      </c>
      <c r="K6" s="48">
        <f t="shared" si="1"/>
        <v>2772</v>
      </c>
      <c r="L6" s="48">
        <f t="shared" si="1"/>
        <v>1362</v>
      </c>
      <c r="M6" s="48">
        <f t="shared" si="1"/>
        <v>1410</v>
      </c>
      <c r="N6" s="48">
        <f t="shared" si="1"/>
        <v>1234</v>
      </c>
      <c r="O6" s="48">
        <f t="shared" si="1"/>
        <v>685</v>
      </c>
      <c r="P6" s="48">
        <f t="shared" si="1"/>
        <v>549</v>
      </c>
      <c r="Q6" s="48">
        <f t="shared" si="1"/>
        <v>2729</v>
      </c>
      <c r="R6" s="48">
        <f t="shared" si="1"/>
        <v>1418</v>
      </c>
      <c r="S6" s="48">
        <f t="shared" si="1"/>
        <v>1311</v>
      </c>
    </row>
    <row r="7" spans="1:19" ht="18" customHeight="1">
      <c r="A7" s="10" t="s">
        <v>12</v>
      </c>
      <c r="B7" s="45">
        <f>E7+H7+K7+N7+Q7</f>
        <v>13043</v>
      </c>
      <c r="C7" s="46">
        <f t="shared" si="0"/>
        <v>7136</v>
      </c>
      <c r="D7" s="46">
        <f t="shared" si="0"/>
        <v>5907</v>
      </c>
      <c r="E7" s="46">
        <f aca="true" t="shared" si="2" ref="E7:N7">E6-E8</f>
        <v>5943</v>
      </c>
      <c r="F7" s="46">
        <f t="shared" si="2"/>
        <v>3111</v>
      </c>
      <c r="G7" s="46">
        <f t="shared" si="2"/>
        <v>2832</v>
      </c>
      <c r="H7" s="46">
        <f t="shared" si="2"/>
        <v>4673</v>
      </c>
      <c r="I7" s="46">
        <f t="shared" si="2"/>
        <v>2771</v>
      </c>
      <c r="J7" s="46">
        <f t="shared" si="2"/>
        <v>1902</v>
      </c>
      <c r="K7" s="46">
        <f t="shared" si="2"/>
        <v>1282</v>
      </c>
      <c r="L7" s="46">
        <f t="shared" si="2"/>
        <v>603</v>
      </c>
      <c r="M7" s="46">
        <f t="shared" si="2"/>
        <v>679</v>
      </c>
      <c r="N7" s="46">
        <f t="shared" si="2"/>
        <v>354</v>
      </c>
      <c r="O7" s="46">
        <f>O6-O8</f>
        <v>200</v>
      </c>
      <c r="P7" s="46">
        <f>P6-P8</f>
        <v>154</v>
      </c>
      <c r="Q7" s="46">
        <f>Q6-Q8</f>
        <v>791</v>
      </c>
      <c r="R7" s="46">
        <f>R6-R8</f>
        <v>451</v>
      </c>
      <c r="S7" s="46">
        <f>S6-S8</f>
        <v>340</v>
      </c>
    </row>
    <row r="8" spans="1:19" ht="18" customHeight="1">
      <c r="A8" s="10" t="s">
        <v>13</v>
      </c>
      <c r="B8" s="45">
        <f>E8+H8+K8+N8+Q8</f>
        <v>10803</v>
      </c>
      <c r="C8" s="46">
        <f t="shared" si="0"/>
        <v>5666</v>
      </c>
      <c r="D8" s="46">
        <f t="shared" si="0"/>
        <v>5137</v>
      </c>
      <c r="E8" s="46">
        <f>F8+G8</f>
        <v>968</v>
      </c>
      <c r="F8" s="46">
        <v>581</v>
      </c>
      <c r="G8" s="46">
        <v>387</v>
      </c>
      <c r="H8" s="46">
        <f>I8+J8</f>
        <v>5527</v>
      </c>
      <c r="I8" s="46">
        <v>2874</v>
      </c>
      <c r="J8" s="46">
        <v>2653</v>
      </c>
      <c r="K8" s="46">
        <f>L8+M8</f>
        <v>1490</v>
      </c>
      <c r="L8" s="46">
        <v>759</v>
      </c>
      <c r="M8" s="46">
        <v>731</v>
      </c>
      <c r="N8" s="46">
        <f>O8+P8</f>
        <v>880</v>
      </c>
      <c r="O8" s="46">
        <v>485</v>
      </c>
      <c r="P8" s="46">
        <v>395</v>
      </c>
      <c r="Q8" s="46">
        <f>R8+S8</f>
        <v>1938</v>
      </c>
      <c r="R8" s="49">
        <v>967</v>
      </c>
      <c r="S8" s="46">
        <v>971</v>
      </c>
    </row>
    <row r="9" spans="1:19" ht="18" customHeight="1">
      <c r="A9" s="17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9"/>
      <c r="S9" s="50"/>
    </row>
    <row r="10" spans="1:19" ht="18" customHeight="1">
      <c r="A10" s="10" t="s">
        <v>16</v>
      </c>
      <c r="B10" s="45">
        <f aca="true" t="shared" si="3" ref="B10:D13">E10+H10+K10+N10+Q10</f>
        <v>8522</v>
      </c>
      <c r="C10" s="46">
        <f t="shared" si="3"/>
        <v>4619</v>
      </c>
      <c r="D10" s="46">
        <f t="shared" si="3"/>
        <v>3903</v>
      </c>
      <c r="E10" s="46">
        <f>F10+G10</f>
        <v>2448</v>
      </c>
      <c r="F10" s="44">
        <v>1333</v>
      </c>
      <c r="G10" s="44">
        <v>1115</v>
      </c>
      <c r="H10" s="46">
        <f>I10+J10</f>
        <v>3684</v>
      </c>
      <c r="I10" s="44">
        <v>2045</v>
      </c>
      <c r="J10" s="44">
        <v>1639</v>
      </c>
      <c r="K10" s="46">
        <f>L10+M10</f>
        <v>909</v>
      </c>
      <c r="L10" s="44">
        <v>454</v>
      </c>
      <c r="M10" s="44">
        <v>455</v>
      </c>
      <c r="N10" s="46">
        <f>O10+P10</f>
        <v>471</v>
      </c>
      <c r="O10" s="44">
        <v>254</v>
      </c>
      <c r="P10" s="44">
        <v>217</v>
      </c>
      <c r="Q10" s="46">
        <f>R10+S10</f>
        <v>1010</v>
      </c>
      <c r="R10" s="44">
        <v>533</v>
      </c>
      <c r="S10" s="44">
        <v>477</v>
      </c>
    </row>
    <row r="11" spans="1:19" ht="18" customHeight="1">
      <c r="A11" s="10" t="s">
        <v>17</v>
      </c>
      <c r="B11" s="45">
        <f t="shared" si="3"/>
        <v>7986</v>
      </c>
      <c r="C11" s="46">
        <f t="shared" si="3"/>
        <v>4220</v>
      </c>
      <c r="D11" s="46">
        <f t="shared" si="3"/>
        <v>3766</v>
      </c>
      <c r="E11" s="46">
        <f>F11+G11</f>
        <v>2341</v>
      </c>
      <c r="F11" s="44">
        <v>1229</v>
      </c>
      <c r="G11" s="44">
        <v>1112</v>
      </c>
      <c r="H11" s="46">
        <f>I11+J11</f>
        <v>3331</v>
      </c>
      <c r="I11" s="44">
        <v>1814</v>
      </c>
      <c r="J11" s="44">
        <v>1517</v>
      </c>
      <c r="K11" s="46">
        <f>L11+M11</f>
        <v>982</v>
      </c>
      <c r="L11" s="44">
        <v>477</v>
      </c>
      <c r="M11" s="44">
        <v>505</v>
      </c>
      <c r="N11" s="46">
        <f>O11+P11</f>
        <v>407</v>
      </c>
      <c r="O11" s="44">
        <v>240</v>
      </c>
      <c r="P11" s="44">
        <v>167</v>
      </c>
      <c r="Q11" s="46">
        <f>R11+S11</f>
        <v>925</v>
      </c>
      <c r="R11" s="44">
        <v>460</v>
      </c>
      <c r="S11" s="44">
        <v>465</v>
      </c>
    </row>
    <row r="12" spans="1:19" ht="18" customHeight="1">
      <c r="A12" s="10" t="s">
        <v>18</v>
      </c>
      <c r="B12" s="45">
        <f t="shared" si="3"/>
        <v>7279</v>
      </c>
      <c r="C12" s="46">
        <f t="shared" si="3"/>
        <v>3921</v>
      </c>
      <c r="D12" s="46">
        <f t="shared" si="3"/>
        <v>3358</v>
      </c>
      <c r="E12" s="46">
        <f>F12+G12</f>
        <v>2113</v>
      </c>
      <c r="F12" s="44">
        <v>1123</v>
      </c>
      <c r="G12" s="44">
        <v>990</v>
      </c>
      <c r="H12" s="46">
        <f>I12+J12</f>
        <v>3149</v>
      </c>
      <c r="I12" s="44">
        <v>1760</v>
      </c>
      <c r="J12" s="44">
        <v>1389</v>
      </c>
      <c r="K12" s="46">
        <f>L12+M12</f>
        <v>868</v>
      </c>
      <c r="L12" s="44">
        <v>423</v>
      </c>
      <c r="M12" s="44">
        <v>445</v>
      </c>
      <c r="N12" s="46">
        <f>O12+P12</f>
        <v>355</v>
      </c>
      <c r="O12" s="44">
        <v>190</v>
      </c>
      <c r="P12" s="44">
        <v>165</v>
      </c>
      <c r="Q12" s="46">
        <f>R12+S12</f>
        <v>794</v>
      </c>
      <c r="R12" s="44">
        <v>425</v>
      </c>
      <c r="S12" s="44">
        <v>369</v>
      </c>
    </row>
    <row r="13" spans="1:19" ht="18" customHeight="1">
      <c r="A13" s="18" t="s">
        <v>19</v>
      </c>
      <c r="B13" s="45">
        <f t="shared" si="3"/>
        <v>59</v>
      </c>
      <c r="C13" s="46">
        <f t="shared" si="3"/>
        <v>42</v>
      </c>
      <c r="D13" s="46">
        <f t="shared" si="3"/>
        <v>17</v>
      </c>
      <c r="E13" s="46">
        <f>F13+G13</f>
        <v>9</v>
      </c>
      <c r="F13" s="44">
        <v>7</v>
      </c>
      <c r="G13" s="44">
        <v>2</v>
      </c>
      <c r="H13" s="46">
        <f>I13+J13</f>
        <v>36</v>
      </c>
      <c r="I13" s="46">
        <v>26</v>
      </c>
      <c r="J13" s="46">
        <v>10</v>
      </c>
      <c r="K13" s="46">
        <f>L13+M13</f>
        <v>13</v>
      </c>
      <c r="L13" s="46">
        <v>8</v>
      </c>
      <c r="M13" s="46">
        <v>5</v>
      </c>
      <c r="N13" s="46">
        <f>O13+P13</f>
        <v>1</v>
      </c>
      <c r="O13" s="46">
        <v>1</v>
      </c>
      <c r="P13" s="46">
        <v>0</v>
      </c>
      <c r="Q13" s="46">
        <f>R13+S13</f>
        <v>0</v>
      </c>
      <c r="R13" s="49">
        <v>0</v>
      </c>
      <c r="S13" s="46">
        <v>0</v>
      </c>
    </row>
    <row r="14" spans="1:19" s="3" customFormat="1" ht="25.5" customHeight="1">
      <c r="A14" s="24" t="s">
        <v>60</v>
      </c>
      <c r="B14" s="45"/>
      <c r="C14" s="46"/>
      <c r="D14" s="46"/>
      <c r="E14" s="46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0"/>
      <c r="S14" s="50"/>
    </row>
    <row r="15" spans="1:19" ht="18" customHeight="1">
      <c r="A15" s="23" t="s">
        <v>15</v>
      </c>
      <c r="B15" s="45">
        <f>E15+H15+K15+N15+Q15</f>
        <v>6659</v>
      </c>
      <c r="C15" s="46">
        <f>F15+I15+L15+O15+R15</f>
        <v>3416</v>
      </c>
      <c r="D15" s="46">
        <f>G15+J15+M15+P15+S15</f>
        <v>3243</v>
      </c>
      <c r="E15" s="46">
        <f>F15+G15</f>
        <v>1901</v>
      </c>
      <c r="F15" s="44">
        <v>1003</v>
      </c>
      <c r="G15" s="44">
        <v>898</v>
      </c>
      <c r="H15" s="46">
        <f>I15+J15</f>
        <v>2611</v>
      </c>
      <c r="I15" s="44">
        <v>1341</v>
      </c>
      <c r="J15" s="44">
        <v>1270</v>
      </c>
      <c r="K15" s="46">
        <f>L15+M15</f>
        <v>1032</v>
      </c>
      <c r="L15" s="44">
        <v>483</v>
      </c>
      <c r="M15" s="44">
        <v>549</v>
      </c>
      <c r="N15" s="46">
        <f>O15+P15</f>
        <v>321</v>
      </c>
      <c r="O15" s="44">
        <v>174</v>
      </c>
      <c r="P15" s="44">
        <v>147</v>
      </c>
      <c r="Q15" s="46">
        <f>R15+S15</f>
        <v>794</v>
      </c>
      <c r="R15" s="44">
        <v>415</v>
      </c>
      <c r="S15" s="44">
        <v>379</v>
      </c>
    </row>
    <row r="16" spans="1:19" ht="18" customHeight="1" thickBot="1">
      <c r="A16" s="19"/>
      <c r="B16" s="22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9"/>
      <c r="S16" s="19"/>
    </row>
    <row r="17" spans="1:19" s="38" customFormat="1" ht="15.75">
      <c r="A17" s="56" t="s">
        <v>90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s="38" customFormat="1" ht="15.75">
      <c r="A18" s="56" t="s">
        <v>91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s="39" customFormat="1" ht="15.75">
      <c r="A19" s="56" t="s">
        <v>92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ht="24" customHeight="1">
      <c r="Q20" s="4"/>
    </row>
  </sheetData>
  <sheetProtection/>
  <mergeCells count="10">
    <mergeCell ref="A17:S17"/>
    <mergeCell ref="A18:S18"/>
    <mergeCell ref="A19:S19"/>
    <mergeCell ref="A1:S1"/>
    <mergeCell ref="A2:S2"/>
    <mergeCell ref="E4:G4"/>
    <mergeCell ref="H4:J4"/>
    <mergeCell ref="K4:M4"/>
    <mergeCell ref="N4:P4"/>
    <mergeCell ref="Q4:S4"/>
  </mergeCells>
  <printOptions/>
  <pageMargins left="0.17" right="0.17" top="1" bottom="1" header="0.5" footer="0.5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pane xSplit="1" ySplit="5" topLeftCell="B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:S1"/>
    </sheetView>
  </sheetViews>
  <sheetFormatPr defaultColWidth="10.00390625" defaultRowHeight="24" customHeight="1"/>
  <cols>
    <col min="1" max="19" width="9.00390625" style="1" customWidth="1"/>
    <col min="20" max="16384" width="10.00390625" style="1" customWidth="1"/>
  </cols>
  <sheetData>
    <row r="1" spans="1:19" ht="30" customHeight="1">
      <c r="A1" s="54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5.75" customHeight="1">
      <c r="A2" s="52" t="s">
        <v>109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5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3"/>
      <c r="R3" s="7"/>
      <c r="S3" s="13" t="s">
        <v>24</v>
      </c>
    </row>
    <row r="4" spans="1:19" s="6" customFormat="1" ht="30" customHeight="1">
      <c r="A4" s="25"/>
      <c r="B4" s="26" t="s">
        <v>0</v>
      </c>
      <c r="C4" s="26"/>
      <c r="D4" s="26"/>
      <c r="E4" s="59" t="s">
        <v>85</v>
      </c>
      <c r="F4" s="59"/>
      <c r="G4" s="59"/>
      <c r="H4" s="59" t="s">
        <v>86</v>
      </c>
      <c r="I4" s="59"/>
      <c r="J4" s="59"/>
      <c r="K4" s="59" t="s">
        <v>87</v>
      </c>
      <c r="L4" s="59"/>
      <c r="M4" s="59"/>
      <c r="N4" s="59" t="s">
        <v>88</v>
      </c>
      <c r="O4" s="59"/>
      <c r="P4" s="59"/>
      <c r="Q4" s="59" t="s">
        <v>89</v>
      </c>
      <c r="R4" s="59"/>
      <c r="S4" s="60"/>
    </row>
    <row r="5" spans="1:19" s="6" customFormat="1" ht="24.75" customHeight="1">
      <c r="A5" s="29"/>
      <c r="B5" s="30" t="s">
        <v>3</v>
      </c>
      <c r="C5" s="30" t="s">
        <v>4</v>
      </c>
      <c r="D5" s="30" t="s">
        <v>5</v>
      </c>
      <c r="E5" s="36" t="s">
        <v>3</v>
      </c>
      <c r="F5" s="36" t="s">
        <v>4</v>
      </c>
      <c r="G5" s="36" t="s">
        <v>5</v>
      </c>
      <c r="H5" s="36" t="s">
        <v>3</v>
      </c>
      <c r="I5" s="36" t="s">
        <v>4</v>
      </c>
      <c r="J5" s="36" t="s">
        <v>5</v>
      </c>
      <c r="K5" s="36" t="s">
        <v>3</v>
      </c>
      <c r="L5" s="36" t="s">
        <v>4</v>
      </c>
      <c r="M5" s="36" t="s">
        <v>5</v>
      </c>
      <c r="N5" s="36" t="s">
        <v>3</v>
      </c>
      <c r="O5" s="36" t="s">
        <v>4</v>
      </c>
      <c r="P5" s="36" t="s">
        <v>5</v>
      </c>
      <c r="Q5" s="36" t="s">
        <v>3</v>
      </c>
      <c r="R5" s="36" t="s">
        <v>4</v>
      </c>
      <c r="S5" s="37" t="s">
        <v>5</v>
      </c>
    </row>
    <row r="6" spans="1:19" s="3" customFormat="1" ht="18" customHeight="1">
      <c r="A6" s="14" t="s">
        <v>0</v>
      </c>
      <c r="B6" s="47">
        <f>E6+H6+K6+N6+Q6</f>
        <v>23477</v>
      </c>
      <c r="C6" s="48">
        <f aca="true" t="shared" si="0" ref="C6:D8">F6+I6+L6+O6+R6</f>
        <v>12567</v>
      </c>
      <c r="D6" s="48">
        <f t="shared" si="0"/>
        <v>10910</v>
      </c>
      <c r="E6" s="48">
        <f>SUM(E10:E13)</f>
        <v>7074</v>
      </c>
      <c r="F6" s="48">
        <f>SUM(F10:F13)</f>
        <v>3704</v>
      </c>
      <c r="G6" s="48">
        <f>SUM(G10:G13)</f>
        <v>3370</v>
      </c>
      <c r="H6" s="48">
        <f aca="true" t="shared" si="1" ref="H6:S6">SUM(H10:H13)</f>
        <v>10067</v>
      </c>
      <c r="I6" s="48">
        <f t="shared" si="1"/>
        <v>5609</v>
      </c>
      <c r="J6" s="48">
        <f t="shared" si="1"/>
        <v>4458</v>
      </c>
      <c r="K6" s="48">
        <f t="shared" si="1"/>
        <v>2623</v>
      </c>
      <c r="L6" s="48">
        <f t="shared" si="1"/>
        <v>1275</v>
      </c>
      <c r="M6" s="48">
        <f t="shared" si="1"/>
        <v>1348</v>
      </c>
      <c r="N6" s="48">
        <f t="shared" si="1"/>
        <v>1167</v>
      </c>
      <c r="O6" s="48">
        <f t="shared" si="1"/>
        <v>657</v>
      </c>
      <c r="P6" s="48">
        <f t="shared" si="1"/>
        <v>510</v>
      </c>
      <c r="Q6" s="48">
        <f t="shared" si="1"/>
        <v>2546</v>
      </c>
      <c r="R6" s="48">
        <f t="shared" si="1"/>
        <v>1322</v>
      </c>
      <c r="S6" s="48">
        <f t="shared" si="1"/>
        <v>1224</v>
      </c>
    </row>
    <row r="7" spans="1:19" ht="18" customHeight="1">
      <c r="A7" s="10" t="s">
        <v>12</v>
      </c>
      <c r="B7" s="45">
        <f>E7+H7+K7+N7+Q7</f>
        <v>13048</v>
      </c>
      <c r="C7" s="46">
        <f t="shared" si="0"/>
        <v>7062</v>
      </c>
      <c r="D7" s="46">
        <f t="shared" si="0"/>
        <v>5986</v>
      </c>
      <c r="E7" s="46">
        <f aca="true" t="shared" si="2" ref="E7:O7">E6-E8</f>
        <v>6124</v>
      </c>
      <c r="F7" s="46">
        <f t="shared" si="2"/>
        <v>3144</v>
      </c>
      <c r="G7" s="46">
        <f t="shared" si="2"/>
        <v>2980</v>
      </c>
      <c r="H7" s="46">
        <f t="shared" si="2"/>
        <v>4626</v>
      </c>
      <c r="I7" s="46">
        <f t="shared" si="2"/>
        <v>2725</v>
      </c>
      <c r="J7" s="46">
        <f t="shared" si="2"/>
        <v>1901</v>
      </c>
      <c r="K7" s="46">
        <f t="shared" si="2"/>
        <v>1255</v>
      </c>
      <c r="L7" s="46">
        <f t="shared" si="2"/>
        <v>586</v>
      </c>
      <c r="M7" s="46">
        <f t="shared" si="2"/>
        <v>669</v>
      </c>
      <c r="N7" s="46">
        <f t="shared" si="2"/>
        <v>313</v>
      </c>
      <c r="O7" s="46">
        <f t="shared" si="2"/>
        <v>190</v>
      </c>
      <c r="P7" s="46">
        <f>P6-P8</f>
        <v>123</v>
      </c>
      <c r="Q7" s="46">
        <f>Q6-Q8</f>
        <v>730</v>
      </c>
      <c r="R7" s="46">
        <f>R6-R8</f>
        <v>417</v>
      </c>
      <c r="S7" s="46">
        <f>S6-S8</f>
        <v>313</v>
      </c>
    </row>
    <row r="8" spans="1:19" ht="18" customHeight="1">
      <c r="A8" s="10" t="s">
        <v>13</v>
      </c>
      <c r="B8" s="45">
        <f>E8+H8+K8+N8+Q8</f>
        <v>10429</v>
      </c>
      <c r="C8" s="46">
        <f t="shared" si="0"/>
        <v>5505</v>
      </c>
      <c r="D8" s="46">
        <f t="shared" si="0"/>
        <v>4924</v>
      </c>
      <c r="E8" s="46">
        <f>F8+G8</f>
        <v>950</v>
      </c>
      <c r="F8" s="46">
        <v>560</v>
      </c>
      <c r="G8" s="46">
        <v>390</v>
      </c>
      <c r="H8" s="46">
        <f>I8+J8</f>
        <v>5441</v>
      </c>
      <c r="I8" s="46">
        <v>2884</v>
      </c>
      <c r="J8" s="46">
        <v>2557</v>
      </c>
      <c r="K8" s="46">
        <f>L8+M8</f>
        <v>1368</v>
      </c>
      <c r="L8" s="46">
        <v>689</v>
      </c>
      <c r="M8" s="46">
        <v>679</v>
      </c>
      <c r="N8" s="46">
        <f>O8+P8</f>
        <v>854</v>
      </c>
      <c r="O8" s="46">
        <v>467</v>
      </c>
      <c r="P8" s="46">
        <v>387</v>
      </c>
      <c r="Q8" s="46">
        <f>R8+S8</f>
        <v>1816</v>
      </c>
      <c r="R8" s="49">
        <v>905</v>
      </c>
      <c r="S8" s="46">
        <v>911</v>
      </c>
    </row>
    <row r="9" spans="1:19" ht="18" customHeight="1">
      <c r="A9" s="17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9"/>
      <c r="S9" s="50"/>
    </row>
    <row r="10" spans="1:19" ht="18" customHeight="1">
      <c r="A10" s="10" t="s">
        <v>16</v>
      </c>
      <c r="B10" s="45">
        <f aca="true" t="shared" si="3" ref="B10:D13">E10+H10+K10+N10+Q10</f>
        <v>8232</v>
      </c>
      <c r="C10" s="46">
        <f t="shared" si="3"/>
        <v>4501</v>
      </c>
      <c r="D10" s="46">
        <f t="shared" si="3"/>
        <v>3731</v>
      </c>
      <c r="E10" s="46">
        <f>F10+G10</f>
        <v>2413</v>
      </c>
      <c r="F10" s="44">
        <v>1258</v>
      </c>
      <c r="G10" s="44">
        <v>1155</v>
      </c>
      <c r="H10" s="46">
        <f>I10+J10</f>
        <v>3645</v>
      </c>
      <c r="I10" s="44">
        <v>2109</v>
      </c>
      <c r="J10" s="44">
        <v>1536</v>
      </c>
      <c r="K10" s="46">
        <f>L10+M10</f>
        <v>858</v>
      </c>
      <c r="L10" s="44">
        <v>419</v>
      </c>
      <c r="M10" s="44">
        <v>439</v>
      </c>
      <c r="N10" s="46">
        <f>O10+P10</f>
        <v>415</v>
      </c>
      <c r="O10" s="44">
        <v>236</v>
      </c>
      <c r="P10" s="44">
        <v>179</v>
      </c>
      <c r="Q10" s="46">
        <f>R10+S10</f>
        <v>901</v>
      </c>
      <c r="R10" s="44">
        <v>479</v>
      </c>
      <c r="S10" s="44">
        <v>422</v>
      </c>
    </row>
    <row r="11" spans="1:19" ht="18" customHeight="1">
      <c r="A11" s="10" t="s">
        <v>17</v>
      </c>
      <c r="B11" s="45">
        <f t="shared" si="3"/>
        <v>7711</v>
      </c>
      <c r="C11" s="46">
        <f t="shared" si="3"/>
        <v>4138</v>
      </c>
      <c r="D11" s="46">
        <f t="shared" si="3"/>
        <v>3573</v>
      </c>
      <c r="E11" s="46">
        <f>F11+G11</f>
        <v>2349</v>
      </c>
      <c r="F11" s="44">
        <v>1249</v>
      </c>
      <c r="G11" s="44">
        <v>1100</v>
      </c>
      <c r="H11" s="46">
        <f>I11+J11</f>
        <v>3278</v>
      </c>
      <c r="I11" s="44">
        <v>1794</v>
      </c>
      <c r="J11" s="44">
        <v>1484</v>
      </c>
      <c r="K11" s="46">
        <f>L11+M11</f>
        <v>843</v>
      </c>
      <c r="L11" s="44">
        <v>413</v>
      </c>
      <c r="M11" s="44">
        <v>430</v>
      </c>
      <c r="N11" s="46">
        <f>O11+P11</f>
        <v>392</v>
      </c>
      <c r="O11" s="44">
        <v>216</v>
      </c>
      <c r="P11" s="44">
        <v>176</v>
      </c>
      <c r="Q11" s="46">
        <f>R11+S11</f>
        <v>849</v>
      </c>
      <c r="R11" s="44">
        <v>466</v>
      </c>
      <c r="S11" s="44">
        <v>383</v>
      </c>
    </row>
    <row r="12" spans="1:19" ht="18" customHeight="1">
      <c r="A12" s="10" t="s">
        <v>18</v>
      </c>
      <c r="B12" s="45">
        <f t="shared" si="3"/>
        <v>7476</v>
      </c>
      <c r="C12" s="46">
        <f t="shared" si="3"/>
        <v>3887</v>
      </c>
      <c r="D12" s="46">
        <f t="shared" si="3"/>
        <v>3589</v>
      </c>
      <c r="E12" s="46">
        <f>F12+G12</f>
        <v>2310</v>
      </c>
      <c r="F12" s="44">
        <v>1196</v>
      </c>
      <c r="G12" s="44">
        <v>1114</v>
      </c>
      <c r="H12" s="46">
        <f>I12+J12</f>
        <v>3095</v>
      </c>
      <c r="I12" s="44">
        <v>1670</v>
      </c>
      <c r="J12" s="44">
        <v>1425</v>
      </c>
      <c r="K12" s="46">
        <f>L12+M12</f>
        <v>916</v>
      </c>
      <c r="L12" s="44">
        <v>439</v>
      </c>
      <c r="M12" s="44">
        <v>477</v>
      </c>
      <c r="N12" s="46">
        <f>O12+P12</f>
        <v>359</v>
      </c>
      <c r="O12" s="44">
        <v>205</v>
      </c>
      <c r="P12" s="44">
        <v>154</v>
      </c>
      <c r="Q12" s="46">
        <f>R12+S12</f>
        <v>796</v>
      </c>
      <c r="R12" s="44">
        <v>377</v>
      </c>
      <c r="S12" s="44">
        <v>419</v>
      </c>
    </row>
    <row r="13" spans="1:19" ht="18" customHeight="1">
      <c r="A13" s="18" t="s">
        <v>19</v>
      </c>
      <c r="B13" s="45">
        <f t="shared" si="3"/>
        <v>58</v>
      </c>
      <c r="C13" s="46">
        <f t="shared" si="3"/>
        <v>41</v>
      </c>
      <c r="D13" s="46">
        <f t="shared" si="3"/>
        <v>17</v>
      </c>
      <c r="E13" s="46">
        <f>F13+G13</f>
        <v>2</v>
      </c>
      <c r="F13" s="44">
        <v>1</v>
      </c>
      <c r="G13" s="44">
        <v>1</v>
      </c>
      <c r="H13" s="46">
        <f>I13+J13</f>
        <v>49</v>
      </c>
      <c r="I13" s="46">
        <v>36</v>
      </c>
      <c r="J13" s="46">
        <v>13</v>
      </c>
      <c r="K13" s="46">
        <f>L13+M13</f>
        <v>6</v>
      </c>
      <c r="L13" s="46">
        <v>4</v>
      </c>
      <c r="M13" s="46">
        <v>2</v>
      </c>
      <c r="N13" s="46">
        <f>O13+P13</f>
        <v>1</v>
      </c>
      <c r="O13" s="46">
        <v>0</v>
      </c>
      <c r="P13" s="46">
        <v>1</v>
      </c>
      <c r="Q13" s="46">
        <f>R13+S13</f>
        <v>0</v>
      </c>
      <c r="R13" s="49">
        <v>0</v>
      </c>
      <c r="S13" s="46">
        <v>0</v>
      </c>
    </row>
    <row r="14" spans="1:19" s="3" customFormat="1" ht="25.5" customHeight="1">
      <c r="A14" s="24" t="s">
        <v>60</v>
      </c>
      <c r="B14" s="45"/>
      <c r="C14" s="46"/>
      <c r="D14" s="46"/>
      <c r="E14" s="46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0"/>
      <c r="S14" s="50"/>
    </row>
    <row r="15" spans="1:19" ht="18" customHeight="1">
      <c r="A15" s="23" t="s">
        <v>15</v>
      </c>
      <c r="B15" s="45">
        <f>E15+H15+K15+N15+Q15</f>
        <v>6362</v>
      </c>
      <c r="C15" s="46">
        <f>F15+I15+L15+O15+R15</f>
        <v>3291</v>
      </c>
      <c r="D15" s="46">
        <f>G15+J15+M15+P15+S15</f>
        <v>3071</v>
      </c>
      <c r="E15" s="46">
        <f>F15+G15</f>
        <v>1894</v>
      </c>
      <c r="F15" s="44">
        <v>980</v>
      </c>
      <c r="G15" s="44">
        <v>914</v>
      </c>
      <c r="H15" s="46">
        <f>I15+J15</f>
        <v>2670</v>
      </c>
      <c r="I15" s="44">
        <v>1407</v>
      </c>
      <c r="J15" s="44">
        <v>1263</v>
      </c>
      <c r="K15" s="46">
        <f>L15+M15</f>
        <v>753</v>
      </c>
      <c r="L15" s="44">
        <v>351</v>
      </c>
      <c r="M15" s="44">
        <v>402</v>
      </c>
      <c r="N15" s="46">
        <f>O15+P15</f>
        <v>308</v>
      </c>
      <c r="O15" s="44">
        <v>163</v>
      </c>
      <c r="P15" s="44">
        <v>145</v>
      </c>
      <c r="Q15" s="46">
        <f>R15+S15</f>
        <v>737</v>
      </c>
      <c r="R15" s="44">
        <v>390</v>
      </c>
      <c r="S15" s="44">
        <v>347</v>
      </c>
    </row>
    <row r="16" spans="1:19" ht="18" customHeight="1" thickBot="1">
      <c r="A16" s="19"/>
      <c r="B16" s="22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9"/>
      <c r="S16" s="19"/>
    </row>
    <row r="17" spans="1:19" s="38" customFormat="1" ht="15.75">
      <c r="A17" s="56" t="s">
        <v>90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s="38" customFormat="1" ht="15.75">
      <c r="A18" s="56" t="s">
        <v>91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s="39" customFormat="1" ht="15.75">
      <c r="A19" s="56" t="s">
        <v>92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ht="24" customHeight="1">
      <c r="Q20" s="4"/>
    </row>
  </sheetData>
  <sheetProtection/>
  <mergeCells count="10">
    <mergeCell ref="A17:S17"/>
    <mergeCell ref="A18:S18"/>
    <mergeCell ref="A19:S19"/>
    <mergeCell ref="A1:S1"/>
    <mergeCell ref="A2:S2"/>
    <mergeCell ref="E4:G4"/>
    <mergeCell ref="H4:J4"/>
    <mergeCell ref="K4:M4"/>
    <mergeCell ref="N4:P4"/>
    <mergeCell ref="Q4:S4"/>
  </mergeCells>
  <printOptions/>
  <pageMargins left="0.17" right="0.17" top="1" bottom="1" header="0.5" footer="0.5"/>
  <pageSetup fitToHeight="1" fitToWidth="1"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pane xSplit="1" ySplit="5" topLeftCell="B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:S1"/>
    </sheetView>
  </sheetViews>
  <sheetFormatPr defaultColWidth="10.00390625" defaultRowHeight="24" customHeight="1"/>
  <cols>
    <col min="1" max="19" width="9.00390625" style="1" customWidth="1"/>
    <col min="20" max="16384" width="10.00390625" style="1" customWidth="1"/>
  </cols>
  <sheetData>
    <row r="1" spans="1:19" ht="30" customHeight="1">
      <c r="A1" s="54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5.75" customHeight="1">
      <c r="A2" s="52" t="s">
        <v>111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5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3"/>
      <c r="R3" s="7"/>
      <c r="S3" s="13" t="s">
        <v>24</v>
      </c>
    </row>
    <row r="4" spans="1:19" s="6" customFormat="1" ht="30" customHeight="1">
      <c r="A4" s="25"/>
      <c r="B4" s="26" t="s">
        <v>0</v>
      </c>
      <c r="C4" s="26"/>
      <c r="D4" s="26"/>
      <c r="E4" s="59" t="s">
        <v>85</v>
      </c>
      <c r="F4" s="59"/>
      <c r="G4" s="59"/>
      <c r="H4" s="59" t="s">
        <v>86</v>
      </c>
      <c r="I4" s="59"/>
      <c r="J4" s="59"/>
      <c r="K4" s="59" t="s">
        <v>87</v>
      </c>
      <c r="L4" s="59"/>
      <c r="M4" s="59"/>
      <c r="N4" s="59" t="s">
        <v>88</v>
      </c>
      <c r="O4" s="59"/>
      <c r="P4" s="59"/>
      <c r="Q4" s="59" t="s">
        <v>89</v>
      </c>
      <c r="R4" s="59"/>
      <c r="S4" s="60"/>
    </row>
    <row r="5" spans="1:19" s="6" customFormat="1" ht="24.75" customHeight="1">
      <c r="A5" s="29"/>
      <c r="B5" s="30" t="s">
        <v>3</v>
      </c>
      <c r="C5" s="30" t="s">
        <v>4</v>
      </c>
      <c r="D5" s="30" t="s">
        <v>5</v>
      </c>
      <c r="E5" s="36" t="s">
        <v>3</v>
      </c>
      <c r="F5" s="36" t="s">
        <v>4</v>
      </c>
      <c r="G5" s="36" t="s">
        <v>5</v>
      </c>
      <c r="H5" s="36" t="s">
        <v>3</v>
      </c>
      <c r="I5" s="36" t="s">
        <v>4</v>
      </c>
      <c r="J5" s="36" t="s">
        <v>5</v>
      </c>
      <c r="K5" s="36" t="s">
        <v>3</v>
      </c>
      <c r="L5" s="36" t="s">
        <v>4</v>
      </c>
      <c r="M5" s="36" t="s">
        <v>5</v>
      </c>
      <c r="N5" s="36" t="s">
        <v>3</v>
      </c>
      <c r="O5" s="36" t="s">
        <v>4</v>
      </c>
      <c r="P5" s="36" t="s">
        <v>5</v>
      </c>
      <c r="Q5" s="36" t="s">
        <v>3</v>
      </c>
      <c r="R5" s="36" t="s">
        <v>4</v>
      </c>
      <c r="S5" s="37" t="s">
        <v>5</v>
      </c>
    </row>
    <row r="6" spans="1:19" s="3" customFormat="1" ht="18" customHeight="1">
      <c r="A6" s="14" t="s">
        <v>0</v>
      </c>
      <c r="B6" s="47">
        <f>E6+H6+K6+N6+Q6</f>
        <v>22816</v>
      </c>
      <c r="C6" s="48">
        <f aca="true" t="shared" si="0" ref="C6:D8">F6+I6+L6+O6+R6</f>
        <v>12427</v>
      </c>
      <c r="D6" s="48">
        <f t="shared" si="0"/>
        <v>10389</v>
      </c>
      <c r="E6" s="48">
        <f>SUM(E10:E13)</f>
        <v>7017</v>
      </c>
      <c r="F6" s="48">
        <f>SUM(F10:F13)</f>
        <v>3741</v>
      </c>
      <c r="G6" s="48">
        <f>SUM(G10:G13)</f>
        <v>3276</v>
      </c>
      <c r="H6" s="48">
        <f aca="true" t="shared" si="1" ref="H6:S6">SUM(H10:H13)</f>
        <v>9930</v>
      </c>
      <c r="I6" s="48">
        <f t="shared" si="1"/>
        <v>5647</v>
      </c>
      <c r="J6" s="48">
        <f t="shared" si="1"/>
        <v>4283</v>
      </c>
      <c r="K6" s="48">
        <f t="shared" si="1"/>
        <v>2321</v>
      </c>
      <c r="L6" s="48">
        <f t="shared" si="1"/>
        <v>1165</v>
      </c>
      <c r="M6" s="48">
        <f t="shared" si="1"/>
        <v>1156</v>
      </c>
      <c r="N6" s="48">
        <f t="shared" si="1"/>
        <v>1184</v>
      </c>
      <c r="O6" s="48">
        <f t="shared" si="1"/>
        <v>657</v>
      </c>
      <c r="P6" s="48">
        <f t="shared" si="1"/>
        <v>527</v>
      </c>
      <c r="Q6" s="48">
        <f t="shared" si="1"/>
        <v>2364</v>
      </c>
      <c r="R6" s="48">
        <f t="shared" si="1"/>
        <v>1217</v>
      </c>
      <c r="S6" s="48">
        <f t="shared" si="1"/>
        <v>1147</v>
      </c>
    </row>
    <row r="7" spans="1:19" ht="18" customHeight="1">
      <c r="A7" s="10" t="s">
        <v>12</v>
      </c>
      <c r="B7" s="45">
        <f>E7+H7+K7+N7+Q7</f>
        <v>12824</v>
      </c>
      <c r="C7" s="46">
        <f t="shared" si="0"/>
        <v>7098</v>
      </c>
      <c r="D7" s="46">
        <f t="shared" si="0"/>
        <v>5726</v>
      </c>
      <c r="E7" s="46">
        <f aca="true" t="shared" si="2" ref="E7:O7">E6-E8</f>
        <v>6037</v>
      </c>
      <c r="F7" s="46">
        <f t="shared" si="2"/>
        <v>3165</v>
      </c>
      <c r="G7" s="46">
        <f t="shared" si="2"/>
        <v>2872</v>
      </c>
      <c r="H7" s="46">
        <f t="shared" si="2"/>
        <v>4694</v>
      </c>
      <c r="I7" s="46">
        <f t="shared" si="2"/>
        <v>2837</v>
      </c>
      <c r="J7" s="46">
        <f t="shared" si="2"/>
        <v>1857</v>
      </c>
      <c r="K7" s="46">
        <f t="shared" si="2"/>
        <v>1135</v>
      </c>
      <c r="L7" s="46">
        <f t="shared" si="2"/>
        <v>552</v>
      </c>
      <c r="M7" s="46">
        <f t="shared" si="2"/>
        <v>583</v>
      </c>
      <c r="N7" s="46">
        <f t="shared" si="2"/>
        <v>280</v>
      </c>
      <c r="O7" s="46">
        <f t="shared" si="2"/>
        <v>169</v>
      </c>
      <c r="P7" s="46">
        <f>P6-P8</f>
        <v>111</v>
      </c>
      <c r="Q7" s="46">
        <f>Q6-Q8</f>
        <v>678</v>
      </c>
      <c r="R7" s="46">
        <f>R6-R8</f>
        <v>375</v>
      </c>
      <c r="S7" s="46">
        <f>S6-S8</f>
        <v>303</v>
      </c>
    </row>
    <row r="8" spans="1:19" ht="18" customHeight="1">
      <c r="A8" s="10" t="s">
        <v>13</v>
      </c>
      <c r="B8" s="45">
        <f>E8+H8+K8+N8+Q8</f>
        <v>9992</v>
      </c>
      <c r="C8" s="46">
        <f t="shared" si="0"/>
        <v>5329</v>
      </c>
      <c r="D8" s="46">
        <f t="shared" si="0"/>
        <v>4663</v>
      </c>
      <c r="E8" s="46">
        <f>F8+G8</f>
        <v>980</v>
      </c>
      <c r="F8" s="46">
        <v>576</v>
      </c>
      <c r="G8" s="46">
        <v>404</v>
      </c>
      <c r="H8" s="46">
        <f>I8+J8</f>
        <v>5236</v>
      </c>
      <c r="I8" s="46">
        <v>2810</v>
      </c>
      <c r="J8" s="46">
        <v>2426</v>
      </c>
      <c r="K8" s="46">
        <f>L8+M8</f>
        <v>1186</v>
      </c>
      <c r="L8" s="46">
        <v>613</v>
      </c>
      <c r="M8" s="46">
        <v>573</v>
      </c>
      <c r="N8" s="46">
        <f>O8+P8</f>
        <v>904</v>
      </c>
      <c r="O8" s="46">
        <v>488</v>
      </c>
      <c r="P8" s="46">
        <v>416</v>
      </c>
      <c r="Q8" s="46">
        <f>R8+S8</f>
        <v>1686</v>
      </c>
      <c r="R8" s="49">
        <v>842</v>
      </c>
      <c r="S8" s="46">
        <v>844</v>
      </c>
    </row>
    <row r="9" spans="1:19" ht="18" customHeight="1">
      <c r="A9" s="17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9"/>
      <c r="S9" s="50"/>
    </row>
    <row r="10" spans="1:19" ht="18" customHeight="1">
      <c r="A10" s="10" t="s">
        <v>16</v>
      </c>
      <c r="B10" s="45">
        <f aca="true" t="shared" si="3" ref="B10:D13">E10+H10+K10+N10+Q10</f>
        <v>7894</v>
      </c>
      <c r="C10" s="46">
        <f t="shared" si="3"/>
        <v>4451</v>
      </c>
      <c r="D10" s="46">
        <f t="shared" si="3"/>
        <v>3443</v>
      </c>
      <c r="E10" s="46">
        <f>F10+G10</f>
        <v>2316</v>
      </c>
      <c r="F10" s="44">
        <v>1259</v>
      </c>
      <c r="G10" s="44">
        <v>1057</v>
      </c>
      <c r="H10" s="46">
        <f>I10+J10</f>
        <v>3532</v>
      </c>
      <c r="I10" s="44">
        <v>2085</v>
      </c>
      <c r="J10" s="44">
        <v>1447</v>
      </c>
      <c r="K10" s="46">
        <f>L10+M10</f>
        <v>713</v>
      </c>
      <c r="L10" s="44">
        <v>385</v>
      </c>
      <c r="M10" s="44">
        <v>328</v>
      </c>
      <c r="N10" s="46">
        <f>O10+P10</f>
        <v>469</v>
      </c>
      <c r="O10" s="44">
        <v>256</v>
      </c>
      <c r="P10" s="44">
        <v>213</v>
      </c>
      <c r="Q10" s="46">
        <f>R10+S10</f>
        <v>864</v>
      </c>
      <c r="R10" s="44">
        <v>466</v>
      </c>
      <c r="S10" s="44">
        <v>398</v>
      </c>
    </row>
    <row r="11" spans="1:19" ht="18" customHeight="1">
      <c r="A11" s="10" t="s">
        <v>17</v>
      </c>
      <c r="B11" s="45">
        <f t="shared" si="3"/>
        <v>7536</v>
      </c>
      <c r="C11" s="46">
        <f t="shared" si="3"/>
        <v>4033</v>
      </c>
      <c r="D11" s="46">
        <f t="shared" si="3"/>
        <v>3503</v>
      </c>
      <c r="E11" s="46">
        <f>F11+G11</f>
        <v>2382</v>
      </c>
      <c r="F11" s="44">
        <v>1247</v>
      </c>
      <c r="G11" s="44">
        <v>1135</v>
      </c>
      <c r="H11" s="46">
        <f>I11+J11</f>
        <v>3250</v>
      </c>
      <c r="I11" s="44">
        <v>1839</v>
      </c>
      <c r="J11" s="44">
        <v>1411</v>
      </c>
      <c r="K11" s="46">
        <v>796</v>
      </c>
      <c r="L11" s="44">
        <v>388</v>
      </c>
      <c r="M11" s="44">
        <v>408</v>
      </c>
      <c r="N11" s="46">
        <f>O11+P11</f>
        <v>354</v>
      </c>
      <c r="O11" s="44">
        <v>201</v>
      </c>
      <c r="P11" s="44">
        <v>153</v>
      </c>
      <c r="Q11" s="46">
        <f>R11+S11</f>
        <v>754</v>
      </c>
      <c r="R11" s="44">
        <v>358</v>
      </c>
      <c r="S11" s="44">
        <v>396</v>
      </c>
    </row>
    <row r="12" spans="1:19" ht="18" customHeight="1">
      <c r="A12" s="10" t="s">
        <v>18</v>
      </c>
      <c r="B12" s="45">
        <f t="shared" si="3"/>
        <v>7273</v>
      </c>
      <c r="C12" s="46">
        <f t="shared" si="3"/>
        <v>3868</v>
      </c>
      <c r="D12" s="46">
        <f t="shared" si="3"/>
        <v>3405</v>
      </c>
      <c r="E12" s="46">
        <f>F12+G12</f>
        <v>2317</v>
      </c>
      <c r="F12" s="44">
        <v>1233</v>
      </c>
      <c r="G12" s="44">
        <v>1084</v>
      </c>
      <c r="H12" s="46">
        <f>I12+J12</f>
        <v>3045</v>
      </c>
      <c r="I12" s="44">
        <v>1656</v>
      </c>
      <c r="J12" s="44">
        <v>1389</v>
      </c>
      <c r="K12" s="46">
        <f>L12+M12</f>
        <v>810</v>
      </c>
      <c r="L12" s="44">
        <v>391</v>
      </c>
      <c r="M12" s="44">
        <v>419</v>
      </c>
      <c r="N12" s="46">
        <f>O12+P12</f>
        <v>355</v>
      </c>
      <c r="O12" s="44">
        <v>195</v>
      </c>
      <c r="P12" s="44">
        <v>160</v>
      </c>
      <c r="Q12" s="46">
        <f>R12+S12</f>
        <v>746</v>
      </c>
      <c r="R12" s="44">
        <v>393</v>
      </c>
      <c r="S12" s="44">
        <v>353</v>
      </c>
    </row>
    <row r="13" spans="1:19" ht="18" customHeight="1">
      <c r="A13" s="18" t="s">
        <v>19</v>
      </c>
      <c r="B13" s="45">
        <f t="shared" si="3"/>
        <v>113</v>
      </c>
      <c r="C13" s="46">
        <f t="shared" si="3"/>
        <v>75</v>
      </c>
      <c r="D13" s="46">
        <f t="shared" si="3"/>
        <v>38</v>
      </c>
      <c r="E13" s="46">
        <f>F13+G13</f>
        <v>2</v>
      </c>
      <c r="F13" s="44">
        <v>2</v>
      </c>
      <c r="G13" s="44">
        <v>0</v>
      </c>
      <c r="H13" s="46">
        <f>I13+J13</f>
        <v>103</v>
      </c>
      <c r="I13" s="46">
        <v>67</v>
      </c>
      <c r="J13" s="46">
        <v>36</v>
      </c>
      <c r="K13" s="46">
        <f>L13+M13</f>
        <v>2</v>
      </c>
      <c r="L13" s="46">
        <v>1</v>
      </c>
      <c r="M13" s="46">
        <v>1</v>
      </c>
      <c r="N13" s="46">
        <f>O13+P13</f>
        <v>6</v>
      </c>
      <c r="O13" s="46">
        <v>5</v>
      </c>
      <c r="P13" s="46">
        <v>1</v>
      </c>
      <c r="Q13" s="46">
        <f>R13+S13</f>
        <v>0</v>
      </c>
      <c r="R13" s="49">
        <v>0</v>
      </c>
      <c r="S13" s="46">
        <v>0</v>
      </c>
    </row>
    <row r="14" spans="1:19" s="3" customFormat="1" ht="25.5" customHeight="1">
      <c r="A14" s="24" t="s">
        <v>60</v>
      </c>
      <c r="B14" s="45"/>
      <c r="C14" s="46"/>
      <c r="D14" s="46"/>
      <c r="E14" s="46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0"/>
      <c r="S14" s="50"/>
    </row>
    <row r="15" spans="1:19" ht="18" customHeight="1">
      <c r="A15" s="23" t="s">
        <v>15</v>
      </c>
      <c r="B15" s="44">
        <f>E15+H15+K15+N15+Q15</f>
        <v>6473</v>
      </c>
      <c r="C15" s="44">
        <f>F15+I15+L15+O15+R15</f>
        <v>3200</v>
      </c>
      <c r="D15" s="44">
        <f>G15+J15+M15+P15+S15</f>
        <v>3273</v>
      </c>
      <c r="E15" s="44">
        <f>F15+G15</f>
        <v>2019</v>
      </c>
      <c r="F15" s="44">
        <v>1004</v>
      </c>
      <c r="G15" s="44">
        <v>1015</v>
      </c>
      <c r="H15" s="44">
        <f>I15+J15</f>
        <v>2634</v>
      </c>
      <c r="I15" s="44">
        <v>1332</v>
      </c>
      <c r="J15" s="44">
        <v>1302</v>
      </c>
      <c r="K15" s="44">
        <f>L15+M15</f>
        <v>792</v>
      </c>
      <c r="L15" s="44">
        <v>360</v>
      </c>
      <c r="M15" s="44">
        <v>432</v>
      </c>
      <c r="N15" s="44">
        <f>O15+P15</f>
        <v>322</v>
      </c>
      <c r="O15" s="44">
        <v>176</v>
      </c>
      <c r="P15" s="44">
        <v>146</v>
      </c>
      <c r="Q15" s="44">
        <f>R15+S15</f>
        <v>706</v>
      </c>
      <c r="R15" s="44">
        <v>328</v>
      </c>
      <c r="S15" s="44">
        <v>378</v>
      </c>
    </row>
    <row r="16" spans="1:19" ht="18" customHeight="1" thickBot="1">
      <c r="A16" s="19"/>
      <c r="B16" s="22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9"/>
      <c r="S16" s="19"/>
    </row>
    <row r="17" spans="1:19" s="38" customFormat="1" ht="15.75">
      <c r="A17" s="56" t="s">
        <v>90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s="38" customFormat="1" ht="15.75">
      <c r="A18" s="56" t="s">
        <v>91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s="39" customFormat="1" ht="15.75">
      <c r="A19" s="56" t="s">
        <v>92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ht="24" customHeight="1">
      <c r="Q20" s="4"/>
    </row>
  </sheetData>
  <sheetProtection/>
  <mergeCells count="10">
    <mergeCell ref="A17:S17"/>
    <mergeCell ref="A18:S18"/>
    <mergeCell ref="A19:S19"/>
    <mergeCell ref="A1:S1"/>
    <mergeCell ref="A2:S2"/>
    <mergeCell ref="E4:G4"/>
    <mergeCell ref="H4:J4"/>
    <mergeCell ref="K4:M4"/>
    <mergeCell ref="N4:P4"/>
    <mergeCell ref="Q4:S4"/>
  </mergeCells>
  <printOptions/>
  <pageMargins left="0.17" right="0.17" top="1" bottom="1" header="0.5" footer="0.5"/>
  <pageSetup fitToHeight="1" fitToWidth="1"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pane xSplit="1" ySplit="5" topLeftCell="B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:S1"/>
    </sheetView>
  </sheetViews>
  <sheetFormatPr defaultColWidth="10.00390625" defaultRowHeight="24" customHeight="1"/>
  <cols>
    <col min="1" max="19" width="9.00390625" style="1" customWidth="1"/>
    <col min="20" max="16384" width="10.00390625" style="1" customWidth="1"/>
  </cols>
  <sheetData>
    <row r="1" spans="1:19" ht="30" customHeight="1">
      <c r="A1" s="54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5.75" customHeight="1">
      <c r="A2" s="52" t="s">
        <v>112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5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3"/>
      <c r="R3" s="7"/>
      <c r="S3" s="13" t="s">
        <v>24</v>
      </c>
    </row>
    <row r="4" spans="1:19" s="6" customFormat="1" ht="30" customHeight="1">
      <c r="A4" s="25"/>
      <c r="B4" s="26" t="s">
        <v>0</v>
      </c>
      <c r="C4" s="26"/>
      <c r="D4" s="26"/>
      <c r="E4" s="59" t="s">
        <v>85</v>
      </c>
      <c r="F4" s="59"/>
      <c r="G4" s="59"/>
      <c r="H4" s="59" t="s">
        <v>113</v>
      </c>
      <c r="I4" s="59"/>
      <c r="J4" s="59"/>
      <c r="K4" s="59" t="s">
        <v>87</v>
      </c>
      <c r="L4" s="59"/>
      <c r="M4" s="59"/>
      <c r="N4" s="59" t="s">
        <v>88</v>
      </c>
      <c r="O4" s="59"/>
      <c r="P4" s="59"/>
      <c r="Q4" s="59" t="s">
        <v>114</v>
      </c>
      <c r="R4" s="59"/>
      <c r="S4" s="60"/>
    </row>
    <row r="5" spans="1:19" s="6" customFormat="1" ht="24.75" customHeight="1">
      <c r="A5" s="29"/>
      <c r="B5" s="30" t="s">
        <v>3</v>
      </c>
      <c r="C5" s="30" t="s">
        <v>4</v>
      </c>
      <c r="D5" s="30" t="s">
        <v>5</v>
      </c>
      <c r="E5" s="36" t="s">
        <v>3</v>
      </c>
      <c r="F5" s="36" t="s">
        <v>4</v>
      </c>
      <c r="G5" s="36" t="s">
        <v>5</v>
      </c>
      <c r="H5" s="36" t="s">
        <v>3</v>
      </c>
      <c r="I5" s="36" t="s">
        <v>4</v>
      </c>
      <c r="J5" s="36" t="s">
        <v>5</v>
      </c>
      <c r="K5" s="36" t="s">
        <v>3</v>
      </c>
      <c r="L5" s="36" t="s">
        <v>4</v>
      </c>
      <c r="M5" s="36" t="s">
        <v>5</v>
      </c>
      <c r="N5" s="36" t="s">
        <v>3</v>
      </c>
      <c r="O5" s="36" t="s">
        <v>4</v>
      </c>
      <c r="P5" s="36" t="s">
        <v>5</v>
      </c>
      <c r="Q5" s="36" t="s">
        <v>3</v>
      </c>
      <c r="R5" s="36" t="s">
        <v>4</v>
      </c>
      <c r="S5" s="37" t="s">
        <v>5</v>
      </c>
    </row>
    <row r="6" spans="1:19" s="3" customFormat="1" ht="18" customHeight="1">
      <c r="A6" s="14" t="s">
        <v>0</v>
      </c>
      <c r="B6" s="47">
        <f aca="true" t="shared" si="0" ref="B6:D8">E6+H6+K6+N6+Q6</f>
        <v>21619</v>
      </c>
      <c r="C6" s="48">
        <f t="shared" si="0"/>
        <v>11767</v>
      </c>
      <c r="D6" s="48">
        <f t="shared" si="0"/>
        <v>9852</v>
      </c>
      <c r="E6" s="48">
        <f>SUM(E10:E13)</f>
        <v>6975</v>
      </c>
      <c r="F6" s="48">
        <f>SUM(F10:F13)</f>
        <v>3679</v>
      </c>
      <c r="G6" s="48">
        <f>SUM(G10:G13)</f>
        <v>3296</v>
      </c>
      <c r="H6" s="48">
        <f aca="true" t="shared" si="1" ref="H6:S6">SUM(H10:H13)</f>
        <v>9393</v>
      </c>
      <c r="I6" s="48">
        <f t="shared" si="1"/>
        <v>5353</v>
      </c>
      <c r="J6" s="48">
        <f t="shared" si="1"/>
        <v>4040</v>
      </c>
      <c r="K6" s="48">
        <f t="shared" si="1"/>
        <v>2051</v>
      </c>
      <c r="L6" s="48">
        <f t="shared" si="1"/>
        <v>1055</v>
      </c>
      <c r="M6" s="48">
        <f t="shared" si="1"/>
        <v>996</v>
      </c>
      <c r="N6" s="48">
        <f t="shared" si="1"/>
        <v>1154</v>
      </c>
      <c r="O6" s="48">
        <f t="shared" si="1"/>
        <v>672</v>
      </c>
      <c r="P6" s="48">
        <f t="shared" si="1"/>
        <v>482</v>
      </c>
      <c r="Q6" s="48">
        <f t="shared" si="1"/>
        <v>2046</v>
      </c>
      <c r="R6" s="48">
        <f t="shared" si="1"/>
        <v>1008</v>
      </c>
      <c r="S6" s="48">
        <f t="shared" si="1"/>
        <v>1038</v>
      </c>
    </row>
    <row r="7" spans="1:19" ht="18" customHeight="1">
      <c r="A7" s="10" t="s">
        <v>12</v>
      </c>
      <c r="B7" s="45">
        <f t="shared" si="0"/>
        <v>12519</v>
      </c>
      <c r="C7" s="46">
        <f t="shared" si="0"/>
        <v>6912</v>
      </c>
      <c r="D7" s="46">
        <f t="shared" si="0"/>
        <v>5607</v>
      </c>
      <c r="E7" s="46">
        <f aca="true" t="shared" si="2" ref="E7:O7">E6-E8</f>
        <v>6005</v>
      </c>
      <c r="F7" s="46">
        <f t="shared" si="2"/>
        <v>3129</v>
      </c>
      <c r="G7" s="46">
        <f t="shared" si="2"/>
        <v>2876</v>
      </c>
      <c r="H7" s="46">
        <f t="shared" si="2"/>
        <v>4615</v>
      </c>
      <c r="I7" s="46">
        <f t="shared" si="2"/>
        <v>2784</v>
      </c>
      <c r="J7" s="46">
        <f t="shared" si="2"/>
        <v>1831</v>
      </c>
      <c r="K7" s="46">
        <f t="shared" si="2"/>
        <v>1042</v>
      </c>
      <c r="L7" s="46">
        <f t="shared" si="2"/>
        <v>521</v>
      </c>
      <c r="M7" s="46">
        <f t="shared" si="2"/>
        <v>521</v>
      </c>
      <c r="N7" s="46">
        <f t="shared" si="2"/>
        <v>246</v>
      </c>
      <c r="O7" s="46">
        <f t="shared" si="2"/>
        <v>150</v>
      </c>
      <c r="P7" s="46">
        <f>P6-P8</f>
        <v>96</v>
      </c>
      <c r="Q7" s="46">
        <f>Q6-Q8</f>
        <v>611</v>
      </c>
      <c r="R7" s="46">
        <f>R6-R8</f>
        <v>328</v>
      </c>
      <c r="S7" s="46">
        <f>S6-S8</f>
        <v>283</v>
      </c>
    </row>
    <row r="8" spans="1:19" ht="18" customHeight="1">
      <c r="A8" s="10" t="s">
        <v>13</v>
      </c>
      <c r="B8" s="45">
        <f t="shared" si="0"/>
        <v>9100</v>
      </c>
      <c r="C8" s="46">
        <f t="shared" si="0"/>
        <v>4855</v>
      </c>
      <c r="D8" s="46">
        <f t="shared" si="0"/>
        <v>4245</v>
      </c>
      <c r="E8" s="46">
        <f>F8+G8</f>
        <v>970</v>
      </c>
      <c r="F8" s="46">
        <v>550</v>
      </c>
      <c r="G8" s="46">
        <v>420</v>
      </c>
      <c r="H8" s="46">
        <f>I8+J8</f>
        <v>4778</v>
      </c>
      <c r="I8" s="46">
        <v>2569</v>
      </c>
      <c r="J8" s="46">
        <v>2209</v>
      </c>
      <c r="K8" s="46">
        <f>L8+M8</f>
        <v>1009</v>
      </c>
      <c r="L8" s="46">
        <v>534</v>
      </c>
      <c r="M8" s="46">
        <v>475</v>
      </c>
      <c r="N8" s="46">
        <f>O8+P8</f>
        <v>908</v>
      </c>
      <c r="O8" s="46">
        <v>522</v>
      </c>
      <c r="P8" s="46">
        <v>386</v>
      </c>
      <c r="Q8" s="46">
        <f>R8+S8</f>
        <v>1435</v>
      </c>
      <c r="R8" s="49">
        <v>680</v>
      </c>
      <c r="S8" s="46">
        <v>755</v>
      </c>
    </row>
    <row r="9" spans="1:19" ht="18" customHeight="1">
      <c r="A9" s="17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9"/>
      <c r="S9" s="50"/>
    </row>
    <row r="10" spans="1:19" ht="18" customHeight="1">
      <c r="A10" s="10" t="s">
        <v>16</v>
      </c>
      <c r="B10" s="45">
        <f aca="true" t="shared" si="3" ref="B10:D13">E10+H10+K10+N10+Q10</f>
        <v>7373</v>
      </c>
      <c r="C10" s="46">
        <f t="shared" si="3"/>
        <v>4032</v>
      </c>
      <c r="D10" s="46">
        <f t="shared" si="3"/>
        <v>3341</v>
      </c>
      <c r="E10" s="46">
        <f>F10+G10</f>
        <v>2390</v>
      </c>
      <c r="F10" s="44">
        <v>1265</v>
      </c>
      <c r="G10" s="44">
        <v>1125</v>
      </c>
      <c r="H10" s="46">
        <f>I10+J10</f>
        <v>3186</v>
      </c>
      <c r="I10" s="44">
        <v>1800</v>
      </c>
      <c r="J10" s="44">
        <v>1386</v>
      </c>
      <c r="K10" s="46">
        <f>L10+M10</f>
        <v>617</v>
      </c>
      <c r="L10" s="44">
        <v>326</v>
      </c>
      <c r="M10" s="44">
        <v>291</v>
      </c>
      <c r="N10" s="46">
        <f>O10+P10</f>
        <v>441</v>
      </c>
      <c r="O10" s="44">
        <v>264</v>
      </c>
      <c r="P10" s="44">
        <v>177</v>
      </c>
      <c r="Q10" s="46">
        <f>R10+S10</f>
        <v>739</v>
      </c>
      <c r="R10" s="44">
        <v>377</v>
      </c>
      <c r="S10" s="44">
        <v>362</v>
      </c>
    </row>
    <row r="11" spans="1:19" ht="18" customHeight="1">
      <c r="A11" s="10" t="s">
        <v>17</v>
      </c>
      <c r="B11" s="45">
        <f t="shared" si="3"/>
        <v>7056</v>
      </c>
      <c r="C11" s="46">
        <f>F11+I11+L11+O11+R11</f>
        <v>3895</v>
      </c>
      <c r="D11" s="46">
        <f t="shared" si="3"/>
        <v>3161</v>
      </c>
      <c r="E11" s="46">
        <f>F11+G11</f>
        <v>2241</v>
      </c>
      <c r="F11" s="44">
        <v>1201</v>
      </c>
      <c r="G11" s="44">
        <v>1040</v>
      </c>
      <c r="H11" s="46">
        <f>I11+J11</f>
        <v>3133</v>
      </c>
      <c r="I11" s="44">
        <v>1812</v>
      </c>
      <c r="J11" s="44">
        <v>1321</v>
      </c>
      <c r="K11" s="46">
        <f>L11+M11</f>
        <v>660</v>
      </c>
      <c r="L11" s="44">
        <v>357</v>
      </c>
      <c r="M11" s="44">
        <v>303</v>
      </c>
      <c r="N11" s="46">
        <f>O11+P11</f>
        <v>376</v>
      </c>
      <c r="O11" s="44">
        <v>213</v>
      </c>
      <c r="P11" s="44">
        <v>163</v>
      </c>
      <c r="Q11" s="46">
        <f>R11+S11</f>
        <v>646</v>
      </c>
      <c r="R11" s="44">
        <v>312</v>
      </c>
      <c r="S11" s="44">
        <v>334</v>
      </c>
    </row>
    <row r="12" spans="1:19" ht="18" customHeight="1">
      <c r="A12" s="10" t="s">
        <v>18</v>
      </c>
      <c r="B12" s="45">
        <f t="shared" si="3"/>
        <v>7066</v>
      </c>
      <c r="C12" s="46">
        <f t="shared" si="3"/>
        <v>3760</v>
      </c>
      <c r="D12" s="46">
        <f t="shared" si="3"/>
        <v>3306</v>
      </c>
      <c r="E12" s="46">
        <f>F12+G12</f>
        <v>2336</v>
      </c>
      <c r="F12" s="44">
        <v>1208</v>
      </c>
      <c r="G12" s="44">
        <v>1128</v>
      </c>
      <c r="H12" s="46">
        <f>I12+J12</f>
        <v>2985</v>
      </c>
      <c r="I12" s="44">
        <v>1681</v>
      </c>
      <c r="J12" s="44">
        <v>1304</v>
      </c>
      <c r="K12" s="46">
        <f>L12+M12</f>
        <v>748</v>
      </c>
      <c r="L12" s="44">
        <v>358</v>
      </c>
      <c r="M12" s="44">
        <v>390</v>
      </c>
      <c r="N12" s="46">
        <f>O12+P12</f>
        <v>336</v>
      </c>
      <c r="O12" s="44">
        <v>194</v>
      </c>
      <c r="P12" s="44">
        <v>142</v>
      </c>
      <c r="Q12" s="46">
        <f>R12+S12</f>
        <v>661</v>
      </c>
      <c r="R12" s="44">
        <v>319</v>
      </c>
      <c r="S12" s="44">
        <v>342</v>
      </c>
    </row>
    <row r="13" spans="1:19" ht="18" customHeight="1">
      <c r="A13" s="18" t="s">
        <v>19</v>
      </c>
      <c r="B13" s="45">
        <f t="shared" si="3"/>
        <v>124</v>
      </c>
      <c r="C13" s="46">
        <f t="shared" si="3"/>
        <v>80</v>
      </c>
      <c r="D13" s="46">
        <f t="shared" si="3"/>
        <v>44</v>
      </c>
      <c r="E13" s="46">
        <f>F13+G13</f>
        <v>8</v>
      </c>
      <c r="F13" s="44">
        <v>5</v>
      </c>
      <c r="G13" s="44">
        <v>3</v>
      </c>
      <c r="H13" s="46">
        <f>I13+J13</f>
        <v>89</v>
      </c>
      <c r="I13" s="44">
        <v>60</v>
      </c>
      <c r="J13" s="44">
        <v>29</v>
      </c>
      <c r="K13" s="46">
        <f>L13+M13</f>
        <v>26</v>
      </c>
      <c r="L13" s="44">
        <v>14</v>
      </c>
      <c r="M13" s="44">
        <v>12</v>
      </c>
      <c r="N13" s="46">
        <f>O13+P13</f>
        <v>1</v>
      </c>
      <c r="O13" s="44">
        <v>1</v>
      </c>
      <c r="P13" s="44">
        <v>0</v>
      </c>
      <c r="Q13" s="46">
        <f>R13+S13</f>
        <v>0</v>
      </c>
      <c r="R13" s="49">
        <v>0</v>
      </c>
      <c r="S13" s="46">
        <v>0</v>
      </c>
    </row>
    <row r="14" spans="1:19" s="3" customFormat="1" ht="25.5" customHeight="1">
      <c r="A14" s="24" t="s">
        <v>60</v>
      </c>
      <c r="B14" s="21"/>
      <c r="C14" s="15"/>
      <c r="D14" s="15"/>
      <c r="E14" s="1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7"/>
      <c r="S14" s="17"/>
    </row>
    <row r="15" spans="1:19" ht="18" customHeight="1">
      <c r="A15" s="23" t="s">
        <v>15</v>
      </c>
      <c r="B15" s="45">
        <f>E15+H15+K15+N15+Q15</f>
        <v>6138</v>
      </c>
      <c r="C15" s="46">
        <f>F15+I15+L15+O15+R15</f>
        <v>3113</v>
      </c>
      <c r="D15" s="46">
        <f>G15+J15+M15+P15+S15</f>
        <v>3025</v>
      </c>
      <c r="E15" s="46">
        <f>F15+G15</f>
        <v>1960</v>
      </c>
      <c r="F15" s="44">
        <v>986</v>
      </c>
      <c r="G15" s="44">
        <v>974</v>
      </c>
      <c r="H15" s="46">
        <f>I15+J15</f>
        <v>2569</v>
      </c>
      <c r="I15" s="44">
        <v>1345</v>
      </c>
      <c r="J15" s="44">
        <v>1224</v>
      </c>
      <c r="K15" s="46">
        <f>L15+M15</f>
        <v>682</v>
      </c>
      <c r="L15" s="44">
        <v>308</v>
      </c>
      <c r="M15" s="44">
        <v>374</v>
      </c>
      <c r="N15" s="46">
        <f>O15+P15</f>
        <v>304</v>
      </c>
      <c r="O15" s="44">
        <v>160</v>
      </c>
      <c r="P15" s="44">
        <v>144</v>
      </c>
      <c r="Q15" s="46">
        <f>R15+S15</f>
        <v>623</v>
      </c>
      <c r="R15" s="44">
        <v>314</v>
      </c>
      <c r="S15" s="44">
        <v>309</v>
      </c>
    </row>
    <row r="16" spans="1:19" ht="18" customHeight="1" thickBot="1">
      <c r="A16" s="19"/>
      <c r="B16" s="22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9"/>
      <c r="S16" s="19"/>
    </row>
    <row r="17" spans="1:19" s="38" customFormat="1" ht="15.75">
      <c r="A17" s="56" t="s">
        <v>115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s="38" customFormat="1" ht="15.75">
      <c r="A18" s="56" t="s">
        <v>91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s="39" customFormat="1" ht="15.75">
      <c r="A19" s="56" t="s">
        <v>92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ht="24" customHeight="1">
      <c r="Q20" s="4"/>
    </row>
  </sheetData>
  <sheetProtection/>
  <mergeCells count="10">
    <mergeCell ref="A17:S17"/>
    <mergeCell ref="A18:S18"/>
    <mergeCell ref="A19:S19"/>
    <mergeCell ref="A1:S1"/>
    <mergeCell ref="A2:S2"/>
    <mergeCell ref="E4:G4"/>
    <mergeCell ref="H4:J4"/>
    <mergeCell ref="K4:M4"/>
    <mergeCell ref="N4:P4"/>
    <mergeCell ref="Q4:S4"/>
  </mergeCells>
  <printOptions/>
  <pageMargins left="0.17" right="0.17" top="1" bottom="1" header="0.5" footer="0.5"/>
  <pageSetup fitToHeight="1" fitToWidth="1"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pane xSplit="1" ySplit="5" topLeftCell="B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:S1"/>
    </sheetView>
  </sheetViews>
  <sheetFormatPr defaultColWidth="10.00390625" defaultRowHeight="24" customHeight="1"/>
  <cols>
    <col min="1" max="19" width="9.00390625" style="1" customWidth="1"/>
    <col min="20" max="16384" width="10.00390625" style="1" customWidth="1"/>
  </cols>
  <sheetData>
    <row r="1" spans="1:19" ht="30" customHeight="1">
      <c r="A1" s="54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5.75" customHeight="1">
      <c r="A2" s="52" t="s">
        <v>116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5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3"/>
      <c r="R3" s="7"/>
      <c r="S3" s="13" t="s">
        <v>24</v>
      </c>
    </row>
    <row r="4" spans="1:19" s="6" customFormat="1" ht="30" customHeight="1">
      <c r="A4" s="25"/>
      <c r="B4" s="26" t="s">
        <v>0</v>
      </c>
      <c r="C4" s="26"/>
      <c r="D4" s="26"/>
      <c r="E4" s="59" t="s">
        <v>85</v>
      </c>
      <c r="F4" s="59"/>
      <c r="G4" s="59"/>
      <c r="H4" s="59" t="s">
        <v>113</v>
      </c>
      <c r="I4" s="59"/>
      <c r="J4" s="59"/>
      <c r="K4" s="59" t="s">
        <v>87</v>
      </c>
      <c r="L4" s="59"/>
      <c r="M4" s="59"/>
      <c r="N4" s="59" t="s">
        <v>88</v>
      </c>
      <c r="O4" s="59"/>
      <c r="P4" s="59"/>
      <c r="Q4" s="59" t="s">
        <v>114</v>
      </c>
      <c r="R4" s="59"/>
      <c r="S4" s="60"/>
    </row>
    <row r="5" spans="1:19" s="6" customFormat="1" ht="24.75" customHeight="1">
      <c r="A5" s="29"/>
      <c r="B5" s="30" t="s">
        <v>3</v>
      </c>
      <c r="C5" s="30" t="s">
        <v>4</v>
      </c>
      <c r="D5" s="30" t="s">
        <v>5</v>
      </c>
      <c r="E5" s="36" t="s">
        <v>3</v>
      </c>
      <c r="F5" s="36" t="s">
        <v>4</v>
      </c>
      <c r="G5" s="36" t="s">
        <v>5</v>
      </c>
      <c r="H5" s="36" t="s">
        <v>3</v>
      </c>
      <c r="I5" s="36" t="s">
        <v>4</v>
      </c>
      <c r="J5" s="36" t="s">
        <v>5</v>
      </c>
      <c r="K5" s="36" t="s">
        <v>3</v>
      </c>
      <c r="L5" s="36" t="s">
        <v>4</v>
      </c>
      <c r="M5" s="36" t="s">
        <v>5</v>
      </c>
      <c r="N5" s="36" t="s">
        <v>3</v>
      </c>
      <c r="O5" s="36" t="s">
        <v>4</v>
      </c>
      <c r="P5" s="36" t="s">
        <v>5</v>
      </c>
      <c r="Q5" s="36" t="s">
        <v>3</v>
      </c>
      <c r="R5" s="36" t="s">
        <v>4</v>
      </c>
      <c r="S5" s="37" t="s">
        <v>5</v>
      </c>
    </row>
    <row r="6" spans="1:19" s="3" customFormat="1" ht="18" customHeight="1">
      <c r="A6" s="14" t="s">
        <v>0</v>
      </c>
      <c r="B6" s="34">
        <v>20937</v>
      </c>
      <c r="C6" s="35">
        <v>11392</v>
      </c>
      <c r="D6" s="35">
        <v>9545</v>
      </c>
      <c r="E6" s="35">
        <v>6901</v>
      </c>
      <c r="F6" s="35">
        <v>3656</v>
      </c>
      <c r="G6" s="35">
        <v>3245</v>
      </c>
      <c r="H6" s="35">
        <v>9134</v>
      </c>
      <c r="I6" s="35">
        <v>5144</v>
      </c>
      <c r="J6" s="35">
        <v>3990</v>
      </c>
      <c r="K6" s="35">
        <v>1808</v>
      </c>
      <c r="L6" s="35">
        <v>964</v>
      </c>
      <c r="M6" s="35">
        <v>844</v>
      </c>
      <c r="N6" s="35">
        <v>1175</v>
      </c>
      <c r="O6" s="35">
        <v>672</v>
      </c>
      <c r="P6" s="35">
        <v>503</v>
      </c>
      <c r="Q6" s="35">
        <v>1919</v>
      </c>
      <c r="R6" s="35">
        <v>956</v>
      </c>
      <c r="S6" s="35">
        <v>963</v>
      </c>
    </row>
    <row r="7" spans="1:19" ht="18" customHeight="1">
      <c r="A7" s="10" t="s">
        <v>12</v>
      </c>
      <c r="B7" s="21">
        <v>12485</v>
      </c>
      <c r="C7" s="15">
        <v>6873</v>
      </c>
      <c r="D7" s="15">
        <v>5612</v>
      </c>
      <c r="E7" s="15">
        <v>5961</v>
      </c>
      <c r="F7" s="15">
        <v>3118</v>
      </c>
      <c r="G7" s="15">
        <v>2843</v>
      </c>
      <c r="H7" s="15">
        <v>4724</v>
      </c>
      <c r="I7" s="15">
        <v>2809</v>
      </c>
      <c r="J7" s="15">
        <v>1915</v>
      </c>
      <c r="K7" s="15">
        <v>933</v>
      </c>
      <c r="L7" s="15">
        <v>476</v>
      </c>
      <c r="M7" s="15">
        <v>457</v>
      </c>
      <c r="N7" s="15">
        <v>236</v>
      </c>
      <c r="O7" s="15">
        <v>133</v>
      </c>
      <c r="P7" s="15">
        <v>103</v>
      </c>
      <c r="Q7" s="15">
        <v>631</v>
      </c>
      <c r="R7" s="15">
        <v>337</v>
      </c>
      <c r="S7" s="15">
        <v>294</v>
      </c>
    </row>
    <row r="8" spans="1:19" ht="18" customHeight="1">
      <c r="A8" s="10" t="s">
        <v>13</v>
      </c>
      <c r="B8" s="21">
        <v>8452</v>
      </c>
      <c r="C8" s="15">
        <v>4519</v>
      </c>
      <c r="D8" s="15">
        <v>3933</v>
      </c>
      <c r="E8" s="15">
        <v>940</v>
      </c>
      <c r="F8" s="15">
        <v>538</v>
      </c>
      <c r="G8" s="15">
        <v>402</v>
      </c>
      <c r="H8" s="15">
        <v>4410</v>
      </c>
      <c r="I8" s="15">
        <v>2335</v>
      </c>
      <c r="J8" s="15">
        <v>2075</v>
      </c>
      <c r="K8" s="15">
        <v>875</v>
      </c>
      <c r="L8" s="15">
        <v>488</v>
      </c>
      <c r="M8" s="15">
        <v>387</v>
      </c>
      <c r="N8" s="15">
        <v>939</v>
      </c>
      <c r="O8" s="15">
        <v>539</v>
      </c>
      <c r="P8" s="15">
        <v>400</v>
      </c>
      <c r="Q8" s="15">
        <v>1288</v>
      </c>
      <c r="R8" s="16">
        <v>619</v>
      </c>
      <c r="S8" s="15">
        <v>669</v>
      </c>
    </row>
    <row r="9" spans="1:19" ht="18" customHeight="1">
      <c r="A9" s="17"/>
      <c r="B9" s="21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/>
      <c r="S9" s="17"/>
    </row>
    <row r="10" spans="1:19" ht="18" customHeight="1">
      <c r="A10" s="10" t="s">
        <v>16</v>
      </c>
      <c r="B10" s="21">
        <v>7356</v>
      </c>
      <c r="C10" s="15">
        <v>4037</v>
      </c>
      <c r="D10" s="15">
        <v>3319</v>
      </c>
      <c r="E10" s="15">
        <v>2388</v>
      </c>
      <c r="F10" s="63">
        <v>1261</v>
      </c>
      <c r="G10" s="63">
        <v>1127</v>
      </c>
      <c r="H10" s="15">
        <v>3252</v>
      </c>
      <c r="I10" s="63">
        <v>1851</v>
      </c>
      <c r="J10" s="63">
        <v>1401</v>
      </c>
      <c r="K10" s="15">
        <v>588</v>
      </c>
      <c r="L10" s="63">
        <v>321</v>
      </c>
      <c r="M10" s="63">
        <v>267</v>
      </c>
      <c r="N10" s="15">
        <v>408</v>
      </c>
      <c r="O10" s="63">
        <v>224</v>
      </c>
      <c r="P10" s="63">
        <v>184</v>
      </c>
      <c r="Q10" s="15">
        <v>720</v>
      </c>
      <c r="R10" s="63">
        <v>380</v>
      </c>
      <c r="S10" s="63">
        <v>340</v>
      </c>
    </row>
    <row r="11" spans="1:19" ht="18" customHeight="1">
      <c r="A11" s="10" t="s">
        <v>17</v>
      </c>
      <c r="B11" s="21">
        <v>6766</v>
      </c>
      <c r="C11" s="15">
        <v>3641</v>
      </c>
      <c r="D11" s="15">
        <v>3125</v>
      </c>
      <c r="E11" s="15">
        <v>2295</v>
      </c>
      <c r="F11" s="63">
        <v>1208</v>
      </c>
      <c r="G11" s="63">
        <v>1087</v>
      </c>
      <c r="H11" s="15">
        <v>2880</v>
      </c>
      <c r="I11" s="63">
        <v>1586</v>
      </c>
      <c r="J11" s="63">
        <v>1294</v>
      </c>
      <c r="K11" s="15">
        <v>583</v>
      </c>
      <c r="L11" s="63">
        <v>303</v>
      </c>
      <c r="M11" s="63">
        <v>280</v>
      </c>
      <c r="N11" s="15">
        <v>398</v>
      </c>
      <c r="O11" s="63">
        <v>240</v>
      </c>
      <c r="P11" s="63">
        <v>158</v>
      </c>
      <c r="Q11" s="15">
        <v>610</v>
      </c>
      <c r="R11" s="63">
        <v>304</v>
      </c>
      <c r="S11" s="63">
        <v>306</v>
      </c>
    </row>
    <row r="12" spans="1:19" ht="18" customHeight="1">
      <c r="A12" s="10" t="s">
        <v>18</v>
      </c>
      <c r="B12" s="21">
        <v>6709</v>
      </c>
      <c r="C12" s="15">
        <v>3647</v>
      </c>
      <c r="D12" s="15">
        <v>3062</v>
      </c>
      <c r="E12" s="15">
        <v>2210</v>
      </c>
      <c r="F12" s="63">
        <v>1180</v>
      </c>
      <c r="G12" s="63">
        <v>1030</v>
      </c>
      <c r="H12" s="15">
        <v>2916</v>
      </c>
      <c r="I12" s="63">
        <v>1655</v>
      </c>
      <c r="J12" s="63">
        <v>1261</v>
      </c>
      <c r="K12" s="15">
        <v>628</v>
      </c>
      <c r="L12" s="63">
        <v>334</v>
      </c>
      <c r="M12" s="63">
        <v>294</v>
      </c>
      <c r="N12" s="15">
        <v>366</v>
      </c>
      <c r="O12" s="63">
        <v>206</v>
      </c>
      <c r="P12" s="63">
        <v>160</v>
      </c>
      <c r="Q12" s="15">
        <v>589</v>
      </c>
      <c r="R12" s="63">
        <v>272</v>
      </c>
      <c r="S12" s="63">
        <v>317</v>
      </c>
    </row>
    <row r="13" spans="1:19" ht="18" customHeight="1">
      <c r="A13" s="18" t="s">
        <v>19</v>
      </c>
      <c r="B13" s="21">
        <v>106</v>
      </c>
      <c r="C13" s="15">
        <v>67</v>
      </c>
      <c r="D13" s="15">
        <v>39</v>
      </c>
      <c r="E13" s="15">
        <v>8</v>
      </c>
      <c r="F13" s="63">
        <v>7</v>
      </c>
      <c r="G13" s="63">
        <v>1</v>
      </c>
      <c r="H13" s="15">
        <v>86</v>
      </c>
      <c r="I13" s="63">
        <v>52</v>
      </c>
      <c r="J13" s="63">
        <v>34</v>
      </c>
      <c r="K13" s="15">
        <v>9</v>
      </c>
      <c r="L13" s="63">
        <v>6</v>
      </c>
      <c r="M13" s="63">
        <v>3</v>
      </c>
      <c r="N13" s="15">
        <v>3</v>
      </c>
      <c r="O13" s="63">
        <v>2</v>
      </c>
      <c r="P13" s="63">
        <v>1</v>
      </c>
      <c r="Q13" s="15">
        <v>0</v>
      </c>
      <c r="R13" s="16">
        <v>0</v>
      </c>
      <c r="S13" s="15">
        <v>0</v>
      </c>
    </row>
    <row r="14" spans="1:19" s="3" customFormat="1" ht="25.5" customHeight="1">
      <c r="A14" s="24" t="s">
        <v>60</v>
      </c>
      <c r="B14" s="21"/>
      <c r="C14" s="15"/>
      <c r="D14" s="15"/>
      <c r="E14" s="1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7"/>
      <c r="S14" s="17"/>
    </row>
    <row r="15" spans="1:19" ht="18" customHeight="1">
      <c r="A15" s="23" t="s">
        <v>15</v>
      </c>
      <c r="B15" s="21">
        <v>5850</v>
      </c>
      <c r="C15" s="15">
        <v>2917</v>
      </c>
      <c r="D15" s="15">
        <v>2933</v>
      </c>
      <c r="E15" s="15">
        <v>1951</v>
      </c>
      <c r="F15" s="15">
        <v>971</v>
      </c>
      <c r="G15" s="15">
        <v>980</v>
      </c>
      <c r="H15" s="15">
        <v>2403</v>
      </c>
      <c r="I15" s="15">
        <v>1240</v>
      </c>
      <c r="J15" s="15">
        <v>1163</v>
      </c>
      <c r="K15" s="15">
        <v>638</v>
      </c>
      <c r="L15" s="15">
        <v>284</v>
      </c>
      <c r="M15" s="15">
        <v>354</v>
      </c>
      <c r="N15" s="15">
        <v>279</v>
      </c>
      <c r="O15" s="15">
        <v>150</v>
      </c>
      <c r="P15" s="15">
        <v>129</v>
      </c>
      <c r="Q15" s="15">
        <v>579</v>
      </c>
      <c r="R15" s="15">
        <v>272</v>
      </c>
      <c r="S15" s="15">
        <v>307</v>
      </c>
    </row>
    <row r="16" spans="1:19" ht="18" customHeight="1" thickBot="1">
      <c r="A16" s="19"/>
      <c r="B16" s="61"/>
      <c r="C16" s="62"/>
      <c r="D16" s="6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62"/>
      <c r="S16" s="62"/>
    </row>
    <row r="17" spans="1:19" s="38" customFormat="1" ht="15.75">
      <c r="A17" s="56" t="s">
        <v>115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s="38" customFormat="1" ht="15.75">
      <c r="A18" s="56" t="s">
        <v>91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s="39" customFormat="1" ht="15.75">
      <c r="A19" s="56" t="s">
        <v>92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ht="24" customHeight="1">
      <c r="Q20" s="4"/>
    </row>
  </sheetData>
  <sheetProtection/>
  <mergeCells count="10">
    <mergeCell ref="A17:S17"/>
    <mergeCell ref="A18:S18"/>
    <mergeCell ref="A19:S19"/>
    <mergeCell ref="A1:S1"/>
    <mergeCell ref="A2:S2"/>
    <mergeCell ref="E4:G4"/>
    <mergeCell ref="H4:J4"/>
    <mergeCell ref="K4:M4"/>
    <mergeCell ref="N4:P4"/>
    <mergeCell ref="Q4:S4"/>
  </mergeCells>
  <printOptions/>
  <pageMargins left="0.17" right="0.17" top="1" bottom="1" header="0.5" footer="0.5"/>
  <pageSetup fitToHeight="1" fitToWidth="1" horizontalDpi="600" verticalDpi="6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pane xSplit="1" ySplit="5" topLeftCell="B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:S1"/>
    </sheetView>
  </sheetViews>
  <sheetFormatPr defaultColWidth="10.00390625" defaultRowHeight="24" customHeight="1"/>
  <cols>
    <col min="1" max="19" width="9.00390625" style="1" customWidth="1"/>
    <col min="20" max="16384" width="10.00390625" style="1" customWidth="1"/>
  </cols>
  <sheetData>
    <row r="1" spans="1:19" ht="30" customHeight="1">
      <c r="A1" s="54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5.75" customHeight="1">
      <c r="A2" s="52" t="s">
        <v>117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5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3"/>
      <c r="R3" s="7"/>
      <c r="S3" s="13" t="s">
        <v>24</v>
      </c>
    </row>
    <row r="4" spans="1:19" s="6" customFormat="1" ht="30" customHeight="1">
      <c r="A4" s="25"/>
      <c r="B4" s="26" t="s">
        <v>0</v>
      </c>
      <c r="C4" s="26"/>
      <c r="D4" s="26"/>
      <c r="E4" s="59" t="s">
        <v>85</v>
      </c>
      <c r="F4" s="59"/>
      <c r="G4" s="59"/>
      <c r="H4" s="59" t="s">
        <v>113</v>
      </c>
      <c r="I4" s="59"/>
      <c r="J4" s="59"/>
      <c r="K4" s="59" t="s">
        <v>87</v>
      </c>
      <c r="L4" s="59"/>
      <c r="M4" s="59"/>
      <c r="N4" s="59" t="s">
        <v>88</v>
      </c>
      <c r="O4" s="59"/>
      <c r="P4" s="59"/>
      <c r="Q4" s="59" t="s">
        <v>114</v>
      </c>
      <c r="R4" s="59"/>
      <c r="S4" s="60"/>
    </row>
    <row r="5" spans="1:19" s="6" customFormat="1" ht="24.75" customHeight="1">
      <c r="A5" s="29"/>
      <c r="B5" s="30" t="s">
        <v>3</v>
      </c>
      <c r="C5" s="30" t="s">
        <v>4</v>
      </c>
      <c r="D5" s="30" t="s">
        <v>5</v>
      </c>
      <c r="E5" s="36" t="s">
        <v>3</v>
      </c>
      <c r="F5" s="36" t="s">
        <v>4</v>
      </c>
      <c r="G5" s="36" t="s">
        <v>5</v>
      </c>
      <c r="H5" s="36" t="s">
        <v>3</v>
      </c>
      <c r="I5" s="36" t="s">
        <v>4</v>
      </c>
      <c r="J5" s="36" t="s">
        <v>5</v>
      </c>
      <c r="K5" s="36" t="s">
        <v>3</v>
      </c>
      <c r="L5" s="36" t="s">
        <v>4</v>
      </c>
      <c r="M5" s="36" t="s">
        <v>5</v>
      </c>
      <c r="N5" s="36" t="s">
        <v>3</v>
      </c>
      <c r="O5" s="36" t="s">
        <v>4</v>
      </c>
      <c r="P5" s="36" t="s">
        <v>5</v>
      </c>
      <c r="Q5" s="36" t="s">
        <v>3</v>
      </c>
      <c r="R5" s="36" t="s">
        <v>4</v>
      </c>
      <c r="S5" s="37" t="s">
        <v>5</v>
      </c>
    </row>
    <row r="6" spans="1:19" s="3" customFormat="1" ht="18" customHeight="1">
      <c r="A6" s="14" t="s">
        <v>0</v>
      </c>
      <c r="B6" s="34">
        <v>20531</v>
      </c>
      <c r="C6" s="35">
        <v>11156</v>
      </c>
      <c r="D6" s="35">
        <v>9375</v>
      </c>
      <c r="E6" s="35">
        <v>7002</v>
      </c>
      <c r="F6" s="35">
        <v>3723</v>
      </c>
      <c r="G6" s="35">
        <v>3279</v>
      </c>
      <c r="H6" s="35">
        <v>9042</v>
      </c>
      <c r="I6" s="35">
        <v>5043</v>
      </c>
      <c r="J6" s="35">
        <v>3999</v>
      </c>
      <c r="K6" s="35">
        <v>1649</v>
      </c>
      <c r="L6" s="35">
        <v>892</v>
      </c>
      <c r="M6" s="35">
        <v>757</v>
      </c>
      <c r="N6" s="35">
        <v>1126</v>
      </c>
      <c r="O6" s="35">
        <v>655</v>
      </c>
      <c r="P6" s="35">
        <v>471</v>
      </c>
      <c r="Q6" s="35">
        <v>1712</v>
      </c>
      <c r="R6" s="35">
        <v>843</v>
      </c>
      <c r="S6" s="35">
        <v>869</v>
      </c>
    </row>
    <row r="7" spans="1:19" ht="18" customHeight="1">
      <c r="A7" s="10" t="s">
        <v>12</v>
      </c>
      <c r="B7" s="21">
        <v>12536</v>
      </c>
      <c r="C7" s="15">
        <v>6914</v>
      </c>
      <c r="D7" s="15">
        <v>5622</v>
      </c>
      <c r="E7" s="15">
        <v>6071</v>
      </c>
      <c r="F7" s="15">
        <v>3195</v>
      </c>
      <c r="G7" s="15">
        <v>2876</v>
      </c>
      <c r="H7" s="15">
        <v>4747</v>
      </c>
      <c r="I7" s="15">
        <v>2789</v>
      </c>
      <c r="J7" s="15">
        <v>1958</v>
      </c>
      <c r="K7" s="15">
        <v>915</v>
      </c>
      <c r="L7" s="15">
        <v>483</v>
      </c>
      <c r="M7" s="15">
        <v>432</v>
      </c>
      <c r="N7" s="15">
        <v>208</v>
      </c>
      <c r="O7" s="15">
        <v>124</v>
      </c>
      <c r="P7" s="15">
        <v>84</v>
      </c>
      <c r="Q7" s="15">
        <v>595</v>
      </c>
      <c r="R7" s="15">
        <v>323</v>
      </c>
      <c r="S7" s="15">
        <v>272</v>
      </c>
    </row>
    <row r="8" spans="1:19" ht="18" customHeight="1">
      <c r="A8" s="10" t="s">
        <v>13</v>
      </c>
      <c r="B8" s="21">
        <v>7995</v>
      </c>
      <c r="C8" s="15">
        <v>4242</v>
      </c>
      <c r="D8" s="15">
        <v>3753</v>
      </c>
      <c r="E8" s="15">
        <v>931</v>
      </c>
      <c r="F8" s="15">
        <v>528</v>
      </c>
      <c r="G8" s="15">
        <v>403</v>
      </c>
      <c r="H8" s="15">
        <v>4295</v>
      </c>
      <c r="I8" s="15">
        <v>2254</v>
      </c>
      <c r="J8" s="15">
        <v>2041</v>
      </c>
      <c r="K8" s="15">
        <v>734</v>
      </c>
      <c r="L8" s="15">
        <v>409</v>
      </c>
      <c r="M8" s="15">
        <v>325</v>
      </c>
      <c r="N8" s="15">
        <v>918</v>
      </c>
      <c r="O8" s="15">
        <v>531</v>
      </c>
      <c r="P8" s="15">
        <v>387</v>
      </c>
      <c r="Q8" s="15">
        <v>1117</v>
      </c>
      <c r="R8" s="16">
        <v>520</v>
      </c>
      <c r="S8" s="15">
        <v>597</v>
      </c>
    </row>
    <row r="9" spans="1:19" ht="18" customHeight="1">
      <c r="A9" s="17"/>
      <c r="B9" s="21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/>
      <c r="S9" s="17"/>
    </row>
    <row r="10" spans="1:19" ht="18" customHeight="1">
      <c r="A10" s="10" t="s">
        <v>16</v>
      </c>
      <c r="B10" s="21">
        <v>7256</v>
      </c>
      <c r="C10" s="15">
        <v>4054</v>
      </c>
      <c r="D10" s="15">
        <v>3202</v>
      </c>
      <c r="E10" s="15">
        <v>2434</v>
      </c>
      <c r="F10" s="63">
        <v>1331</v>
      </c>
      <c r="G10" s="63">
        <v>1103</v>
      </c>
      <c r="H10" s="15">
        <v>3353</v>
      </c>
      <c r="I10" s="63">
        <v>1902</v>
      </c>
      <c r="J10" s="63">
        <v>1451</v>
      </c>
      <c r="K10" s="15">
        <v>508</v>
      </c>
      <c r="L10" s="63">
        <v>295</v>
      </c>
      <c r="M10" s="63">
        <v>213</v>
      </c>
      <c r="N10" s="15">
        <v>364</v>
      </c>
      <c r="O10" s="63">
        <v>214</v>
      </c>
      <c r="P10" s="63">
        <v>150</v>
      </c>
      <c r="Q10" s="15">
        <v>597</v>
      </c>
      <c r="R10" s="63">
        <v>312</v>
      </c>
      <c r="S10" s="63">
        <v>285</v>
      </c>
    </row>
    <row r="11" spans="1:19" ht="18" customHeight="1">
      <c r="A11" s="10" t="s">
        <v>17</v>
      </c>
      <c r="B11" s="21">
        <v>6782</v>
      </c>
      <c r="C11" s="15">
        <v>3642</v>
      </c>
      <c r="D11" s="15">
        <v>3140</v>
      </c>
      <c r="E11" s="15">
        <v>2307</v>
      </c>
      <c r="F11" s="63">
        <v>1199</v>
      </c>
      <c r="G11" s="63">
        <v>1108</v>
      </c>
      <c r="H11" s="15">
        <v>2944</v>
      </c>
      <c r="I11" s="63">
        <v>1652</v>
      </c>
      <c r="J11" s="63">
        <v>1292</v>
      </c>
      <c r="K11" s="15">
        <v>577</v>
      </c>
      <c r="L11" s="63">
        <v>304</v>
      </c>
      <c r="M11" s="63">
        <v>273</v>
      </c>
      <c r="N11" s="15">
        <v>393</v>
      </c>
      <c r="O11" s="63">
        <v>213</v>
      </c>
      <c r="P11" s="63">
        <v>180</v>
      </c>
      <c r="Q11" s="15">
        <v>561</v>
      </c>
      <c r="R11" s="63">
        <v>274</v>
      </c>
      <c r="S11" s="63">
        <v>287</v>
      </c>
    </row>
    <row r="12" spans="1:19" ht="18" customHeight="1">
      <c r="A12" s="10" t="s">
        <v>18</v>
      </c>
      <c r="B12" s="21">
        <v>6362</v>
      </c>
      <c r="C12" s="15">
        <v>3375</v>
      </c>
      <c r="D12" s="15">
        <v>2987</v>
      </c>
      <c r="E12" s="15">
        <v>2241</v>
      </c>
      <c r="F12" s="63">
        <v>1175</v>
      </c>
      <c r="G12" s="63">
        <v>1066</v>
      </c>
      <c r="H12" s="15">
        <v>2646</v>
      </c>
      <c r="I12" s="63">
        <v>1430</v>
      </c>
      <c r="J12" s="63">
        <v>1216</v>
      </c>
      <c r="K12" s="15">
        <v>557</v>
      </c>
      <c r="L12" s="63">
        <v>288</v>
      </c>
      <c r="M12" s="63">
        <v>269</v>
      </c>
      <c r="N12" s="15">
        <v>364</v>
      </c>
      <c r="O12" s="63">
        <v>225</v>
      </c>
      <c r="P12" s="63">
        <v>139</v>
      </c>
      <c r="Q12" s="15">
        <v>554</v>
      </c>
      <c r="R12" s="63">
        <v>257</v>
      </c>
      <c r="S12" s="63">
        <v>297</v>
      </c>
    </row>
    <row r="13" spans="1:19" ht="18" customHeight="1">
      <c r="A13" s="18" t="s">
        <v>19</v>
      </c>
      <c r="B13" s="21">
        <v>131</v>
      </c>
      <c r="C13" s="15">
        <v>85</v>
      </c>
      <c r="D13" s="15">
        <v>46</v>
      </c>
      <c r="E13" s="15">
        <v>20</v>
      </c>
      <c r="F13" s="63">
        <v>18</v>
      </c>
      <c r="G13" s="63">
        <v>2</v>
      </c>
      <c r="H13" s="15">
        <v>99</v>
      </c>
      <c r="I13" s="63">
        <v>59</v>
      </c>
      <c r="J13" s="63">
        <v>40</v>
      </c>
      <c r="K13" s="15">
        <v>7</v>
      </c>
      <c r="L13" s="63">
        <v>5</v>
      </c>
      <c r="M13" s="63">
        <v>2</v>
      </c>
      <c r="N13" s="15">
        <v>5</v>
      </c>
      <c r="O13" s="63">
        <v>3</v>
      </c>
      <c r="P13" s="63">
        <v>2</v>
      </c>
      <c r="Q13" s="15">
        <v>0</v>
      </c>
      <c r="R13" s="16">
        <v>0</v>
      </c>
      <c r="S13" s="15">
        <v>0</v>
      </c>
    </row>
    <row r="14" spans="1:19" s="3" customFormat="1" ht="25.5" customHeight="1">
      <c r="A14" s="24" t="s">
        <v>60</v>
      </c>
      <c r="B14" s="21"/>
      <c r="C14" s="15"/>
      <c r="D14" s="15"/>
      <c r="E14" s="1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7"/>
      <c r="S14" s="17"/>
    </row>
    <row r="15" spans="1:19" ht="18" customHeight="1">
      <c r="A15" s="23" t="s">
        <v>15</v>
      </c>
      <c r="B15" s="21">
        <v>5571</v>
      </c>
      <c r="C15" s="15">
        <v>2855</v>
      </c>
      <c r="D15" s="15">
        <v>2716</v>
      </c>
      <c r="E15" s="15">
        <v>1879</v>
      </c>
      <c r="F15" s="15">
        <v>934</v>
      </c>
      <c r="G15" s="15">
        <v>945</v>
      </c>
      <c r="H15" s="15">
        <v>2373</v>
      </c>
      <c r="I15" s="15">
        <v>1258</v>
      </c>
      <c r="J15" s="15">
        <v>1115</v>
      </c>
      <c r="K15" s="15">
        <v>506</v>
      </c>
      <c r="L15" s="15">
        <v>258</v>
      </c>
      <c r="M15" s="15">
        <v>248</v>
      </c>
      <c r="N15" s="15">
        <v>308</v>
      </c>
      <c r="O15" s="15">
        <v>172</v>
      </c>
      <c r="P15" s="15">
        <v>136</v>
      </c>
      <c r="Q15" s="15">
        <v>505</v>
      </c>
      <c r="R15" s="15">
        <v>233</v>
      </c>
      <c r="S15" s="15">
        <v>272</v>
      </c>
    </row>
    <row r="16" spans="1:19" ht="18" customHeight="1" thickBot="1">
      <c r="A16" s="19"/>
      <c r="B16" s="61"/>
      <c r="C16" s="62"/>
      <c r="D16" s="6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62"/>
      <c r="S16" s="62"/>
    </row>
    <row r="17" spans="1:19" s="38" customFormat="1" ht="15.75">
      <c r="A17" s="56" t="s">
        <v>115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s="38" customFormat="1" ht="15.75">
      <c r="A18" s="56" t="s">
        <v>91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s="39" customFormat="1" ht="15.75">
      <c r="A19" s="56" t="s">
        <v>92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ht="24" customHeight="1">
      <c r="Q20" s="4"/>
    </row>
  </sheetData>
  <sheetProtection/>
  <mergeCells count="10">
    <mergeCell ref="A17:S17"/>
    <mergeCell ref="A18:S18"/>
    <mergeCell ref="A19:S19"/>
    <mergeCell ref="A1:S1"/>
    <mergeCell ref="A2:S2"/>
    <mergeCell ref="E4:G4"/>
    <mergeCell ref="H4:J4"/>
    <mergeCell ref="K4:M4"/>
    <mergeCell ref="N4:P4"/>
    <mergeCell ref="Q4:S4"/>
  </mergeCells>
  <printOptions/>
  <pageMargins left="0.17" right="0.17" top="1" bottom="1" header="0.5" footer="0.5"/>
  <pageSetup fitToHeight="1" fitToWidth="1"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pane xSplit="1" ySplit="5" topLeftCell="B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:S1"/>
    </sheetView>
  </sheetViews>
  <sheetFormatPr defaultColWidth="10.00390625" defaultRowHeight="24" customHeight="1"/>
  <cols>
    <col min="1" max="19" width="9.00390625" style="1" customWidth="1"/>
    <col min="20" max="16384" width="10.00390625" style="1" customWidth="1"/>
  </cols>
  <sheetData>
    <row r="1" spans="1:19" ht="30" customHeight="1">
      <c r="A1" s="54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5.75" customHeight="1">
      <c r="A2" s="52" t="s">
        <v>118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5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3"/>
      <c r="R3" s="7"/>
      <c r="S3" s="13" t="s">
        <v>24</v>
      </c>
    </row>
    <row r="4" spans="1:19" s="6" customFormat="1" ht="30" customHeight="1">
      <c r="A4" s="25"/>
      <c r="B4" s="26" t="s">
        <v>0</v>
      </c>
      <c r="C4" s="26"/>
      <c r="D4" s="26"/>
      <c r="E4" s="59" t="s">
        <v>85</v>
      </c>
      <c r="F4" s="59"/>
      <c r="G4" s="59"/>
      <c r="H4" s="59" t="s">
        <v>113</v>
      </c>
      <c r="I4" s="59"/>
      <c r="J4" s="59"/>
      <c r="K4" s="59" t="s">
        <v>87</v>
      </c>
      <c r="L4" s="59"/>
      <c r="M4" s="59"/>
      <c r="N4" s="59" t="s">
        <v>88</v>
      </c>
      <c r="O4" s="59"/>
      <c r="P4" s="59"/>
      <c r="Q4" s="59" t="s">
        <v>114</v>
      </c>
      <c r="R4" s="59"/>
      <c r="S4" s="60"/>
    </row>
    <row r="5" spans="1:19" s="6" customFormat="1" ht="24.75" customHeight="1">
      <c r="A5" s="29"/>
      <c r="B5" s="30" t="s">
        <v>3</v>
      </c>
      <c r="C5" s="30" t="s">
        <v>4</v>
      </c>
      <c r="D5" s="30" t="s">
        <v>5</v>
      </c>
      <c r="E5" s="36" t="s">
        <v>3</v>
      </c>
      <c r="F5" s="36" t="s">
        <v>4</v>
      </c>
      <c r="G5" s="36" t="s">
        <v>5</v>
      </c>
      <c r="H5" s="36" t="s">
        <v>3</v>
      </c>
      <c r="I5" s="36" t="s">
        <v>4</v>
      </c>
      <c r="J5" s="36" t="s">
        <v>5</v>
      </c>
      <c r="K5" s="36" t="s">
        <v>3</v>
      </c>
      <c r="L5" s="36" t="s">
        <v>4</v>
      </c>
      <c r="M5" s="36" t="s">
        <v>5</v>
      </c>
      <c r="N5" s="36" t="s">
        <v>3</v>
      </c>
      <c r="O5" s="36" t="s">
        <v>4</v>
      </c>
      <c r="P5" s="36" t="s">
        <v>5</v>
      </c>
      <c r="Q5" s="36" t="s">
        <v>3</v>
      </c>
      <c r="R5" s="36" t="s">
        <v>4</v>
      </c>
      <c r="S5" s="37" t="s">
        <v>5</v>
      </c>
    </row>
    <row r="6" spans="1:19" s="3" customFormat="1" ht="18" customHeight="1">
      <c r="A6" s="14" t="s">
        <v>0</v>
      </c>
      <c r="B6" s="34">
        <v>20303</v>
      </c>
      <c r="C6" s="35">
        <v>11050</v>
      </c>
      <c r="D6" s="35">
        <v>9253</v>
      </c>
      <c r="E6" s="35">
        <v>7212</v>
      </c>
      <c r="F6" s="35">
        <v>3835</v>
      </c>
      <c r="G6" s="35">
        <v>3377</v>
      </c>
      <c r="H6" s="35">
        <v>9022</v>
      </c>
      <c r="I6" s="35">
        <v>5084</v>
      </c>
      <c r="J6" s="35">
        <v>3938</v>
      </c>
      <c r="K6" s="35">
        <v>1574</v>
      </c>
      <c r="L6" s="35">
        <v>835</v>
      </c>
      <c r="M6" s="35">
        <v>739</v>
      </c>
      <c r="N6" s="35">
        <v>1013</v>
      </c>
      <c r="O6" s="35">
        <v>572</v>
      </c>
      <c r="P6" s="35">
        <v>441</v>
      </c>
      <c r="Q6" s="35">
        <v>1482</v>
      </c>
      <c r="R6" s="35">
        <v>724</v>
      </c>
      <c r="S6" s="35">
        <v>758</v>
      </c>
    </row>
    <row r="7" spans="1:19" ht="18" customHeight="1">
      <c r="A7" s="10" t="s">
        <v>12</v>
      </c>
      <c r="B7" s="21">
        <v>12817</v>
      </c>
      <c r="C7" s="15">
        <v>7125</v>
      </c>
      <c r="D7" s="15">
        <v>5692</v>
      </c>
      <c r="E7" s="15">
        <v>6241</v>
      </c>
      <c r="F7" s="15">
        <v>3284</v>
      </c>
      <c r="G7" s="15">
        <v>2957</v>
      </c>
      <c r="H7" s="15">
        <v>4908</v>
      </c>
      <c r="I7" s="15">
        <v>2934</v>
      </c>
      <c r="J7" s="15">
        <v>1974</v>
      </c>
      <c r="K7" s="15">
        <v>933</v>
      </c>
      <c r="L7" s="15">
        <v>482</v>
      </c>
      <c r="M7" s="15">
        <v>451</v>
      </c>
      <c r="N7" s="15">
        <v>186</v>
      </c>
      <c r="O7" s="15">
        <v>113</v>
      </c>
      <c r="P7" s="15">
        <v>73</v>
      </c>
      <c r="Q7" s="15">
        <v>549</v>
      </c>
      <c r="R7" s="15">
        <v>312</v>
      </c>
      <c r="S7" s="15">
        <v>237</v>
      </c>
    </row>
    <row r="8" spans="1:19" ht="18" customHeight="1">
      <c r="A8" s="10" t="s">
        <v>13</v>
      </c>
      <c r="B8" s="21">
        <v>7486</v>
      </c>
      <c r="C8" s="15">
        <v>3925</v>
      </c>
      <c r="D8" s="15">
        <v>3561</v>
      </c>
      <c r="E8" s="15">
        <v>971</v>
      </c>
      <c r="F8" s="15">
        <v>551</v>
      </c>
      <c r="G8" s="15">
        <v>420</v>
      </c>
      <c r="H8" s="15">
        <v>4114</v>
      </c>
      <c r="I8" s="15">
        <v>2150</v>
      </c>
      <c r="J8" s="15">
        <v>1964</v>
      </c>
      <c r="K8" s="15">
        <v>641</v>
      </c>
      <c r="L8" s="15">
        <v>353</v>
      </c>
      <c r="M8" s="15">
        <v>288</v>
      </c>
      <c r="N8" s="15">
        <v>827</v>
      </c>
      <c r="O8" s="15">
        <v>459</v>
      </c>
      <c r="P8" s="15">
        <v>368</v>
      </c>
      <c r="Q8" s="15">
        <v>933</v>
      </c>
      <c r="R8" s="16">
        <v>412</v>
      </c>
      <c r="S8" s="15">
        <v>521</v>
      </c>
    </row>
    <row r="9" spans="1:19" ht="18" customHeight="1">
      <c r="A9" s="17"/>
      <c r="B9" s="21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/>
      <c r="S9" s="17"/>
    </row>
    <row r="10" spans="1:19" ht="18" customHeight="1">
      <c r="A10" s="10" t="s">
        <v>16</v>
      </c>
      <c r="B10" s="21">
        <v>7187</v>
      </c>
      <c r="C10" s="15">
        <v>3924</v>
      </c>
      <c r="D10" s="15">
        <v>3263</v>
      </c>
      <c r="E10" s="15">
        <v>2551</v>
      </c>
      <c r="F10" s="63">
        <v>1359</v>
      </c>
      <c r="G10" s="63">
        <v>1192</v>
      </c>
      <c r="H10" s="15">
        <v>3220</v>
      </c>
      <c r="I10" s="63">
        <v>1818</v>
      </c>
      <c r="J10" s="63">
        <v>1402</v>
      </c>
      <c r="K10" s="15">
        <v>522</v>
      </c>
      <c r="L10" s="63">
        <v>280</v>
      </c>
      <c r="M10" s="63">
        <v>242</v>
      </c>
      <c r="N10" s="15">
        <v>323</v>
      </c>
      <c r="O10" s="63">
        <v>175</v>
      </c>
      <c r="P10" s="63">
        <v>148</v>
      </c>
      <c r="Q10" s="15">
        <v>571</v>
      </c>
      <c r="R10" s="63">
        <v>292</v>
      </c>
      <c r="S10" s="63">
        <v>279</v>
      </c>
    </row>
    <row r="11" spans="1:19" ht="18" customHeight="1">
      <c r="A11" s="10" t="s">
        <v>17</v>
      </c>
      <c r="B11" s="21">
        <v>6622</v>
      </c>
      <c r="C11" s="15">
        <v>3654</v>
      </c>
      <c r="D11" s="15">
        <v>2968</v>
      </c>
      <c r="E11" s="15">
        <v>2364</v>
      </c>
      <c r="F11" s="63">
        <v>1272</v>
      </c>
      <c r="G11" s="63">
        <v>1092</v>
      </c>
      <c r="H11" s="15">
        <v>2994</v>
      </c>
      <c r="I11" s="63">
        <v>1707</v>
      </c>
      <c r="J11" s="63">
        <v>1287</v>
      </c>
      <c r="K11" s="15">
        <v>489</v>
      </c>
      <c r="L11" s="63">
        <v>265</v>
      </c>
      <c r="M11" s="63">
        <v>224</v>
      </c>
      <c r="N11" s="15">
        <v>329</v>
      </c>
      <c r="O11" s="63">
        <v>194</v>
      </c>
      <c r="P11" s="63">
        <v>135</v>
      </c>
      <c r="Q11" s="15">
        <v>446</v>
      </c>
      <c r="R11" s="63">
        <v>216</v>
      </c>
      <c r="S11" s="63">
        <v>230</v>
      </c>
    </row>
    <row r="12" spans="1:19" ht="18" customHeight="1">
      <c r="A12" s="10" t="s">
        <v>18</v>
      </c>
      <c r="B12" s="21">
        <v>6371</v>
      </c>
      <c r="C12" s="15">
        <v>3400</v>
      </c>
      <c r="D12" s="15">
        <v>2971</v>
      </c>
      <c r="E12" s="15">
        <v>2281</v>
      </c>
      <c r="F12" s="63">
        <v>1192</v>
      </c>
      <c r="G12" s="63">
        <v>1089</v>
      </c>
      <c r="H12" s="15">
        <v>2717</v>
      </c>
      <c r="I12" s="63">
        <v>1507</v>
      </c>
      <c r="J12" s="63">
        <v>1210</v>
      </c>
      <c r="K12" s="15">
        <v>554</v>
      </c>
      <c r="L12" s="63">
        <v>286</v>
      </c>
      <c r="M12" s="63">
        <v>268</v>
      </c>
      <c r="N12" s="15">
        <v>354</v>
      </c>
      <c r="O12" s="63">
        <v>199</v>
      </c>
      <c r="P12" s="63">
        <v>155</v>
      </c>
      <c r="Q12" s="15">
        <v>465</v>
      </c>
      <c r="R12" s="63">
        <v>216</v>
      </c>
      <c r="S12" s="63">
        <v>249</v>
      </c>
    </row>
    <row r="13" spans="1:19" ht="18" customHeight="1">
      <c r="A13" s="18" t="s">
        <v>19</v>
      </c>
      <c r="B13" s="21">
        <v>123</v>
      </c>
      <c r="C13" s="15">
        <v>72</v>
      </c>
      <c r="D13" s="15">
        <v>51</v>
      </c>
      <c r="E13" s="15">
        <v>16</v>
      </c>
      <c r="F13" s="63">
        <v>12</v>
      </c>
      <c r="G13" s="63">
        <v>4</v>
      </c>
      <c r="H13" s="15">
        <v>91</v>
      </c>
      <c r="I13" s="63">
        <v>52</v>
      </c>
      <c r="J13" s="63">
        <v>39</v>
      </c>
      <c r="K13" s="15">
        <v>9</v>
      </c>
      <c r="L13" s="63">
        <v>4</v>
      </c>
      <c r="M13" s="63">
        <v>5</v>
      </c>
      <c r="N13" s="15">
        <v>7</v>
      </c>
      <c r="O13" s="63">
        <v>4</v>
      </c>
      <c r="P13" s="63">
        <v>3</v>
      </c>
      <c r="Q13" s="15">
        <v>0</v>
      </c>
      <c r="R13" s="16">
        <v>0</v>
      </c>
      <c r="S13" s="15">
        <v>0</v>
      </c>
    </row>
    <row r="14" spans="1:19" s="3" customFormat="1" ht="25.5" customHeight="1">
      <c r="A14" s="24" t="s">
        <v>60</v>
      </c>
      <c r="B14" s="21"/>
      <c r="C14" s="15"/>
      <c r="D14" s="15"/>
      <c r="E14" s="1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7"/>
      <c r="S14" s="17"/>
    </row>
    <row r="15" spans="1:19" ht="18" customHeight="1">
      <c r="A15" s="23" t="s">
        <v>15</v>
      </c>
      <c r="B15" s="21">
        <v>5297</v>
      </c>
      <c r="C15" s="15">
        <v>2637</v>
      </c>
      <c r="D15" s="15">
        <v>2660</v>
      </c>
      <c r="E15" s="15">
        <v>1921</v>
      </c>
      <c r="F15" s="15">
        <v>944</v>
      </c>
      <c r="G15" s="15">
        <v>977</v>
      </c>
      <c r="H15" s="15">
        <v>2124</v>
      </c>
      <c r="I15" s="15">
        <v>1077</v>
      </c>
      <c r="J15" s="15">
        <v>1047</v>
      </c>
      <c r="K15" s="15">
        <v>464</v>
      </c>
      <c r="L15" s="15">
        <v>230</v>
      </c>
      <c r="M15" s="15">
        <v>234</v>
      </c>
      <c r="N15" s="15">
        <v>286</v>
      </c>
      <c r="O15" s="15">
        <v>158</v>
      </c>
      <c r="P15" s="15">
        <v>128</v>
      </c>
      <c r="Q15" s="15">
        <v>502</v>
      </c>
      <c r="R15" s="15">
        <v>228</v>
      </c>
      <c r="S15" s="15">
        <v>274</v>
      </c>
    </row>
    <row r="16" spans="1:19" ht="18" customHeight="1" thickBot="1">
      <c r="A16" s="19"/>
      <c r="B16" s="61"/>
      <c r="C16" s="62"/>
      <c r="D16" s="6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62"/>
      <c r="S16" s="62"/>
    </row>
    <row r="17" spans="1:19" s="38" customFormat="1" ht="15.75">
      <c r="A17" s="56" t="s">
        <v>115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s="38" customFormat="1" ht="15.75">
      <c r="A18" s="56" t="s">
        <v>91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s="39" customFormat="1" ht="15.75">
      <c r="A19" s="56" t="s">
        <v>92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ht="24" customHeight="1">
      <c r="Q20" s="4"/>
    </row>
  </sheetData>
  <sheetProtection/>
  <mergeCells count="10">
    <mergeCell ref="A17:S17"/>
    <mergeCell ref="A18:S18"/>
    <mergeCell ref="A19:S19"/>
    <mergeCell ref="A1:S1"/>
    <mergeCell ref="A2:S2"/>
    <mergeCell ref="E4:G4"/>
    <mergeCell ref="H4:J4"/>
    <mergeCell ref="K4:M4"/>
    <mergeCell ref="N4:P4"/>
    <mergeCell ref="Q4:S4"/>
  </mergeCells>
  <printOptions/>
  <pageMargins left="0.17" right="0.17" top="1" bottom="1" header="0.5" footer="0.5"/>
  <pageSetup fitToHeight="1" fitToWidth="1"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PageLayoutView="0" workbookViewId="0" topLeftCell="A1">
      <pane xSplit="1" ySplit="5" topLeftCell="B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:S1"/>
    </sheetView>
  </sheetViews>
  <sheetFormatPr defaultColWidth="10.00390625" defaultRowHeight="24" customHeight="1"/>
  <cols>
    <col min="1" max="19" width="9.00390625" style="1" customWidth="1"/>
    <col min="20" max="16384" width="10.00390625" style="1" customWidth="1"/>
  </cols>
  <sheetData>
    <row r="1" spans="1:19" ht="30" customHeight="1">
      <c r="A1" s="54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5.75" customHeight="1">
      <c r="A2" s="52" t="s">
        <v>119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5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3"/>
      <c r="R3" s="7"/>
      <c r="S3" s="13" t="s">
        <v>24</v>
      </c>
    </row>
    <row r="4" spans="1:19" s="6" customFormat="1" ht="30" customHeight="1">
      <c r="A4" s="25"/>
      <c r="B4" s="26" t="s">
        <v>0</v>
      </c>
      <c r="C4" s="26"/>
      <c r="D4" s="26"/>
      <c r="E4" s="59" t="s">
        <v>85</v>
      </c>
      <c r="F4" s="59"/>
      <c r="G4" s="59"/>
      <c r="H4" s="59" t="s">
        <v>113</v>
      </c>
      <c r="I4" s="59"/>
      <c r="J4" s="59"/>
      <c r="K4" s="59" t="s">
        <v>87</v>
      </c>
      <c r="L4" s="59"/>
      <c r="M4" s="59"/>
      <c r="N4" s="59" t="s">
        <v>88</v>
      </c>
      <c r="O4" s="59"/>
      <c r="P4" s="59"/>
      <c r="Q4" s="59" t="s">
        <v>114</v>
      </c>
      <c r="R4" s="59"/>
      <c r="S4" s="60"/>
    </row>
    <row r="5" spans="1:19" s="6" customFormat="1" ht="24.75" customHeight="1">
      <c r="A5" s="29"/>
      <c r="B5" s="30" t="s">
        <v>3</v>
      </c>
      <c r="C5" s="30" t="s">
        <v>4</v>
      </c>
      <c r="D5" s="30" t="s">
        <v>5</v>
      </c>
      <c r="E5" s="36" t="s">
        <v>3</v>
      </c>
      <c r="F5" s="36" t="s">
        <v>4</v>
      </c>
      <c r="G5" s="36" t="s">
        <v>5</v>
      </c>
      <c r="H5" s="36" t="s">
        <v>3</v>
      </c>
      <c r="I5" s="36" t="s">
        <v>4</v>
      </c>
      <c r="J5" s="36" t="s">
        <v>5</v>
      </c>
      <c r="K5" s="36" t="s">
        <v>3</v>
      </c>
      <c r="L5" s="36" t="s">
        <v>4</v>
      </c>
      <c r="M5" s="36" t="s">
        <v>5</v>
      </c>
      <c r="N5" s="36" t="s">
        <v>3</v>
      </c>
      <c r="O5" s="36" t="s">
        <v>4</v>
      </c>
      <c r="P5" s="36" t="s">
        <v>5</v>
      </c>
      <c r="Q5" s="36" t="s">
        <v>3</v>
      </c>
      <c r="R5" s="36" t="s">
        <v>4</v>
      </c>
      <c r="S5" s="37" t="s">
        <v>5</v>
      </c>
    </row>
    <row r="6" spans="1:19" s="3" customFormat="1" ht="18" customHeight="1">
      <c r="A6" s="14" t="s">
        <v>0</v>
      </c>
      <c r="B6" s="34">
        <v>19678</v>
      </c>
      <c r="C6" s="35">
        <v>10738</v>
      </c>
      <c r="D6" s="35">
        <v>8940</v>
      </c>
      <c r="E6" s="35">
        <v>7188</v>
      </c>
      <c r="F6" s="35">
        <v>3894</v>
      </c>
      <c r="G6" s="35">
        <v>3294</v>
      </c>
      <c r="H6" s="35">
        <v>8637</v>
      </c>
      <c r="I6" s="35">
        <v>4845</v>
      </c>
      <c r="J6" s="35">
        <v>3792</v>
      </c>
      <c r="K6" s="35">
        <v>1596</v>
      </c>
      <c r="L6" s="35">
        <v>842</v>
      </c>
      <c r="M6" s="35">
        <v>754</v>
      </c>
      <c r="N6" s="35">
        <v>948</v>
      </c>
      <c r="O6" s="35">
        <v>549</v>
      </c>
      <c r="P6" s="35">
        <v>399</v>
      </c>
      <c r="Q6" s="35">
        <v>1309</v>
      </c>
      <c r="R6" s="35">
        <v>608</v>
      </c>
      <c r="S6" s="35">
        <v>701</v>
      </c>
    </row>
    <row r="7" spans="1:19" ht="18" customHeight="1">
      <c r="A7" s="10" t="s">
        <v>12</v>
      </c>
      <c r="B7" s="21">
        <v>12520</v>
      </c>
      <c r="C7" s="15">
        <v>7033</v>
      </c>
      <c r="D7" s="15">
        <v>5487</v>
      </c>
      <c r="E7" s="15">
        <v>6239</v>
      </c>
      <c r="F7" s="15">
        <v>3336</v>
      </c>
      <c r="G7" s="15">
        <v>2903</v>
      </c>
      <c r="H7" s="15">
        <v>4707</v>
      </c>
      <c r="I7" s="15">
        <v>2856</v>
      </c>
      <c r="J7" s="15">
        <v>1851</v>
      </c>
      <c r="K7" s="15">
        <v>903</v>
      </c>
      <c r="L7" s="15">
        <v>462</v>
      </c>
      <c r="M7" s="15">
        <v>441</v>
      </c>
      <c r="N7" s="15">
        <v>199</v>
      </c>
      <c r="O7" s="15">
        <v>120</v>
      </c>
      <c r="P7" s="15">
        <v>79</v>
      </c>
      <c r="Q7" s="15">
        <v>472</v>
      </c>
      <c r="R7" s="15">
        <v>259</v>
      </c>
      <c r="S7" s="15">
        <v>213</v>
      </c>
    </row>
    <row r="8" spans="1:19" ht="18" customHeight="1">
      <c r="A8" s="10" t="s">
        <v>13</v>
      </c>
      <c r="B8" s="21">
        <v>7158</v>
      </c>
      <c r="C8" s="15">
        <v>3705</v>
      </c>
      <c r="D8" s="15">
        <v>3453</v>
      </c>
      <c r="E8" s="15">
        <v>949</v>
      </c>
      <c r="F8" s="15">
        <v>558</v>
      </c>
      <c r="G8" s="15">
        <v>391</v>
      </c>
      <c r="H8" s="15">
        <v>3930</v>
      </c>
      <c r="I8" s="15">
        <v>1989</v>
      </c>
      <c r="J8" s="15">
        <v>1941</v>
      </c>
      <c r="K8" s="15">
        <v>693</v>
      </c>
      <c r="L8" s="15">
        <v>380</v>
      </c>
      <c r="M8" s="15">
        <v>313</v>
      </c>
      <c r="N8" s="15">
        <v>749</v>
      </c>
      <c r="O8" s="15">
        <v>429</v>
      </c>
      <c r="P8" s="15">
        <v>320</v>
      </c>
      <c r="Q8" s="15">
        <v>837</v>
      </c>
      <c r="R8" s="16">
        <v>349</v>
      </c>
      <c r="S8" s="15">
        <v>488</v>
      </c>
    </row>
    <row r="9" spans="1:19" ht="18" customHeight="1">
      <c r="A9" s="17"/>
      <c r="B9" s="21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/>
      <c r="S9" s="17"/>
    </row>
    <row r="10" spans="1:19" ht="18" customHeight="1">
      <c r="A10" s="10" t="s">
        <v>16</v>
      </c>
      <c r="B10" s="21">
        <v>6939</v>
      </c>
      <c r="C10" s="15">
        <v>3834</v>
      </c>
      <c r="D10" s="15">
        <v>3105</v>
      </c>
      <c r="E10" s="15">
        <v>2455</v>
      </c>
      <c r="F10" s="63">
        <v>1361</v>
      </c>
      <c r="G10" s="63">
        <v>1094</v>
      </c>
      <c r="H10" s="15">
        <v>2979</v>
      </c>
      <c r="I10" s="63">
        <v>1686</v>
      </c>
      <c r="J10" s="63">
        <v>1293</v>
      </c>
      <c r="K10" s="15">
        <v>609</v>
      </c>
      <c r="L10" s="63">
        <v>311</v>
      </c>
      <c r="M10" s="63">
        <v>298</v>
      </c>
      <c r="N10" s="15">
        <v>353</v>
      </c>
      <c r="O10" s="63">
        <v>215</v>
      </c>
      <c r="P10" s="63">
        <v>138</v>
      </c>
      <c r="Q10" s="15">
        <v>543</v>
      </c>
      <c r="R10" s="63">
        <v>261</v>
      </c>
      <c r="S10" s="63">
        <v>282</v>
      </c>
    </row>
    <row r="11" spans="1:19" ht="18" customHeight="1">
      <c r="A11" s="10" t="s">
        <v>17</v>
      </c>
      <c r="B11" s="21">
        <v>6489</v>
      </c>
      <c r="C11" s="15">
        <v>3484</v>
      </c>
      <c r="D11" s="15">
        <v>3005</v>
      </c>
      <c r="E11" s="15">
        <v>2411</v>
      </c>
      <c r="F11" s="63">
        <v>1278</v>
      </c>
      <c r="G11" s="63">
        <v>1133</v>
      </c>
      <c r="H11" s="15">
        <v>2854</v>
      </c>
      <c r="I11" s="63">
        <v>1581</v>
      </c>
      <c r="J11" s="63">
        <v>1273</v>
      </c>
      <c r="K11" s="15">
        <v>519</v>
      </c>
      <c r="L11" s="63">
        <v>278</v>
      </c>
      <c r="M11" s="63">
        <v>241</v>
      </c>
      <c r="N11" s="15">
        <v>301</v>
      </c>
      <c r="O11" s="63">
        <v>162</v>
      </c>
      <c r="P11" s="63">
        <v>139</v>
      </c>
      <c r="Q11" s="15">
        <v>404</v>
      </c>
      <c r="R11" s="63">
        <v>185</v>
      </c>
      <c r="S11" s="63">
        <v>219</v>
      </c>
    </row>
    <row r="12" spans="1:19" ht="18" customHeight="1">
      <c r="A12" s="10" t="s">
        <v>18</v>
      </c>
      <c r="B12" s="21">
        <v>6122</v>
      </c>
      <c r="C12" s="15">
        <v>3339</v>
      </c>
      <c r="D12" s="15">
        <v>2783</v>
      </c>
      <c r="E12" s="15">
        <v>2310</v>
      </c>
      <c r="F12" s="63">
        <v>1245</v>
      </c>
      <c r="G12" s="63">
        <v>1065</v>
      </c>
      <c r="H12" s="15">
        <v>2703</v>
      </c>
      <c r="I12" s="63">
        <v>1520</v>
      </c>
      <c r="J12" s="63">
        <v>1183</v>
      </c>
      <c r="K12" s="15">
        <v>464</v>
      </c>
      <c r="L12" s="63">
        <v>249</v>
      </c>
      <c r="M12" s="63">
        <v>215</v>
      </c>
      <c r="N12" s="15">
        <v>283</v>
      </c>
      <c r="O12" s="63">
        <v>163</v>
      </c>
      <c r="P12" s="63">
        <v>120</v>
      </c>
      <c r="Q12" s="15">
        <v>362</v>
      </c>
      <c r="R12" s="63">
        <v>162</v>
      </c>
      <c r="S12" s="63">
        <v>200</v>
      </c>
    </row>
    <row r="13" spans="1:19" ht="18" customHeight="1">
      <c r="A13" s="18" t="s">
        <v>19</v>
      </c>
      <c r="B13" s="21">
        <v>128</v>
      </c>
      <c r="C13" s="15">
        <v>81</v>
      </c>
      <c r="D13" s="15">
        <v>47</v>
      </c>
      <c r="E13" s="15">
        <v>12</v>
      </c>
      <c r="F13" s="63">
        <v>10</v>
      </c>
      <c r="G13" s="63">
        <v>2</v>
      </c>
      <c r="H13" s="15">
        <v>101</v>
      </c>
      <c r="I13" s="63">
        <v>58</v>
      </c>
      <c r="J13" s="63">
        <v>43</v>
      </c>
      <c r="K13" s="15">
        <v>4</v>
      </c>
      <c r="L13" s="63">
        <v>4</v>
      </c>
      <c r="M13" s="63">
        <v>0</v>
      </c>
      <c r="N13" s="15">
        <v>11</v>
      </c>
      <c r="O13" s="63">
        <v>9</v>
      </c>
      <c r="P13" s="63">
        <v>2</v>
      </c>
      <c r="Q13" s="15">
        <v>0</v>
      </c>
      <c r="R13" s="16">
        <v>0</v>
      </c>
      <c r="S13" s="15">
        <v>0</v>
      </c>
    </row>
    <row r="14" spans="1:19" s="3" customFormat="1" ht="25.5" customHeight="1">
      <c r="A14" s="24" t="s">
        <v>60</v>
      </c>
      <c r="B14" s="21"/>
      <c r="C14" s="15"/>
      <c r="D14" s="15"/>
      <c r="E14" s="1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7"/>
      <c r="S14" s="17"/>
    </row>
    <row r="15" spans="1:19" ht="18" customHeight="1">
      <c r="A15" s="23" t="s">
        <v>15</v>
      </c>
      <c r="B15" s="21">
        <v>5232</v>
      </c>
      <c r="C15" s="15">
        <v>2657</v>
      </c>
      <c r="D15" s="15">
        <v>2575</v>
      </c>
      <c r="E15" s="15">
        <v>1972</v>
      </c>
      <c r="F15" s="15">
        <v>993</v>
      </c>
      <c r="G15" s="15">
        <v>979</v>
      </c>
      <c r="H15" s="15">
        <v>2131</v>
      </c>
      <c r="I15" s="15">
        <v>1106</v>
      </c>
      <c r="J15" s="15">
        <v>1025</v>
      </c>
      <c r="K15" s="15">
        <v>442</v>
      </c>
      <c r="L15" s="15">
        <v>217</v>
      </c>
      <c r="M15" s="15">
        <v>225</v>
      </c>
      <c r="N15" s="15">
        <v>277</v>
      </c>
      <c r="O15" s="15">
        <v>146</v>
      </c>
      <c r="P15" s="15">
        <v>131</v>
      </c>
      <c r="Q15" s="15">
        <v>410</v>
      </c>
      <c r="R15" s="15">
        <v>195</v>
      </c>
      <c r="S15" s="15">
        <v>215</v>
      </c>
    </row>
    <row r="16" spans="1:19" ht="18" customHeight="1" thickBot="1">
      <c r="A16" s="19"/>
      <c r="B16" s="61"/>
      <c r="C16" s="62"/>
      <c r="D16" s="6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62"/>
      <c r="S16" s="62"/>
    </row>
    <row r="17" spans="1:19" s="38" customFormat="1" ht="15.75">
      <c r="A17" s="56" t="s">
        <v>115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s="38" customFormat="1" ht="15.75">
      <c r="A18" s="56" t="s">
        <v>91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s="39" customFormat="1" ht="15.75">
      <c r="A19" s="56" t="s">
        <v>92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ht="24" customHeight="1">
      <c r="Q20" s="4"/>
    </row>
  </sheetData>
  <sheetProtection/>
  <mergeCells count="10">
    <mergeCell ref="A17:S17"/>
    <mergeCell ref="A18:S18"/>
    <mergeCell ref="A19:S19"/>
    <mergeCell ref="A1:S1"/>
    <mergeCell ref="A2:S2"/>
    <mergeCell ref="E4:G4"/>
    <mergeCell ref="H4:J4"/>
    <mergeCell ref="K4:M4"/>
    <mergeCell ref="N4:P4"/>
    <mergeCell ref="Q4:S4"/>
  </mergeCells>
  <printOptions/>
  <pageMargins left="0.17" right="0.17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J1"/>
    </sheetView>
  </sheetViews>
  <sheetFormatPr defaultColWidth="10.00390625" defaultRowHeight="24" customHeight="1"/>
  <cols>
    <col min="1" max="10" width="9.00390625" style="1" customWidth="1"/>
    <col min="11" max="16384" width="10.00390625" style="1" customWidth="1"/>
  </cols>
  <sheetData>
    <row r="1" spans="1:10" ht="30" customHeight="1">
      <c r="A1" s="54" t="s">
        <v>81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 customHeight="1">
      <c r="A2" s="52" t="s">
        <v>14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 customHeight="1" thickBot="1">
      <c r="A3" s="7"/>
      <c r="B3" s="7"/>
      <c r="C3" s="7"/>
      <c r="D3" s="7"/>
      <c r="E3" s="7"/>
      <c r="F3" s="7"/>
      <c r="G3" s="7"/>
      <c r="H3" s="8"/>
      <c r="I3" s="7"/>
      <c r="J3" s="13" t="s">
        <v>24</v>
      </c>
    </row>
    <row r="4" spans="1:10" s="2" customFormat="1" ht="30" customHeight="1">
      <c r="A4" s="25"/>
      <c r="B4" s="26" t="s">
        <v>6</v>
      </c>
      <c r="C4" s="26"/>
      <c r="D4" s="26"/>
      <c r="E4" s="26" t="s">
        <v>7</v>
      </c>
      <c r="F4" s="26"/>
      <c r="G4" s="26"/>
      <c r="H4" s="26" t="s">
        <v>8</v>
      </c>
      <c r="I4" s="27"/>
      <c r="J4" s="28"/>
    </row>
    <row r="5" spans="1:10" s="2" customFormat="1" ht="24.75" customHeight="1">
      <c r="A5" s="29"/>
      <c r="B5" s="30" t="s">
        <v>9</v>
      </c>
      <c r="C5" s="30" t="s">
        <v>10</v>
      </c>
      <c r="D5" s="30" t="s">
        <v>11</v>
      </c>
      <c r="E5" s="30" t="s">
        <v>9</v>
      </c>
      <c r="F5" s="30" t="s">
        <v>10</v>
      </c>
      <c r="G5" s="30" t="s">
        <v>11</v>
      </c>
      <c r="H5" s="30" t="s">
        <v>9</v>
      </c>
      <c r="I5" s="31" t="s">
        <v>10</v>
      </c>
      <c r="J5" s="32" t="s">
        <v>11</v>
      </c>
    </row>
    <row r="6" spans="1:10" s="3" customFormat="1" ht="18" customHeight="1">
      <c r="A6" s="14" t="s">
        <v>0</v>
      </c>
      <c r="B6" s="45">
        <f>E6+H6</f>
        <v>16459</v>
      </c>
      <c r="C6" s="46">
        <f>F6+I6</f>
        <v>8730</v>
      </c>
      <c r="D6" s="46">
        <f>G6+J6</f>
        <v>7729</v>
      </c>
      <c r="E6" s="46">
        <f>F6+G6</f>
        <v>8712</v>
      </c>
      <c r="F6" s="46">
        <f>F7+F8</f>
        <v>4437</v>
      </c>
      <c r="G6" s="46">
        <f>G7+G8</f>
        <v>4275</v>
      </c>
      <c r="H6" s="46">
        <f>I6+J6</f>
        <v>7747</v>
      </c>
      <c r="I6" s="46">
        <f>I7+I8</f>
        <v>4293</v>
      </c>
      <c r="J6" s="46">
        <f>J7+J8</f>
        <v>3454</v>
      </c>
    </row>
    <row r="7" spans="1:10" ht="18" customHeight="1">
      <c r="A7" s="10" t="s">
        <v>12</v>
      </c>
      <c r="B7" s="45">
        <f aca="true" t="shared" si="0" ref="B7:B15">E7+H7</f>
        <v>9163</v>
      </c>
      <c r="C7" s="46">
        <f aca="true" t="shared" si="1" ref="C7:C15">F7+I7</f>
        <v>4993</v>
      </c>
      <c r="D7" s="46">
        <f aca="true" t="shared" si="2" ref="D7:D15">G7+J7</f>
        <v>4170</v>
      </c>
      <c r="E7" s="46">
        <f aca="true" t="shared" si="3" ref="E7:E15">F7+G7</f>
        <v>6279</v>
      </c>
      <c r="F7" s="46">
        <v>3236</v>
      </c>
      <c r="G7" s="46">
        <v>3043</v>
      </c>
      <c r="H7" s="46">
        <f>I7+J7</f>
        <v>2884</v>
      </c>
      <c r="I7" s="49">
        <v>1757</v>
      </c>
      <c r="J7" s="46">
        <v>1127</v>
      </c>
    </row>
    <row r="8" spans="1:10" ht="18" customHeight="1">
      <c r="A8" s="10" t="s">
        <v>13</v>
      </c>
      <c r="B8" s="45">
        <f t="shared" si="0"/>
        <v>7296</v>
      </c>
      <c r="C8" s="46">
        <f t="shared" si="1"/>
        <v>3737</v>
      </c>
      <c r="D8" s="46">
        <f t="shared" si="2"/>
        <v>3559</v>
      </c>
      <c r="E8" s="46">
        <f t="shared" si="3"/>
        <v>2433</v>
      </c>
      <c r="F8" s="46">
        <v>1201</v>
      </c>
      <c r="G8" s="46">
        <v>1232</v>
      </c>
      <c r="H8" s="46">
        <f>I8+J8</f>
        <v>4863</v>
      </c>
      <c r="I8" s="49">
        <v>2536</v>
      </c>
      <c r="J8" s="46">
        <v>2327</v>
      </c>
    </row>
    <row r="9" spans="1:10" ht="18" customHeight="1">
      <c r="A9" s="17"/>
      <c r="B9" s="45"/>
      <c r="C9" s="46"/>
      <c r="D9" s="46"/>
      <c r="E9" s="46"/>
      <c r="F9" s="46"/>
      <c r="G9" s="46"/>
      <c r="H9" s="46"/>
      <c r="I9" s="49"/>
      <c r="J9" s="50"/>
    </row>
    <row r="10" spans="1:10" ht="18" customHeight="1">
      <c r="A10" s="10" t="s">
        <v>16</v>
      </c>
      <c r="B10" s="45">
        <f t="shared" si="0"/>
        <v>6245</v>
      </c>
      <c r="C10" s="46">
        <f t="shared" si="1"/>
        <v>3373</v>
      </c>
      <c r="D10" s="46">
        <f t="shared" si="2"/>
        <v>2872</v>
      </c>
      <c r="E10" s="46">
        <f t="shared" si="3"/>
        <v>3207</v>
      </c>
      <c r="F10" s="46">
        <v>1663</v>
      </c>
      <c r="G10" s="46">
        <v>1544</v>
      </c>
      <c r="H10" s="46">
        <f>I10+J10</f>
        <v>3038</v>
      </c>
      <c r="I10" s="49">
        <v>1710</v>
      </c>
      <c r="J10" s="46">
        <v>1328</v>
      </c>
    </row>
    <row r="11" spans="1:10" ht="18" customHeight="1">
      <c r="A11" s="10" t="s">
        <v>17</v>
      </c>
      <c r="B11" s="45">
        <f t="shared" si="0"/>
        <v>5227</v>
      </c>
      <c r="C11" s="46">
        <f t="shared" si="1"/>
        <v>2725</v>
      </c>
      <c r="D11" s="46">
        <f t="shared" si="2"/>
        <v>2502</v>
      </c>
      <c r="E11" s="46">
        <f t="shared" si="3"/>
        <v>2844</v>
      </c>
      <c r="F11" s="46">
        <v>1428</v>
      </c>
      <c r="G11" s="46">
        <v>1416</v>
      </c>
      <c r="H11" s="46">
        <f>I11+J11</f>
        <v>2383</v>
      </c>
      <c r="I11" s="49">
        <v>1297</v>
      </c>
      <c r="J11" s="46">
        <v>1086</v>
      </c>
    </row>
    <row r="12" spans="1:10" ht="18" customHeight="1">
      <c r="A12" s="10" t="s">
        <v>18</v>
      </c>
      <c r="B12" s="45">
        <f aca="true" t="shared" si="4" ref="B12:D13">E12+H12</f>
        <v>4687</v>
      </c>
      <c r="C12" s="46">
        <f t="shared" si="4"/>
        <v>2380</v>
      </c>
      <c r="D12" s="46">
        <f t="shared" si="4"/>
        <v>2307</v>
      </c>
      <c r="E12" s="46">
        <f t="shared" si="3"/>
        <v>2555</v>
      </c>
      <c r="F12" s="46">
        <v>1270</v>
      </c>
      <c r="G12" s="46">
        <v>1285</v>
      </c>
      <c r="H12" s="46">
        <f>I12+J12</f>
        <v>2132</v>
      </c>
      <c r="I12" s="49">
        <v>1110</v>
      </c>
      <c r="J12" s="46">
        <v>1022</v>
      </c>
    </row>
    <row r="13" spans="1:10" ht="18" customHeight="1">
      <c r="A13" s="18" t="s">
        <v>19</v>
      </c>
      <c r="B13" s="45">
        <f t="shared" si="4"/>
        <v>300</v>
      </c>
      <c r="C13" s="46">
        <f t="shared" si="4"/>
        <v>252</v>
      </c>
      <c r="D13" s="46">
        <f t="shared" si="4"/>
        <v>48</v>
      </c>
      <c r="E13" s="46">
        <f t="shared" si="3"/>
        <v>106</v>
      </c>
      <c r="F13" s="46">
        <v>76</v>
      </c>
      <c r="G13" s="46">
        <v>30</v>
      </c>
      <c r="H13" s="46">
        <f>I13+J13</f>
        <v>194</v>
      </c>
      <c r="I13" s="49">
        <v>176</v>
      </c>
      <c r="J13" s="46">
        <v>18</v>
      </c>
    </row>
    <row r="14" spans="1:10" s="3" customFormat="1" ht="25.5" customHeight="1">
      <c r="A14" s="24" t="s">
        <v>60</v>
      </c>
      <c r="B14" s="45"/>
      <c r="C14" s="46"/>
      <c r="D14" s="46"/>
      <c r="E14" s="46"/>
      <c r="F14" s="51"/>
      <c r="G14" s="51"/>
      <c r="H14" s="51"/>
      <c r="I14" s="50"/>
      <c r="J14" s="50"/>
    </row>
    <row r="15" spans="1:10" ht="18" customHeight="1">
      <c r="A15" s="23" t="s">
        <v>15</v>
      </c>
      <c r="B15" s="45">
        <f t="shared" si="0"/>
        <v>3930</v>
      </c>
      <c r="C15" s="46">
        <f t="shared" si="1"/>
        <v>1979</v>
      </c>
      <c r="D15" s="46">
        <f t="shared" si="2"/>
        <v>1951</v>
      </c>
      <c r="E15" s="46">
        <f t="shared" si="3"/>
        <v>2158</v>
      </c>
      <c r="F15" s="46">
        <v>1061</v>
      </c>
      <c r="G15" s="46">
        <v>1097</v>
      </c>
      <c r="H15" s="46">
        <f>I15+J15</f>
        <v>1772</v>
      </c>
      <c r="I15" s="46">
        <v>918</v>
      </c>
      <c r="J15" s="46">
        <v>854</v>
      </c>
    </row>
    <row r="16" spans="1:10" ht="18" customHeight="1" thickBot="1">
      <c r="A16" s="19"/>
      <c r="B16" s="22"/>
      <c r="C16" s="19"/>
      <c r="D16" s="19"/>
      <c r="E16" s="20"/>
      <c r="F16" s="20"/>
      <c r="G16" s="20"/>
      <c r="H16" s="20"/>
      <c r="I16" s="19"/>
      <c r="J16" s="19"/>
    </row>
    <row r="17" spans="1:8" ht="15.75">
      <c r="A17" s="9" t="s">
        <v>38</v>
      </c>
      <c r="B17" s="5"/>
      <c r="C17" s="5"/>
      <c r="D17" s="5"/>
      <c r="E17" s="4"/>
      <c r="F17" s="4"/>
      <c r="G17" s="4"/>
      <c r="H17" s="4"/>
    </row>
    <row r="18" spans="5:8" ht="24" customHeight="1">
      <c r="E18" s="4"/>
      <c r="F18" s="4"/>
      <c r="G18" s="4"/>
      <c r="H18" s="4"/>
    </row>
    <row r="19" spans="5:8" ht="24" customHeight="1">
      <c r="E19" s="4"/>
      <c r="F19" s="4"/>
      <c r="G19" s="4"/>
      <c r="H19" s="4"/>
    </row>
    <row r="20" ht="24" customHeight="1">
      <c r="H20" s="4"/>
    </row>
  </sheetData>
  <sheetProtection/>
  <mergeCells count="2">
    <mergeCell ref="A2:J2"/>
    <mergeCell ref="A1:J1"/>
  </mergeCells>
  <printOptions/>
  <pageMargins left="0.5511811023622047" right="0.5511811023622047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10.00390625" defaultRowHeight="24" customHeight="1"/>
  <cols>
    <col min="1" max="10" width="9.00390625" style="1" customWidth="1"/>
    <col min="11" max="16384" width="10.00390625" style="1" customWidth="1"/>
  </cols>
  <sheetData>
    <row r="1" spans="1:10" ht="30" customHeight="1">
      <c r="A1" s="54" t="s">
        <v>81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 customHeight="1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 customHeight="1" thickBot="1">
      <c r="A3" s="7"/>
      <c r="B3" s="7"/>
      <c r="C3" s="7"/>
      <c r="D3" s="7"/>
      <c r="E3" s="7"/>
      <c r="F3" s="7"/>
      <c r="G3" s="7"/>
      <c r="H3" s="33"/>
      <c r="I3" s="7"/>
      <c r="J3" s="13" t="s">
        <v>25</v>
      </c>
    </row>
    <row r="4" spans="1:10" s="6" customFormat="1" ht="30" customHeight="1">
      <c r="A4" s="25"/>
      <c r="B4" s="26" t="s">
        <v>26</v>
      </c>
      <c r="C4" s="26"/>
      <c r="D4" s="26"/>
      <c r="E4" s="26" t="s">
        <v>27</v>
      </c>
      <c r="F4" s="26"/>
      <c r="G4" s="26"/>
      <c r="H4" s="26" t="s">
        <v>28</v>
      </c>
      <c r="I4" s="27"/>
      <c r="J4" s="28"/>
    </row>
    <row r="5" spans="1:10" s="6" customFormat="1" ht="24.75" customHeight="1">
      <c r="A5" s="29"/>
      <c r="B5" s="30" t="s">
        <v>29</v>
      </c>
      <c r="C5" s="30" t="s">
        <v>30</v>
      </c>
      <c r="D5" s="30" t="s">
        <v>31</v>
      </c>
      <c r="E5" s="30" t="s">
        <v>29</v>
      </c>
      <c r="F5" s="30" t="s">
        <v>30</v>
      </c>
      <c r="G5" s="30" t="s">
        <v>31</v>
      </c>
      <c r="H5" s="30" t="s">
        <v>29</v>
      </c>
      <c r="I5" s="31" t="s">
        <v>30</v>
      </c>
      <c r="J5" s="32" t="s">
        <v>31</v>
      </c>
    </row>
    <row r="6" spans="1:10" s="3" customFormat="1" ht="18" customHeight="1">
      <c r="A6" s="14" t="s">
        <v>26</v>
      </c>
      <c r="B6" s="45">
        <f aca="true" t="shared" si="0" ref="B6:D8">E6+H6</f>
        <v>18123</v>
      </c>
      <c r="C6" s="46">
        <f t="shared" si="0"/>
        <v>9652</v>
      </c>
      <c r="D6" s="46">
        <f t="shared" si="0"/>
        <v>8471</v>
      </c>
      <c r="E6" s="46">
        <f>F6+G6</f>
        <v>9628</v>
      </c>
      <c r="F6" s="46">
        <f>F7+F8</f>
        <v>4940</v>
      </c>
      <c r="G6" s="46">
        <f>G7+G8</f>
        <v>4688</v>
      </c>
      <c r="H6" s="46">
        <f>I6+J6</f>
        <v>8495</v>
      </c>
      <c r="I6" s="46">
        <f>I7+I8</f>
        <v>4712</v>
      </c>
      <c r="J6" s="46">
        <f>J7+J8</f>
        <v>3783</v>
      </c>
    </row>
    <row r="7" spans="1:10" ht="18" customHeight="1">
      <c r="A7" s="10" t="s">
        <v>32</v>
      </c>
      <c r="B7" s="45">
        <f t="shared" si="0"/>
        <v>9711</v>
      </c>
      <c r="C7" s="46">
        <f t="shared" si="0"/>
        <v>5319</v>
      </c>
      <c r="D7" s="46">
        <f t="shared" si="0"/>
        <v>4392</v>
      </c>
      <c r="E7" s="46">
        <f>F7+G7</f>
        <v>6535</v>
      </c>
      <c r="F7" s="46">
        <v>3430</v>
      </c>
      <c r="G7" s="46">
        <v>3105</v>
      </c>
      <c r="H7" s="46">
        <f>I7+J7</f>
        <v>3176</v>
      </c>
      <c r="I7" s="49">
        <v>1889</v>
      </c>
      <c r="J7" s="46">
        <v>1287</v>
      </c>
    </row>
    <row r="8" spans="1:10" ht="18" customHeight="1">
      <c r="A8" s="10" t="s">
        <v>33</v>
      </c>
      <c r="B8" s="45">
        <f t="shared" si="0"/>
        <v>8412</v>
      </c>
      <c r="C8" s="46">
        <f t="shared" si="0"/>
        <v>4333</v>
      </c>
      <c r="D8" s="46">
        <f t="shared" si="0"/>
        <v>4079</v>
      </c>
      <c r="E8" s="46">
        <f>F8+G8</f>
        <v>3093</v>
      </c>
      <c r="F8" s="46">
        <v>1510</v>
      </c>
      <c r="G8" s="46">
        <v>1583</v>
      </c>
      <c r="H8" s="46">
        <f>I8+J8</f>
        <v>5319</v>
      </c>
      <c r="I8" s="49">
        <v>2823</v>
      </c>
      <c r="J8" s="46">
        <v>2496</v>
      </c>
    </row>
    <row r="9" spans="1:10" ht="18" customHeight="1">
      <c r="A9" s="17"/>
      <c r="B9" s="45"/>
      <c r="C9" s="46"/>
      <c r="D9" s="46"/>
      <c r="E9" s="46"/>
      <c r="F9" s="46"/>
      <c r="G9" s="46"/>
      <c r="H9" s="46"/>
      <c r="I9" s="49"/>
      <c r="J9" s="50"/>
    </row>
    <row r="10" spans="1:10" ht="18" customHeight="1">
      <c r="A10" s="10" t="s">
        <v>34</v>
      </c>
      <c r="B10" s="45">
        <f aca="true" t="shared" si="1" ref="B10:D13">E10+H10</f>
        <v>6985</v>
      </c>
      <c r="C10" s="46">
        <f t="shared" si="1"/>
        <v>3778</v>
      </c>
      <c r="D10" s="46">
        <f t="shared" si="1"/>
        <v>3207</v>
      </c>
      <c r="E10" s="46">
        <f>F10+G10</f>
        <v>3489</v>
      </c>
      <c r="F10" s="46">
        <v>1823</v>
      </c>
      <c r="G10" s="46">
        <v>1666</v>
      </c>
      <c r="H10" s="46">
        <f>I10+J10</f>
        <v>3496</v>
      </c>
      <c r="I10" s="49">
        <v>1955</v>
      </c>
      <c r="J10" s="46">
        <v>1541</v>
      </c>
    </row>
    <row r="11" spans="1:10" ht="18" customHeight="1">
      <c r="A11" s="10" t="s">
        <v>35</v>
      </c>
      <c r="B11" s="45">
        <f t="shared" si="1"/>
        <v>5827</v>
      </c>
      <c r="C11" s="46">
        <f t="shared" si="1"/>
        <v>3077</v>
      </c>
      <c r="D11" s="46">
        <f t="shared" si="1"/>
        <v>2750</v>
      </c>
      <c r="E11" s="46">
        <f>F11+G11</f>
        <v>3195</v>
      </c>
      <c r="F11" s="46">
        <v>1630</v>
      </c>
      <c r="G11" s="46">
        <v>1565</v>
      </c>
      <c r="H11" s="46">
        <f>I11+J11</f>
        <v>2632</v>
      </c>
      <c r="I11" s="49">
        <v>1447</v>
      </c>
      <c r="J11" s="46">
        <v>1185</v>
      </c>
    </row>
    <row r="12" spans="1:10" ht="18" customHeight="1">
      <c r="A12" s="10" t="s">
        <v>36</v>
      </c>
      <c r="B12" s="45">
        <f t="shared" si="1"/>
        <v>5068</v>
      </c>
      <c r="C12" s="46">
        <f t="shared" si="1"/>
        <v>2615</v>
      </c>
      <c r="D12" s="46">
        <f t="shared" si="1"/>
        <v>2453</v>
      </c>
      <c r="E12" s="46">
        <f>F12+G12</f>
        <v>2859</v>
      </c>
      <c r="F12" s="46">
        <v>1430</v>
      </c>
      <c r="G12" s="46">
        <v>1429</v>
      </c>
      <c r="H12" s="46">
        <f>I12+J12</f>
        <v>2209</v>
      </c>
      <c r="I12" s="49">
        <v>1185</v>
      </c>
      <c r="J12" s="46">
        <v>1024</v>
      </c>
    </row>
    <row r="13" spans="1:10" ht="18" customHeight="1">
      <c r="A13" s="18" t="s">
        <v>37</v>
      </c>
      <c r="B13" s="45">
        <f t="shared" si="1"/>
        <v>243</v>
      </c>
      <c r="C13" s="46">
        <f t="shared" si="1"/>
        <v>182</v>
      </c>
      <c r="D13" s="46">
        <f t="shared" si="1"/>
        <v>61</v>
      </c>
      <c r="E13" s="46">
        <f>F13+G13</f>
        <v>85</v>
      </c>
      <c r="F13" s="46">
        <v>57</v>
      </c>
      <c r="G13" s="46">
        <v>28</v>
      </c>
      <c r="H13" s="46">
        <f>I13+J13</f>
        <v>158</v>
      </c>
      <c r="I13" s="49">
        <v>125</v>
      </c>
      <c r="J13" s="46">
        <v>33</v>
      </c>
    </row>
    <row r="14" spans="1:10" s="3" customFormat="1" ht="25.5" customHeight="1">
      <c r="A14" s="24" t="s">
        <v>60</v>
      </c>
      <c r="B14" s="45"/>
      <c r="C14" s="46"/>
      <c r="D14" s="46"/>
      <c r="E14" s="46"/>
      <c r="F14" s="51"/>
      <c r="G14" s="51"/>
      <c r="H14" s="51"/>
      <c r="I14" s="50"/>
      <c r="J14" s="50"/>
    </row>
    <row r="15" spans="1:10" ht="18" customHeight="1">
      <c r="A15" s="23" t="s">
        <v>15</v>
      </c>
      <c r="B15" s="45">
        <f>E15+H15</f>
        <v>4328</v>
      </c>
      <c r="C15" s="46">
        <f>F15+I15</f>
        <v>2156</v>
      </c>
      <c r="D15" s="46">
        <f>G15+J15</f>
        <v>2172</v>
      </c>
      <c r="E15" s="46">
        <f>F15+G15</f>
        <v>2438</v>
      </c>
      <c r="F15" s="46">
        <v>1202</v>
      </c>
      <c r="G15" s="46">
        <v>1236</v>
      </c>
      <c r="H15" s="46">
        <f>I15+J15</f>
        <v>1890</v>
      </c>
      <c r="I15" s="46">
        <v>954</v>
      </c>
      <c r="J15" s="46">
        <v>936</v>
      </c>
    </row>
    <row r="16" spans="1:10" ht="18" customHeight="1" thickBot="1">
      <c r="A16" s="19"/>
      <c r="B16" s="22"/>
      <c r="C16" s="19"/>
      <c r="D16" s="19"/>
      <c r="E16" s="20"/>
      <c r="F16" s="20"/>
      <c r="G16" s="20"/>
      <c r="H16" s="20"/>
      <c r="I16" s="19"/>
      <c r="J16" s="19"/>
    </row>
    <row r="17" spans="1:10" ht="18" customHeight="1">
      <c r="A17" s="9" t="s">
        <v>38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8" ht="24" customHeight="1">
      <c r="A18" s="5"/>
      <c r="B18" s="5"/>
      <c r="C18" s="5"/>
      <c r="D18" s="5"/>
      <c r="E18" s="4"/>
      <c r="F18" s="4"/>
      <c r="G18" s="4"/>
      <c r="H18" s="4"/>
    </row>
    <row r="19" spans="5:8" ht="24" customHeight="1">
      <c r="E19" s="4"/>
      <c r="F19" s="4"/>
      <c r="G19" s="4"/>
      <c r="H19" s="4"/>
    </row>
    <row r="20" spans="5:8" ht="24" customHeight="1">
      <c r="E20" s="4"/>
      <c r="F20" s="4"/>
      <c r="G20" s="4"/>
      <c r="H20" s="4"/>
    </row>
    <row r="21" ht="24" customHeight="1">
      <c r="H21" s="4"/>
    </row>
  </sheetData>
  <sheetProtection/>
  <mergeCells count="2">
    <mergeCell ref="A2:J2"/>
    <mergeCell ref="A1:J1"/>
  </mergeCells>
  <printOptions/>
  <pageMargins left="0.5511811023622047" right="0.5511811023622047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xSplit="1" ySplit="5" topLeftCell="B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:J1"/>
    </sheetView>
  </sheetViews>
  <sheetFormatPr defaultColWidth="10.00390625" defaultRowHeight="24" customHeight="1"/>
  <cols>
    <col min="1" max="10" width="9.00390625" style="1" customWidth="1"/>
    <col min="11" max="16384" width="10.00390625" style="1" customWidth="1"/>
  </cols>
  <sheetData>
    <row r="1" spans="1:10" ht="30" customHeight="1">
      <c r="A1" s="54" t="s">
        <v>81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 customHeight="1">
      <c r="A2" s="52" t="s">
        <v>55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 customHeight="1" thickBot="1">
      <c r="A3" s="7"/>
      <c r="B3" s="7"/>
      <c r="C3" s="7"/>
      <c r="D3" s="7"/>
      <c r="E3" s="7"/>
      <c r="F3" s="7"/>
      <c r="G3" s="7"/>
      <c r="H3" s="33"/>
      <c r="I3" s="7"/>
      <c r="J3" s="13" t="s">
        <v>41</v>
      </c>
    </row>
    <row r="4" spans="1:10" s="6" customFormat="1" ht="30" customHeight="1">
      <c r="A4" s="25"/>
      <c r="B4" s="26" t="s">
        <v>42</v>
      </c>
      <c r="C4" s="26"/>
      <c r="D4" s="26"/>
      <c r="E4" s="26" t="s">
        <v>43</v>
      </c>
      <c r="F4" s="26"/>
      <c r="G4" s="26"/>
      <c r="H4" s="26" t="s">
        <v>44</v>
      </c>
      <c r="I4" s="27"/>
      <c r="J4" s="28"/>
    </row>
    <row r="5" spans="1:10" s="6" customFormat="1" ht="24.75" customHeight="1">
      <c r="A5" s="29"/>
      <c r="B5" s="30" t="s">
        <v>45</v>
      </c>
      <c r="C5" s="30" t="s">
        <v>46</v>
      </c>
      <c r="D5" s="30" t="s">
        <v>47</v>
      </c>
      <c r="E5" s="30" t="s">
        <v>45</v>
      </c>
      <c r="F5" s="30" t="s">
        <v>46</v>
      </c>
      <c r="G5" s="30" t="s">
        <v>47</v>
      </c>
      <c r="H5" s="30" t="s">
        <v>45</v>
      </c>
      <c r="I5" s="31" t="s">
        <v>46</v>
      </c>
      <c r="J5" s="32" t="s">
        <v>47</v>
      </c>
    </row>
    <row r="6" spans="1:10" s="3" customFormat="1" ht="18" customHeight="1">
      <c r="A6" s="14" t="s">
        <v>42</v>
      </c>
      <c r="B6" s="45">
        <f aca="true" t="shared" si="0" ref="B6:D8">E6+H6</f>
        <v>18471</v>
      </c>
      <c r="C6" s="46">
        <f t="shared" si="0"/>
        <v>9738</v>
      </c>
      <c r="D6" s="46">
        <f t="shared" si="0"/>
        <v>8733</v>
      </c>
      <c r="E6" s="46">
        <f>F6+G6</f>
        <v>9527</v>
      </c>
      <c r="F6" s="46">
        <f>F7+F8</f>
        <v>4848</v>
      </c>
      <c r="G6" s="46">
        <f>G7+G8</f>
        <v>4679</v>
      </c>
      <c r="H6" s="46">
        <f>I6+J6</f>
        <v>8944</v>
      </c>
      <c r="I6" s="46">
        <f>I7+I8</f>
        <v>4890</v>
      </c>
      <c r="J6" s="46">
        <f>J7+J8</f>
        <v>4054</v>
      </c>
    </row>
    <row r="7" spans="1:10" ht="18" customHeight="1">
      <c r="A7" s="10" t="s">
        <v>48</v>
      </c>
      <c r="B7" s="45">
        <f t="shared" si="0"/>
        <v>9794</v>
      </c>
      <c r="C7" s="46">
        <f t="shared" si="0"/>
        <v>5327</v>
      </c>
      <c r="D7" s="46">
        <f t="shared" si="0"/>
        <v>4467</v>
      </c>
      <c r="E7" s="46">
        <f>F7+G7</f>
        <v>6560</v>
      </c>
      <c r="F7" s="46">
        <v>3425</v>
      </c>
      <c r="G7" s="46">
        <v>3135</v>
      </c>
      <c r="H7" s="46">
        <f>I7+J7</f>
        <v>3234</v>
      </c>
      <c r="I7" s="49">
        <v>1902</v>
      </c>
      <c r="J7" s="46">
        <v>1332</v>
      </c>
    </row>
    <row r="8" spans="1:10" ht="18" customHeight="1">
      <c r="A8" s="10" t="s">
        <v>49</v>
      </c>
      <c r="B8" s="45">
        <f t="shared" si="0"/>
        <v>8677</v>
      </c>
      <c r="C8" s="46">
        <f t="shared" si="0"/>
        <v>4411</v>
      </c>
      <c r="D8" s="46">
        <f t="shared" si="0"/>
        <v>4266</v>
      </c>
      <c r="E8" s="46">
        <f>F8+G8</f>
        <v>2967</v>
      </c>
      <c r="F8" s="46">
        <v>1423</v>
      </c>
      <c r="G8" s="46">
        <v>1544</v>
      </c>
      <c r="H8" s="46">
        <f>I8+J8</f>
        <v>5710</v>
      </c>
      <c r="I8" s="49">
        <v>2988</v>
      </c>
      <c r="J8" s="46">
        <v>2722</v>
      </c>
    </row>
    <row r="9" spans="1:10" ht="18" customHeight="1">
      <c r="A9" s="17"/>
      <c r="B9" s="45"/>
      <c r="C9" s="46"/>
      <c r="D9" s="46"/>
      <c r="E9" s="46"/>
      <c r="F9" s="46"/>
      <c r="G9" s="46"/>
      <c r="H9" s="46"/>
      <c r="I9" s="49"/>
      <c r="J9" s="50"/>
    </row>
    <row r="10" spans="1:10" ht="18" customHeight="1">
      <c r="A10" s="10" t="s">
        <v>50</v>
      </c>
      <c r="B10" s="45">
        <f aca="true" t="shared" si="1" ref="B10:D13">E10+H10</f>
        <v>6760</v>
      </c>
      <c r="C10" s="46">
        <f t="shared" si="1"/>
        <v>3498</v>
      </c>
      <c r="D10" s="46">
        <f t="shared" si="1"/>
        <v>3262</v>
      </c>
      <c r="E10" s="46">
        <f>F10+G10</f>
        <v>3360</v>
      </c>
      <c r="F10" s="46">
        <v>1670</v>
      </c>
      <c r="G10" s="46">
        <v>1690</v>
      </c>
      <c r="H10" s="46">
        <f>I10+J10</f>
        <v>3400</v>
      </c>
      <c r="I10" s="49">
        <v>1828</v>
      </c>
      <c r="J10" s="46">
        <v>1572</v>
      </c>
    </row>
    <row r="11" spans="1:10" ht="18" customHeight="1">
      <c r="A11" s="10" t="s">
        <v>51</v>
      </c>
      <c r="B11" s="45">
        <f t="shared" si="1"/>
        <v>6074</v>
      </c>
      <c r="C11" s="46">
        <f t="shared" si="1"/>
        <v>3218</v>
      </c>
      <c r="D11" s="46">
        <f t="shared" si="1"/>
        <v>2856</v>
      </c>
      <c r="E11" s="46">
        <f>F11+G11</f>
        <v>3177</v>
      </c>
      <c r="F11" s="46">
        <v>1644</v>
      </c>
      <c r="G11" s="46">
        <v>1533</v>
      </c>
      <c r="H11" s="46">
        <f>I11+J11</f>
        <v>2897</v>
      </c>
      <c r="I11" s="49">
        <v>1574</v>
      </c>
      <c r="J11" s="46">
        <v>1323</v>
      </c>
    </row>
    <row r="12" spans="1:10" ht="18" customHeight="1">
      <c r="A12" s="10" t="s">
        <v>52</v>
      </c>
      <c r="B12" s="45">
        <f t="shared" si="1"/>
        <v>5446</v>
      </c>
      <c r="C12" s="46">
        <f t="shared" si="1"/>
        <v>2875</v>
      </c>
      <c r="D12" s="46">
        <f t="shared" si="1"/>
        <v>2571</v>
      </c>
      <c r="E12" s="46">
        <f>F12+G12</f>
        <v>2953</v>
      </c>
      <c r="F12" s="46">
        <v>1511</v>
      </c>
      <c r="G12" s="46">
        <v>1442</v>
      </c>
      <c r="H12" s="46">
        <f>I12+J12</f>
        <v>2493</v>
      </c>
      <c r="I12" s="49">
        <v>1364</v>
      </c>
      <c r="J12" s="46">
        <v>1129</v>
      </c>
    </row>
    <row r="13" spans="1:10" ht="18" customHeight="1">
      <c r="A13" s="18" t="s">
        <v>53</v>
      </c>
      <c r="B13" s="45">
        <f t="shared" si="1"/>
        <v>191</v>
      </c>
      <c r="C13" s="46">
        <f t="shared" si="1"/>
        <v>147</v>
      </c>
      <c r="D13" s="46">
        <f t="shared" si="1"/>
        <v>44</v>
      </c>
      <c r="E13" s="46">
        <f>F13+G13</f>
        <v>37</v>
      </c>
      <c r="F13" s="46">
        <v>23</v>
      </c>
      <c r="G13" s="46">
        <v>14</v>
      </c>
      <c r="H13" s="46">
        <f>I13+J13</f>
        <v>154</v>
      </c>
      <c r="I13" s="49">
        <v>124</v>
      </c>
      <c r="J13" s="46">
        <v>30</v>
      </c>
    </row>
    <row r="14" spans="1:10" s="3" customFormat="1" ht="25.5" customHeight="1">
      <c r="A14" s="24" t="s">
        <v>60</v>
      </c>
      <c r="B14" s="45"/>
      <c r="C14" s="46"/>
      <c r="D14" s="46"/>
      <c r="E14" s="46"/>
      <c r="F14" s="51"/>
      <c r="G14" s="51"/>
      <c r="H14" s="51"/>
      <c r="I14" s="50"/>
      <c r="J14" s="50"/>
    </row>
    <row r="15" spans="1:10" ht="18" customHeight="1">
      <c r="A15" s="23" t="s">
        <v>15</v>
      </c>
      <c r="B15" s="45">
        <f>E15+H15</f>
        <v>4717</v>
      </c>
      <c r="C15" s="46">
        <f>F15+I15</f>
        <v>2362</v>
      </c>
      <c r="D15" s="46">
        <f>G15+J15</f>
        <v>2355</v>
      </c>
      <c r="E15" s="46">
        <f>F15+G15</f>
        <v>2751</v>
      </c>
      <c r="F15" s="46">
        <v>1357</v>
      </c>
      <c r="G15" s="46">
        <v>1394</v>
      </c>
      <c r="H15" s="46">
        <f>I15+J15</f>
        <v>1966</v>
      </c>
      <c r="I15" s="46">
        <v>1005</v>
      </c>
      <c r="J15" s="46">
        <v>961</v>
      </c>
    </row>
    <row r="16" spans="1:10" ht="18" customHeight="1" thickBot="1">
      <c r="A16" s="19"/>
      <c r="B16" s="22"/>
      <c r="C16" s="19"/>
      <c r="D16" s="19"/>
      <c r="E16" s="20"/>
      <c r="F16" s="20"/>
      <c r="G16" s="20"/>
      <c r="H16" s="20"/>
      <c r="I16" s="19"/>
      <c r="J16" s="19"/>
    </row>
    <row r="17" spans="1:10" ht="18" customHeight="1">
      <c r="A17" s="9" t="s">
        <v>54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8" ht="24" customHeight="1">
      <c r="A18" s="5"/>
      <c r="B18" s="5"/>
      <c r="C18" s="5"/>
      <c r="D18" s="5"/>
      <c r="E18" s="4"/>
      <c r="F18" s="4"/>
      <c r="G18" s="4"/>
      <c r="H18" s="4"/>
    </row>
    <row r="19" spans="5:8" ht="24" customHeight="1">
      <c r="E19" s="4"/>
      <c r="F19" s="4"/>
      <c r="G19" s="4"/>
      <c r="H19" s="4"/>
    </row>
    <row r="20" spans="5:8" ht="24" customHeight="1">
      <c r="E20" s="4"/>
      <c r="F20" s="4"/>
      <c r="G20" s="4"/>
      <c r="H20" s="4"/>
    </row>
    <row r="21" ht="24" customHeight="1">
      <c r="H21" s="4"/>
    </row>
  </sheetData>
  <sheetProtection/>
  <mergeCells count="2">
    <mergeCell ref="A2:J2"/>
    <mergeCell ref="A1:J1"/>
  </mergeCells>
  <printOptions/>
  <pageMargins left="0.5511811023622047" right="0.5511811023622047" top="0.984251968503937" bottom="0.984251968503937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xSplit="1" ySplit="5" topLeftCell="B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:J1"/>
    </sheetView>
  </sheetViews>
  <sheetFormatPr defaultColWidth="10.00390625" defaultRowHeight="24" customHeight="1"/>
  <cols>
    <col min="1" max="10" width="9.00390625" style="1" customWidth="1"/>
    <col min="11" max="16384" width="10.00390625" style="1" customWidth="1"/>
  </cols>
  <sheetData>
    <row r="1" spans="1:10" ht="30" customHeight="1">
      <c r="A1" s="54" t="s">
        <v>81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 customHeight="1">
      <c r="A2" s="52" t="s">
        <v>59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 customHeight="1" thickBot="1">
      <c r="A3" s="7"/>
      <c r="B3" s="7"/>
      <c r="C3" s="7"/>
      <c r="D3" s="7"/>
      <c r="E3" s="7"/>
      <c r="F3" s="7"/>
      <c r="G3" s="7"/>
      <c r="H3" s="33"/>
      <c r="I3" s="7"/>
      <c r="J3" s="13" t="s">
        <v>56</v>
      </c>
    </row>
    <row r="4" spans="1:10" s="6" customFormat="1" ht="30" customHeight="1">
      <c r="A4" s="25"/>
      <c r="B4" s="26" t="s">
        <v>57</v>
      </c>
      <c r="C4" s="26"/>
      <c r="D4" s="26"/>
      <c r="E4" s="26" t="s">
        <v>1</v>
      </c>
      <c r="F4" s="26"/>
      <c r="G4" s="26"/>
      <c r="H4" s="26" t="s">
        <v>2</v>
      </c>
      <c r="I4" s="27"/>
      <c r="J4" s="28"/>
    </row>
    <row r="5" spans="1:10" s="6" customFormat="1" ht="24.75" customHeight="1">
      <c r="A5" s="29"/>
      <c r="B5" s="30" t="s">
        <v>3</v>
      </c>
      <c r="C5" s="30" t="s">
        <v>4</v>
      </c>
      <c r="D5" s="30" t="s">
        <v>5</v>
      </c>
      <c r="E5" s="30" t="s">
        <v>3</v>
      </c>
      <c r="F5" s="30" t="s">
        <v>4</v>
      </c>
      <c r="G5" s="30" t="s">
        <v>5</v>
      </c>
      <c r="H5" s="30" t="s">
        <v>3</v>
      </c>
      <c r="I5" s="31" t="s">
        <v>4</v>
      </c>
      <c r="J5" s="32" t="s">
        <v>5</v>
      </c>
    </row>
    <row r="6" spans="1:10" s="3" customFormat="1" ht="18" customHeight="1">
      <c r="A6" s="14" t="s">
        <v>0</v>
      </c>
      <c r="B6" s="45">
        <f aca="true" t="shared" si="0" ref="B6:D8">E6+H6</f>
        <v>19789</v>
      </c>
      <c r="C6" s="46">
        <f t="shared" si="0"/>
        <v>10414</v>
      </c>
      <c r="D6" s="46">
        <f t="shared" si="0"/>
        <v>9375</v>
      </c>
      <c r="E6" s="46">
        <f>F6+G6</f>
        <v>10235</v>
      </c>
      <c r="F6" s="46">
        <f>F7+F8</f>
        <v>5161</v>
      </c>
      <c r="G6" s="46">
        <f>G7+G8</f>
        <v>5074</v>
      </c>
      <c r="H6" s="46">
        <f>I6+J6</f>
        <v>9554</v>
      </c>
      <c r="I6" s="46">
        <f>I7+I8</f>
        <v>5253</v>
      </c>
      <c r="J6" s="46">
        <f>J7+J8</f>
        <v>4301</v>
      </c>
    </row>
    <row r="7" spans="1:10" ht="18" customHeight="1">
      <c r="A7" s="10" t="s">
        <v>32</v>
      </c>
      <c r="B7" s="45">
        <f t="shared" si="0"/>
        <v>10342</v>
      </c>
      <c r="C7" s="46">
        <f t="shared" si="0"/>
        <v>5596</v>
      </c>
      <c r="D7" s="46">
        <f t="shared" si="0"/>
        <v>4746</v>
      </c>
      <c r="E7" s="46">
        <f>F7+G7</f>
        <v>6934</v>
      </c>
      <c r="F7" s="46">
        <f>2326+398+880</f>
        <v>3604</v>
      </c>
      <c r="G7" s="46">
        <f>2199+468+663</f>
        <v>3330</v>
      </c>
      <c r="H7" s="46">
        <f>I7+J7</f>
        <v>3408</v>
      </c>
      <c r="I7" s="49">
        <f>1838+143+11</f>
        <v>1992</v>
      </c>
      <c r="J7" s="46">
        <f>1300+99+17</f>
        <v>1416</v>
      </c>
    </row>
    <row r="8" spans="1:10" ht="18" customHeight="1">
      <c r="A8" s="10" t="s">
        <v>33</v>
      </c>
      <c r="B8" s="45">
        <f t="shared" si="0"/>
        <v>9447</v>
      </c>
      <c r="C8" s="46">
        <f t="shared" si="0"/>
        <v>4818</v>
      </c>
      <c r="D8" s="46">
        <f t="shared" si="0"/>
        <v>4629</v>
      </c>
      <c r="E8" s="46">
        <f>F8+G8</f>
        <v>3301</v>
      </c>
      <c r="F8" s="46">
        <v>1557</v>
      </c>
      <c r="G8" s="46">
        <v>1744</v>
      </c>
      <c r="H8" s="46">
        <f>I8+J8</f>
        <v>6146</v>
      </c>
      <c r="I8" s="49">
        <v>3261</v>
      </c>
      <c r="J8" s="46">
        <v>2885</v>
      </c>
    </row>
    <row r="9" spans="1:10" ht="18" customHeight="1">
      <c r="A9" s="17"/>
      <c r="B9" s="45"/>
      <c r="C9" s="46"/>
      <c r="D9" s="46"/>
      <c r="E9" s="46"/>
      <c r="F9" s="46"/>
      <c r="G9" s="46"/>
      <c r="H9" s="46"/>
      <c r="I9" s="49"/>
      <c r="J9" s="50"/>
    </row>
    <row r="10" spans="1:10" ht="18" customHeight="1">
      <c r="A10" s="10" t="s">
        <v>34</v>
      </c>
      <c r="B10" s="45">
        <f aca="true" t="shared" si="1" ref="B10:D13">E10+H10</f>
        <v>7451</v>
      </c>
      <c r="C10" s="46">
        <f t="shared" si="1"/>
        <v>3969</v>
      </c>
      <c r="D10" s="46">
        <f t="shared" si="1"/>
        <v>3482</v>
      </c>
      <c r="E10" s="46">
        <f>F10+G10</f>
        <v>3850</v>
      </c>
      <c r="F10" s="46">
        <v>1952</v>
      </c>
      <c r="G10" s="46">
        <v>1898</v>
      </c>
      <c r="H10" s="46">
        <f>I10+J10</f>
        <v>3601</v>
      </c>
      <c r="I10" s="49">
        <v>2017</v>
      </c>
      <c r="J10" s="46">
        <v>1584</v>
      </c>
    </row>
    <row r="11" spans="1:10" ht="18" customHeight="1">
      <c r="A11" s="10" t="s">
        <v>35</v>
      </c>
      <c r="B11" s="45">
        <f t="shared" si="1"/>
        <v>6265</v>
      </c>
      <c r="C11" s="46">
        <f t="shared" si="1"/>
        <v>3212</v>
      </c>
      <c r="D11" s="46">
        <f t="shared" si="1"/>
        <v>3053</v>
      </c>
      <c r="E11" s="46">
        <f>F11+G11</f>
        <v>3232</v>
      </c>
      <c r="F11" s="46">
        <v>1590</v>
      </c>
      <c r="G11" s="46">
        <v>1642</v>
      </c>
      <c r="H11" s="46">
        <f>I11+J11</f>
        <v>3033</v>
      </c>
      <c r="I11" s="49">
        <v>1622</v>
      </c>
      <c r="J11" s="46">
        <v>1411</v>
      </c>
    </row>
    <row r="12" spans="1:10" ht="18" customHeight="1">
      <c r="A12" s="10" t="s">
        <v>36</v>
      </c>
      <c r="B12" s="45">
        <f t="shared" si="1"/>
        <v>5871</v>
      </c>
      <c r="C12" s="46">
        <f t="shared" si="1"/>
        <v>3074</v>
      </c>
      <c r="D12" s="46">
        <f t="shared" si="1"/>
        <v>2797</v>
      </c>
      <c r="E12" s="46">
        <f>F12+G12</f>
        <v>3102</v>
      </c>
      <c r="F12" s="46">
        <v>1578</v>
      </c>
      <c r="G12" s="46">
        <v>1524</v>
      </c>
      <c r="H12" s="46">
        <f>I12+J12</f>
        <v>2769</v>
      </c>
      <c r="I12" s="49">
        <v>1496</v>
      </c>
      <c r="J12" s="46">
        <v>1273</v>
      </c>
    </row>
    <row r="13" spans="1:10" ht="18" customHeight="1">
      <c r="A13" s="18" t="s">
        <v>23</v>
      </c>
      <c r="B13" s="45">
        <f t="shared" si="1"/>
        <v>202</v>
      </c>
      <c r="C13" s="46">
        <f t="shared" si="1"/>
        <v>159</v>
      </c>
      <c r="D13" s="46">
        <f t="shared" si="1"/>
        <v>43</v>
      </c>
      <c r="E13" s="46">
        <f>F13+G13</f>
        <v>51</v>
      </c>
      <c r="F13" s="46">
        <v>41</v>
      </c>
      <c r="G13" s="46">
        <v>10</v>
      </c>
      <c r="H13" s="46">
        <f>I13+J13</f>
        <v>151</v>
      </c>
      <c r="I13" s="49">
        <v>118</v>
      </c>
      <c r="J13" s="46">
        <v>33</v>
      </c>
    </row>
    <row r="14" spans="1:10" s="3" customFormat="1" ht="25.5" customHeight="1">
      <c r="A14" s="24" t="s">
        <v>60</v>
      </c>
      <c r="B14" s="45"/>
      <c r="C14" s="46"/>
      <c r="D14" s="46"/>
      <c r="E14" s="46"/>
      <c r="F14" s="51"/>
      <c r="G14" s="51"/>
      <c r="H14" s="51"/>
      <c r="I14" s="50"/>
      <c r="J14" s="50"/>
    </row>
    <row r="15" spans="1:10" ht="18" customHeight="1">
      <c r="A15" s="23" t="s">
        <v>15</v>
      </c>
      <c r="B15" s="45">
        <f>E15+H15</f>
        <v>5132</v>
      </c>
      <c r="C15" s="46">
        <f>F15+I15</f>
        <v>2644</v>
      </c>
      <c r="D15" s="46">
        <f>G15+J15</f>
        <v>2488</v>
      </c>
      <c r="E15" s="46">
        <f>F15+G15</f>
        <v>2847</v>
      </c>
      <c r="F15" s="46">
        <v>1423</v>
      </c>
      <c r="G15" s="46">
        <v>1424</v>
      </c>
      <c r="H15" s="46">
        <f>I15+J15</f>
        <v>2285</v>
      </c>
      <c r="I15" s="46">
        <v>1221</v>
      </c>
      <c r="J15" s="46">
        <v>1064</v>
      </c>
    </row>
    <row r="16" spans="1:10" ht="18" customHeight="1" thickBot="1">
      <c r="A16" s="19"/>
      <c r="B16" s="22"/>
      <c r="C16" s="19"/>
      <c r="D16" s="19"/>
      <c r="E16" s="20"/>
      <c r="F16" s="20"/>
      <c r="G16" s="20"/>
      <c r="H16" s="20"/>
      <c r="I16" s="19"/>
      <c r="J16" s="19"/>
    </row>
    <row r="17" spans="1:10" ht="18" customHeight="1">
      <c r="A17" s="9" t="s">
        <v>58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8" ht="24" customHeight="1">
      <c r="A18" s="5"/>
      <c r="B18" s="5"/>
      <c r="C18" s="5"/>
      <c r="D18" s="5"/>
      <c r="E18" s="4"/>
      <c r="F18" s="4"/>
      <c r="G18" s="4"/>
      <c r="H18" s="4"/>
    </row>
    <row r="19" spans="5:8" ht="24" customHeight="1">
      <c r="E19" s="4"/>
      <c r="F19" s="4"/>
      <c r="G19" s="4"/>
      <c r="H19" s="4"/>
    </row>
    <row r="20" spans="5:8" ht="24" customHeight="1">
      <c r="E20" s="4"/>
      <c r="F20" s="4"/>
      <c r="G20" s="4"/>
      <c r="H20" s="4"/>
    </row>
    <row r="21" ht="24" customHeight="1">
      <c r="H21" s="4"/>
    </row>
  </sheetData>
  <sheetProtection/>
  <mergeCells count="2">
    <mergeCell ref="A2:J2"/>
    <mergeCell ref="A1:J1"/>
  </mergeCells>
  <printOptions/>
  <pageMargins left="0.5511811023622047" right="0.5511811023622047" top="0.984251968503937" bottom="0.984251968503937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xSplit="1" ySplit="5" topLeftCell="B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:J1"/>
    </sheetView>
  </sheetViews>
  <sheetFormatPr defaultColWidth="10.00390625" defaultRowHeight="24" customHeight="1"/>
  <cols>
    <col min="1" max="10" width="9.00390625" style="1" customWidth="1"/>
    <col min="11" max="16384" width="10.00390625" style="1" customWidth="1"/>
  </cols>
  <sheetData>
    <row r="1" spans="1:10" ht="30" customHeight="1">
      <c r="A1" s="54" t="s">
        <v>81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 customHeight="1">
      <c r="A2" s="52" t="s">
        <v>76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 customHeight="1" thickBot="1">
      <c r="A3" s="7"/>
      <c r="B3" s="7"/>
      <c r="C3" s="7"/>
      <c r="D3" s="7"/>
      <c r="E3" s="7"/>
      <c r="F3" s="7"/>
      <c r="G3" s="7"/>
      <c r="H3" s="33"/>
      <c r="I3" s="7"/>
      <c r="J3" s="13" t="s">
        <v>61</v>
      </c>
    </row>
    <row r="4" spans="1:10" s="6" customFormat="1" ht="30" customHeight="1">
      <c r="A4" s="25"/>
      <c r="B4" s="26" t="s">
        <v>62</v>
      </c>
      <c r="C4" s="26"/>
      <c r="D4" s="26"/>
      <c r="E4" s="26" t="s">
        <v>63</v>
      </c>
      <c r="F4" s="26"/>
      <c r="G4" s="26"/>
      <c r="H4" s="26" t="s">
        <v>64</v>
      </c>
      <c r="I4" s="27"/>
      <c r="J4" s="28"/>
    </row>
    <row r="5" spans="1:10" s="6" customFormat="1" ht="24.75" customHeight="1">
      <c r="A5" s="29"/>
      <c r="B5" s="30" t="s">
        <v>65</v>
      </c>
      <c r="C5" s="30" t="s">
        <v>66</v>
      </c>
      <c r="D5" s="30" t="s">
        <v>67</v>
      </c>
      <c r="E5" s="30" t="s">
        <v>65</v>
      </c>
      <c r="F5" s="30" t="s">
        <v>66</v>
      </c>
      <c r="G5" s="30" t="s">
        <v>67</v>
      </c>
      <c r="H5" s="30" t="s">
        <v>65</v>
      </c>
      <c r="I5" s="31" t="s">
        <v>66</v>
      </c>
      <c r="J5" s="32" t="s">
        <v>67</v>
      </c>
    </row>
    <row r="6" spans="1:10" s="3" customFormat="1" ht="18" customHeight="1">
      <c r="A6" s="14" t="s">
        <v>62</v>
      </c>
      <c r="B6" s="45">
        <v>20561</v>
      </c>
      <c r="C6" s="46">
        <v>10750</v>
      </c>
      <c r="D6" s="46">
        <v>9811</v>
      </c>
      <c r="E6" s="46">
        <v>10501</v>
      </c>
      <c r="F6" s="46">
        <v>5240</v>
      </c>
      <c r="G6" s="46">
        <v>5261</v>
      </c>
      <c r="H6" s="46">
        <v>10060</v>
      </c>
      <c r="I6" s="46">
        <v>5510</v>
      </c>
      <c r="J6" s="46">
        <v>4550</v>
      </c>
    </row>
    <row r="7" spans="1:10" ht="18" customHeight="1">
      <c r="A7" s="10" t="s">
        <v>68</v>
      </c>
      <c r="B7" s="45">
        <f aca="true" t="shared" si="0" ref="B7:D8">E7+H7</f>
        <v>10656</v>
      </c>
      <c r="C7" s="46">
        <f t="shared" si="0"/>
        <v>5739</v>
      </c>
      <c r="D7" s="46">
        <f t="shared" si="0"/>
        <v>4917</v>
      </c>
      <c r="E7" s="46">
        <v>7173</v>
      </c>
      <c r="F7" s="46">
        <v>3680</v>
      </c>
      <c r="G7" s="46">
        <v>3493</v>
      </c>
      <c r="H7" s="46">
        <v>3483</v>
      </c>
      <c r="I7" s="49">
        <v>2059</v>
      </c>
      <c r="J7" s="46">
        <v>1424</v>
      </c>
    </row>
    <row r="8" spans="1:10" ht="18" customHeight="1">
      <c r="A8" s="10" t="s">
        <v>69</v>
      </c>
      <c r="B8" s="45">
        <f t="shared" si="0"/>
        <v>9905</v>
      </c>
      <c r="C8" s="46">
        <f t="shared" si="0"/>
        <v>5011</v>
      </c>
      <c r="D8" s="46">
        <f t="shared" si="0"/>
        <v>4894</v>
      </c>
      <c r="E8" s="46">
        <v>3328</v>
      </c>
      <c r="F8" s="46">
        <v>1560</v>
      </c>
      <c r="G8" s="46">
        <v>1768</v>
      </c>
      <c r="H8" s="46">
        <v>6577</v>
      </c>
      <c r="I8" s="49">
        <v>3451</v>
      </c>
      <c r="J8" s="46">
        <v>3126</v>
      </c>
    </row>
    <row r="9" spans="1:10" ht="18" customHeight="1">
      <c r="A9" s="17"/>
      <c r="B9" s="45"/>
      <c r="C9" s="46"/>
      <c r="D9" s="46"/>
      <c r="E9" s="46"/>
      <c r="F9" s="46"/>
      <c r="G9" s="46"/>
      <c r="H9" s="46"/>
      <c r="I9" s="49"/>
      <c r="J9" s="50"/>
    </row>
    <row r="10" spans="1:10" ht="18" customHeight="1">
      <c r="A10" s="10" t="s">
        <v>70</v>
      </c>
      <c r="B10" s="45">
        <f aca="true" t="shared" si="1" ref="B10:D13">E10+H10</f>
        <v>7731</v>
      </c>
      <c r="C10" s="46">
        <f t="shared" si="1"/>
        <v>4115</v>
      </c>
      <c r="D10" s="46">
        <f t="shared" si="1"/>
        <v>3616</v>
      </c>
      <c r="E10" s="46">
        <v>3723</v>
      </c>
      <c r="F10" s="46">
        <v>1894</v>
      </c>
      <c r="G10" s="46">
        <v>1829</v>
      </c>
      <c r="H10" s="46">
        <v>4008</v>
      </c>
      <c r="I10" s="49">
        <v>2221</v>
      </c>
      <c r="J10" s="46">
        <v>1787</v>
      </c>
    </row>
    <row r="11" spans="1:10" ht="18" customHeight="1">
      <c r="A11" s="10" t="s">
        <v>71</v>
      </c>
      <c r="B11" s="45">
        <f t="shared" si="1"/>
        <v>6759</v>
      </c>
      <c r="C11" s="46">
        <f t="shared" si="1"/>
        <v>3534</v>
      </c>
      <c r="D11" s="46">
        <f t="shared" si="1"/>
        <v>3225</v>
      </c>
      <c r="E11" s="46">
        <v>3630</v>
      </c>
      <c r="F11" s="46">
        <v>1808</v>
      </c>
      <c r="G11" s="46">
        <v>1822</v>
      </c>
      <c r="H11" s="46">
        <v>3129</v>
      </c>
      <c r="I11" s="49">
        <v>1726</v>
      </c>
      <c r="J11" s="46">
        <v>1403</v>
      </c>
    </row>
    <row r="12" spans="1:10" ht="18" customHeight="1">
      <c r="A12" s="10" t="s">
        <v>72</v>
      </c>
      <c r="B12" s="45">
        <f t="shared" si="1"/>
        <v>6042</v>
      </c>
      <c r="C12" s="46">
        <f t="shared" si="1"/>
        <v>3074</v>
      </c>
      <c r="D12" s="46">
        <f t="shared" si="1"/>
        <v>2968</v>
      </c>
      <c r="E12" s="46">
        <v>3141</v>
      </c>
      <c r="F12" s="46">
        <v>1533</v>
      </c>
      <c r="G12" s="46">
        <v>1608</v>
      </c>
      <c r="H12" s="46">
        <f>2893+8</f>
        <v>2901</v>
      </c>
      <c r="I12" s="49">
        <f>1538+3</f>
        <v>1541</v>
      </c>
      <c r="J12" s="46">
        <f>1355+5</f>
        <v>1360</v>
      </c>
    </row>
    <row r="13" spans="1:10" ht="18" customHeight="1">
      <c r="A13" s="18" t="s">
        <v>73</v>
      </c>
      <c r="B13" s="45">
        <f t="shared" si="1"/>
        <v>29</v>
      </c>
      <c r="C13" s="46">
        <f t="shared" si="1"/>
        <v>27</v>
      </c>
      <c r="D13" s="46">
        <f t="shared" si="1"/>
        <v>2</v>
      </c>
      <c r="E13" s="46">
        <v>7</v>
      </c>
      <c r="F13" s="46">
        <v>5</v>
      </c>
      <c r="G13" s="46">
        <v>2</v>
      </c>
      <c r="H13" s="46">
        <v>22</v>
      </c>
      <c r="I13" s="49">
        <v>22</v>
      </c>
      <c r="J13" s="46">
        <v>0</v>
      </c>
    </row>
    <row r="14" spans="1:10" s="3" customFormat="1" ht="25.5" customHeight="1">
      <c r="A14" s="24" t="s">
        <v>74</v>
      </c>
      <c r="B14" s="45"/>
      <c r="C14" s="46"/>
      <c r="D14" s="46"/>
      <c r="E14" s="46"/>
      <c r="F14" s="51"/>
      <c r="G14" s="51"/>
      <c r="H14" s="51"/>
      <c r="I14" s="50"/>
      <c r="J14" s="50"/>
    </row>
    <row r="15" spans="1:10" ht="18" customHeight="1">
      <c r="A15" s="23" t="s">
        <v>15</v>
      </c>
      <c r="B15" s="45">
        <f>E15+H15</f>
        <v>5578</v>
      </c>
      <c r="C15" s="46">
        <f>F15+I15</f>
        <v>2890</v>
      </c>
      <c r="D15" s="46">
        <f>G15+J15</f>
        <v>2688</v>
      </c>
      <c r="E15" s="46">
        <v>3001</v>
      </c>
      <c r="F15" s="46">
        <v>1519</v>
      </c>
      <c r="G15" s="46">
        <v>1482</v>
      </c>
      <c r="H15" s="46">
        <v>2577</v>
      </c>
      <c r="I15" s="46">
        <v>1371</v>
      </c>
      <c r="J15" s="46">
        <v>1206</v>
      </c>
    </row>
    <row r="16" spans="1:10" ht="18" customHeight="1" thickBot="1">
      <c r="A16" s="19"/>
      <c r="B16" s="22"/>
      <c r="C16" s="19"/>
      <c r="D16" s="19"/>
      <c r="E16" s="20"/>
      <c r="F16" s="20"/>
      <c r="G16" s="20"/>
      <c r="H16" s="20"/>
      <c r="I16" s="19"/>
      <c r="J16" s="19"/>
    </row>
    <row r="17" spans="1:10" ht="18" customHeight="1">
      <c r="A17" s="9" t="s">
        <v>75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8" ht="24" customHeight="1">
      <c r="A18" s="5"/>
      <c r="B18" s="5"/>
      <c r="C18" s="5"/>
      <c r="D18" s="5"/>
      <c r="E18" s="4"/>
      <c r="F18" s="4"/>
      <c r="G18" s="4"/>
      <c r="H18" s="4"/>
    </row>
    <row r="19" spans="5:8" ht="24" customHeight="1">
      <c r="E19" s="4"/>
      <c r="F19" s="4"/>
      <c r="G19" s="4"/>
      <c r="H19" s="4"/>
    </row>
    <row r="20" spans="5:8" ht="24" customHeight="1">
      <c r="E20" s="4"/>
      <c r="F20" s="4"/>
      <c r="G20" s="4"/>
      <c r="H20" s="4"/>
    </row>
    <row r="21" ht="24" customHeight="1">
      <c r="H21" s="4"/>
    </row>
  </sheetData>
  <sheetProtection/>
  <mergeCells count="2">
    <mergeCell ref="A2:J2"/>
    <mergeCell ref="A1:J1"/>
  </mergeCells>
  <printOptions/>
  <pageMargins left="0.5511811023622047" right="0.5511811023622047" top="0.984251968503937" bottom="0.984251968503937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xSplit="1" ySplit="5" topLeftCell="B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:J1"/>
    </sheetView>
  </sheetViews>
  <sheetFormatPr defaultColWidth="10.00390625" defaultRowHeight="24" customHeight="1"/>
  <cols>
    <col min="1" max="10" width="9.00390625" style="1" customWidth="1"/>
    <col min="11" max="16384" width="10.00390625" style="1" customWidth="1"/>
  </cols>
  <sheetData>
    <row r="1" spans="1:10" ht="30" customHeight="1">
      <c r="A1" s="54" t="s">
        <v>81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 customHeight="1">
      <c r="A2" s="52" t="s">
        <v>77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 customHeight="1" thickBot="1">
      <c r="A3" s="7"/>
      <c r="B3" s="7"/>
      <c r="C3" s="7"/>
      <c r="D3" s="7"/>
      <c r="E3" s="7"/>
      <c r="F3" s="7"/>
      <c r="G3" s="7"/>
      <c r="H3" s="33"/>
      <c r="I3" s="7"/>
      <c r="J3" s="13" t="s">
        <v>61</v>
      </c>
    </row>
    <row r="4" spans="1:10" s="6" customFormat="1" ht="30" customHeight="1">
      <c r="A4" s="25"/>
      <c r="B4" s="26" t="s">
        <v>62</v>
      </c>
      <c r="C4" s="26"/>
      <c r="D4" s="26"/>
      <c r="E4" s="26" t="s">
        <v>63</v>
      </c>
      <c r="F4" s="26"/>
      <c r="G4" s="26"/>
      <c r="H4" s="26" t="s">
        <v>64</v>
      </c>
      <c r="I4" s="27"/>
      <c r="J4" s="28"/>
    </row>
    <row r="5" spans="1:10" s="6" customFormat="1" ht="24.75" customHeight="1">
      <c r="A5" s="29"/>
      <c r="B5" s="30" t="s">
        <v>65</v>
      </c>
      <c r="C5" s="30" t="s">
        <v>66</v>
      </c>
      <c r="D5" s="30" t="s">
        <v>67</v>
      </c>
      <c r="E5" s="30" t="s">
        <v>65</v>
      </c>
      <c r="F5" s="30" t="s">
        <v>66</v>
      </c>
      <c r="G5" s="30" t="s">
        <v>67</v>
      </c>
      <c r="H5" s="30" t="s">
        <v>65</v>
      </c>
      <c r="I5" s="31" t="s">
        <v>66</v>
      </c>
      <c r="J5" s="32" t="s">
        <v>67</v>
      </c>
    </row>
    <row r="6" spans="1:10" s="3" customFormat="1" ht="18" customHeight="1">
      <c r="A6" s="14" t="s">
        <v>62</v>
      </c>
      <c r="B6" s="47">
        <f>E6+H6</f>
        <v>20746</v>
      </c>
      <c r="C6" s="48">
        <f>F6+I6</f>
        <v>11045</v>
      </c>
      <c r="D6" s="48">
        <f>G6+J6</f>
        <v>9701</v>
      </c>
      <c r="E6" s="48">
        <f aca="true" t="shared" si="0" ref="E6:J6">SUM(E10:E13)</f>
        <v>10707</v>
      </c>
      <c r="F6" s="48">
        <f t="shared" si="0"/>
        <v>5482</v>
      </c>
      <c r="G6" s="48">
        <f t="shared" si="0"/>
        <v>5225</v>
      </c>
      <c r="H6" s="48">
        <f t="shared" si="0"/>
        <v>10039</v>
      </c>
      <c r="I6" s="48">
        <f t="shared" si="0"/>
        <v>5563</v>
      </c>
      <c r="J6" s="48">
        <f t="shared" si="0"/>
        <v>4476</v>
      </c>
    </row>
    <row r="7" spans="1:10" ht="18" customHeight="1">
      <c r="A7" s="10" t="s">
        <v>68</v>
      </c>
      <c r="B7" s="45">
        <f aca="true" t="shared" si="1" ref="B7:B15">E7+H7</f>
        <v>11002</v>
      </c>
      <c r="C7" s="46">
        <f aca="true" t="shared" si="2" ref="C7:C15">F7+I7</f>
        <v>6046</v>
      </c>
      <c r="D7" s="46">
        <f aca="true" t="shared" si="3" ref="D7:D15">G7+J7</f>
        <v>4956</v>
      </c>
      <c r="E7" s="46">
        <f aca="true" t="shared" si="4" ref="E7:J7">E6-E8</f>
        <v>7345</v>
      </c>
      <c r="F7" s="46">
        <f t="shared" si="4"/>
        <v>3832</v>
      </c>
      <c r="G7" s="46">
        <f t="shared" si="4"/>
        <v>3513</v>
      </c>
      <c r="H7" s="46">
        <f t="shared" si="4"/>
        <v>3657</v>
      </c>
      <c r="I7" s="46">
        <f t="shared" si="4"/>
        <v>2214</v>
      </c>
      <c r="J7" s="46">
        <f t="shared" si="4"/>
        <v>1443</v>
      </c>
    </row>
    <row r="8" spans="1:10" ht="18" customHeight="1">
      <c r="A8" s="10" t="s">
        <v>69</v>
      </c>
      <c r="B8" s="45">
        <f t="shared" si="1"/>
        <v>9744</v>
      </c>
      <c r="C8" s="46">
        <f t="shared" si="2"/>
        <v>4999</v>
      </c>
      <c r="D8" s="46">
        <f t="shared" si="3"/>
        <v>4745</v>
      </c>
      <c r="E8" s="46">
        <v>3362</v>
      </c>
      <c r="F8" s="46">
        <v>1650</v>
      </c>
      <c r="G8" s="46">
        <v>1712</v>
      </c>
      <c r="H8" s="46">
        <f>I8+J8</f>
        <v>6382</v>
      </c>
      <c r="I8" s="49">
        <v>3349</v>
      </c>
      <c r="J8" s="46">
        <v>3033</v>
      </c>
    </row>
    <row r="9" spans="1:10" ht="18" customHeight="1">
      <c r="A9" s="17"/>
      <c r="B9" s="45"/>
      <c r="C9" s="46"/>
      <c r="D9" s="46"/>
      <c r="E9" s="46"/>
      <c r="F9" s="46"/>
      <c r="G9" s="46"/>
      <c r="H9" s="46"/>
      <c r="I9" s="49"/>
      <c r="J9" s="50"/>
    </row>
    <row r="10" spans="1:10" ht="18" customHeight="1">
      <c r="A10" s="10" t="s">
        <v>70</v>
      </c>
      <c r="B10" s="45">
        <f t="shared" si="1"/>
        <v>7375</v>
      </c>
      <c r="C10" s="46">
        <f t="shared" si="2"/>
        <v>4061</v>
      </c>
      <c r="D10" s="46">
        <f t="shared" si="3"/>
        <v>3314</v>
      </c>
      <c r="E10" s="46">
        <v>3653</v>
      </c>
      <c r="F10" s="46">
        <v>1952</v>
      </c>
      <c r="G10" s="46">
        <v>1701</v>
      </c>
      <c r="H10" s="46">
        <f>I10+J10</f>
        <v>3722</v>
      </c>
      <c r="I10" s="49">
        <v>2109</v>
      </c>
      <c r="J10" s="46">
        <v>1613</v>
      </c>
    </row>
    <row r="11" spans="1:10" ht="18" customHeight="1">
      <c r="A11" s="10" t="s">
        <v>71</v>
      </c>
      <c r="B11" s="45">
        <f t="shared" si="1"/>
        <v>6885</v>
      </c>
      <c r="C11" s="46">
        <f t="shared" si="2"/>
        <v>3610</v>
      </c>
      <c r="D11" s="46">
        <f t="shared" si="3"/>
        <v>3275</v>
      </c>
      <c r="E11" s="46">
        <v>3528</v>
      </c>
      <c r="F11" s="46">
        <v>1787</v>
      </c>
      <c r="G11" s="46">
        <v>1741</v>
      </c>
      <c r="H11" s="46">
        <f>I11+J11</f>
        <v>3357</v>
      </c>
      <c r="I11" s="49">
        <v>1823</v>
      </c>
      <c r="J11" s="46">
        <v>1534</v>
      </c>
    </row>
    <row r="12" spans="1:10" ht="18" customHeight="1">
      <c r="A12" s="10" t="s">
        <v>72</v>
      </c>
      <c r="B12" s="45">
        <f t="shared" si="1"/>
        <v>6435</v>
      </c>
      <c r="C12" s="46">
        <f t="shared" si="2"/>
        <v>3336</v>
      </c>
      <c r="D12" s="46">
        <f t="shared" si="3"/>
        <v>3099</v>
      </c>
      <c r="E12" s="46">
        <v>3510</v>
      </c>
      <c r="F12" s="46">
        <v>1736</v>
      </c>
      <c r="G12" s="46">
        <v>1774</v>
      </c>
      <c r="H12" s="46">
        <f>I12+J12</f>
        <v>2925</v>
      </c>
      <c r="I12" s="49">
        <f>1592+8</f>
        <v>1600</v>
      </c>
      <c r="J12" s="46">
        <f>1319+6</f>
        <v>1325</v>
      </c>
    </row>
    <row r="13" spans="1:10" ht="18" customHeight="1">
      <c r="A13" s="18" t="s">
        <v>73</v>
      </c>
      <c r="B13" s="45">
        <f t="shared" si="1"/>
        <v>51</v>
      </c>
      <c r="C13" s="46">
        <f t="shared" si="2"/>
        <v>38</v>
      </c>
      <c r="D13" s="46">
        <f t="shared" si="3"/>
        <v>13</v>
      </c>
      <c r="E13" s="46">
        <v>16</v>
      </c>
      <c r="F13" s="46">
        <v>7</v>
      </c>
      <c r="G13" s="46">
        <v>9</v>
      </c>
      <c r="H13" s="46">
        <f>I13+J13</f>
        <v>35</v>
      </c>
      <c r="I13" s="49">
        <v>31</v>
      </c>
      <c r="J13" s="46">
        <v>4</v>
      </c>
    </row>
    <row r="14" spans="1:10" s="3" customFormat="1" ht="25.5" customHeight="1">
      <c r="A14" s="24" t="s">
        <v>74</v>
      </c>
      <c r="B14" s="45"/>
      <c r="C14" s="46"/>
      <c r="D14" s="46"/>
      <c r="E14" s="46"/>
      <c r="F14" s="51"/>
      <c r="G14" s="51"/>
      <c r="H14" s="51"/>
      <c r="I14" s="50"/>
      <c r="J14" s="50"/>
    </row>
    <row r="15" spans="1:10" ht="18" customHeight="1">
      <c r="A15" s="23" t="s">
        <v>15</v>
      </c>
      <c r="B15" s="45">
        <f t="shared" si="1"/>
        <v>5613</v>
      </c>
      <c r="C15" s="46">
        <f t="shared" si="2"/>
        <v>2773</v>
      </c>
      <c r="D15" s="46">
        <f t="shared" si="3"/>
        <v>2840</v>
      </c>
      <c r="E15" s="46">
        <v>3011</v>
      </c>
      <c r="F15" s="46">
        <v>1438</v>
      </c>
      <c r="G15" s="46">
        <v>1573</v>
      </c>
      <c r="H15" s="46">
        <v>2602</v>
      </c>
      <c r="I15" s="46">
        <v>1335</v>
      </c>
      <c r="J15" s="46">
        <v>1267</v>
      </c>
    </row>
    <row r="16" spans="1:10" ht="18" customHeight="1" thickBot="1">
      <c r="A16" s="19"/>
      <c r="B16" s="22"/>
      <c r="C16" s="19"/>
      <c r="D16" s="19"/>
      <c r="E16" s="20"/>
      <c r="F16" s="20"/>
      <c r="G16" s="20"/>
      <c r="H16" s="20"/>
      <c r="I16" s="19"/>
      <c r="J16" s="19"/>
    </row>
    <row r="17" spans="1:10" ht="34.5" customHeight="1">
      <c r="A17" s="55" t="s">
        <v>110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8" ht="24" customHeight="1">
      <c r="A18" s="5"/>
      <c r="B18" s="5"/>
      <c r="C18" s="5"/>
      <c r="D18" s="5"/>
      <c r="E18" s="4"/>
      <c r="F18" s="4"/>
      <c r="G18" s="4"/>
      <c r="H18" s="4"/>
    </row>
    <row r="19" spans="5:8" ht="24" customHeight="1">
      <c r="E19" s="4"/>
      <c r="F19" s="4"/>
      <c r="G19" s="4"/>
      <c r="H19" s="4"/>
    </row>
    <row r="20" spans="5:8" ht="24" customHeight="1">
      <c r="E20" s="4"/>
      <c r="F20" s="4"/>
      <c r="G20" s="4"/>
      <c r="H20" s="4"/>
    </row>
    <row r="21" ht="24" customHeight="1">
      <c r="H21" s="4"/>
    </row>
  </sheetData>
  <sheetProtection/>
  <mergeCells count="3">
    <mergeCell ref="A1:J1"/>
    <mergeCell ref="A2:J2"/>
    <mergeCell ref="A17:J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xSplit="1" ySplit="5" topLeftCell="B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:J1"/>
    </sheetView>
  </sheetViews>
  <sheetFormatPr defaultColWidth="10.00390625" defaultRowHeight="24" customHeight="1"/>
  <cols>
    <col min="1" max="10" width="9.00390625" style="1" customWidth="1"/>
    <col min="11" max="16384" width="10.00390625" style="1" customWidth="1"/>
  </cols>
  <sheetData>
    <row r="1" spans="1:10" ht="30" customHeight="1">
      <c r="A1" s="54" t="s">
        <v>81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 customHeight="1">
      <c r="A2" s="52" t="s">
        <v>79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 customHeight="1" thickBot="1">
      <c r="A3" s="7"/>
      <c r="B3" s="7"/>
      <c r="C3" s="7"/>
      <c r="D3" s="7"/>
      <c r="E3" s="7"/>
      <c r="F3" s="7"/>
      <c r="G3" s="7"/>
      <c r="H3" s="33"/>
      <c r="I3" s="7"/>
      <c r="J3" s="13" t="s">
        <v>61</v>
      </c>
    </row>
    <row r="4" spans="1:10" s="6" customFormat="1" ht="30" customHeight="1">
      <c r="A4" s="25"/>
      <c r="B4" s="26" t="s">
        <v>62</v>
      </c>
      <c r="C4" s="26"/>
      <c r="D4" s="26"/>
      <c r="E4" s="26" t="s">
        <v>63</v>
      </c>
      <c r="F4" s="26"/>
      <c r="G4" s="26"/>
      <c r="H4" s="26" t="s">
        <v>64</v>
      </c>
      <c r="I4" s="27"/>
      <c r="J4" s="28"/>
    </row>
    <row r="5" spans="1:10" s="6" customFormat="1" ht="24.75" customHeight="1">
      <c r="A5" s="29"/>
      <c r="B5" s="30" t="s">
        <v>65</v>
      </c>
      <c r="C5" s="30" t="s">
        <v>66</v>
      </c>
      <c r="D5" s="30" t="s">
        <v>67</v>
      </c>
      <c r="E5" s="30" t="s">
        <v>65</v>
      </c>
      <c r="F5" s="30" t="s">
        <v>66</v>
      </c>
      <c r="G5" s="30" t="s">
        <v>67</v>
      </c>
      <c r="H5" s="30" t="s">
        <v>65</v>
      </c>
      <c r="I5" s="31" t="s">
        <v>66</v>
      </c>
      <c r="J5" s="32" t="s">
        <v>67</v>
      </c>
    </row>
    <row r="6" spans="1:10" s="3" customFormat="1" ht="18" customHeight="1">
      <c r="A6" s="14" t="s">
        <v>62</v>
      </c>
      <c r="B6" s="47">
        <f>E6+H6</f>
        <v>20743</v>
      </c>
      <c r="C6" s="48">
        <f>F6+I6</f>
        <v>11095</v>
      </c>
      <c r="D6" s="48">
        <f>G6+J6</f>
        <v>9648</v>
      </c>
      <c r="E6" s="48">
        <f aca="true" t="shared" si="0" ref="E6:J6">SUM(E10:E13)</f>
        <v>10476</v>
      </c>
      <c r="F6" s="48">
        <f t="shared" si="0"/>
        <v>5398</v>
      </c>
      <c r="G6" s="48">
        <f t="shared" si="0"/>
        <v>5078</v>
      </c>
      <c r="H6" s="48">
        <f t="shared" si="0"/>
        <v>10267</v>
      </c>
      <c r="I6" s="48">
        <f t="shared" si="0"/>
        <v>5697</v>
      </c>
      <c r="J6" s="48">
        <f t="shared" si="0"/>
        <v>4570</v>
      </c>
    </row>
    <row r="7" spans="1:10" ht="18" customHeight="1">
      <c r="A7" s="10" t="s">
        <v>68</v>
      </c>
      <c r="B7" s="45">
        <f aca="true" t="shared" si="1" ref="B7:D15">E7+H7</f>
        <v>11127</v>
      </c>
      <c r="C7" s="46">
        <f t="shared" si="1"/>
        <v>6143</v>
      </c>
      <c r="D7" s="46">
        <f t="shared" si="1"/>
        <v>4984</v>
      </c>
      <c r="E7" s="46">
        <f aca="true" t="shared" si="2" ref="E7:J7">E6-E8</f>
        <v>7292</v>
      </c>
      <c r="F7" s="46">
        <f t="shared" si="2"/>
        <v>3829</v>
      </c>
      <c r="G7" s="46">
        <f t="shared" si="2"/>
        <v>3463</v>
      </c>
      <c r="H7" s="46">
        <f t="shared" si="2"/>
        <v>3835</v>
      </c>
      <c r="I7" s="46">
        <f t="shared" si="2"/>
        <v>2314</v>
      </c>
      <c r="J7" s="46">
        <f t="shared" si="2"/>
        <v>1521</v>
      </c>
    </row>
    <row r="8" spans="1:10" ht="18" customHeight="1">
      <c r="A8" s="10" t="s">
        <v>69</v>
      </c>
      <c r="B8" s="45">
        <f t="shared" si="1"/>
        <v>9616</v>
      </c>
      <c r="C8" s="46">
        <f t="shared" si="1"/>
        <v>4952</v>
      </c>
      <c r="D8" s="46">
        <f t="shared" si="1"/>
        <v>4664</v>
      </c>
      <c r="E8" s="46">
        <f>F8+G8</f>
        <v>3184</v>
      </c>
      <c r="F8" s="46">
        <v>1569</v>
      </c>
      <c r="G8" s="46">
        <v>1615</v>
      </c>
      <c r="H8" s="46">
        <f>I8+J8</f>
        <v>6432</v>
      </c>
      <c r="I8" s="49">
        <v>3383</v>
      </c>
      <c r="J8" s="46">
        <v>3049</v>
      </c>
    </row>
    <row r="9" spans="1:10" ht="18" customHeight="1">
      <c r="A9" s="17"/>
      <c r="B9" s="45"/>
      <c r="C9" s="46"/>
      <c r="D9" s="46"/>
      <c r="E9" s="46"/>
      <c r="F9" s="46"/>
      <c r="G9" s="46"/>
      <c r="H9" s="46"/>
      <c r="I9" s="49"/>
      <c r="J9" s="50"/>
    </row>
    <row r="10" spans="1:10" ht="18" customHeight="1">
      <c r="A10" s="10" t="s">
        <v>70</v>
      </c>
      <c r="B10" s="45">
        <f t="shared" si="1"/>
        <v>7436</v>
      </c>
      <c r="C10" s="46">
        <f t="shared" si="1"/>
        <v>4058</v>
      </c>
      <c r="D10" s="46">
        <f t="shared" si="1"/>
        <v>3378</v>
      </c>
      <c r="E10" s="46">
        <f>F10+G10</f>
        <v>3613</v>
      </c>
      <c r="F10" s="46">
        <v>1889</v>
      </c>
      <c r="G10" s="46">
        <v>1724</v>
      </c>
      <c r="H10" s="46">
        <f>I10+J10</f>
        <v>3823</v>
      </c>
      <c r="I10" s="49">
        <v>2169</v>
      </c>
      <c r="J10" s="46">
        <v>1654</v>
      </c>
    </row>
    <row r="11" spans="1:10" ht="18" customHeight="1">
      <c r="A11" s="10" t="s">
        <v>71</v>
      </c>
      <c r="B11" s="45">
        <f t="shared" si="1"/>
        <v>6739</v>
      </c>
      <c r="C11" s="46">
        <f t="shared" si="1"/>
        <v>3638</v>
      </c>
      <c r="D11" s="46">
        <f t="shared" si="1"/>
        <v>3101</v>
      </c>
      <c r="E11" s="46">
        <f>F11+G11</f>
        <v>3452</v>
      </c>
      <c r="F11" s="46">
        <v>1815</v>
      </c>
      <c r="G11" s="46">
        <v>1637</v>
      </c>
      <c r="H11" s="46">
        <f>I11+J11</f>
        <v>3287</v>
      </c>
      <c r="I11" s="49">
        <v>1823</v>
      </c>
      <c r="J11" s="46">
        <v>1464</v>
      </c>
    </row>
    <row r="12" spans="1:10" ht="18" customHeight="1">
      <c r="A12" s="10" t="s">
        <v>72</v>
      </c>
      <c r="B12" s="45">
        <f t="shared" si="1"/>
        <v>6549</v>
      </c>
      <c r="C12" s="46">
        <f t="shared" si="1"/>
        <v>3383</v>
      </c>
      <c r="D12" s="46">
        <f t="shared" si="1"/>
        <v>3166</v>
      </c>
      <c r="E12" s="46">
        <f>F12+G12</f>
        <v>3403</v>
      </c>
      <c r="F12" s="46">
        <v>1687</v>
      </c>
      <c r="G12" s="46">
        <v>1716</v>
      </c>
      <c r="H12" s="46">
        <f>I12+J12</f>
        <v>3146</v>
      </c>
      <c r="I12" s="49">
        <v>1696</v>
      </c>
      <c r="J12" s="46">
        <v>1450</v>
      </c>
    </row>
    <row r="13" spans="1:10" ht="18" customHeight="1">
      <c r="A13" s="18" t="s">
        <v>73</v>
      </c>
      <c r="B13" s="45">
        <f t="shared" si="1"/>
        <v>19</v>
      </c>
      <c r="C13" s="46">
        <f t="shared" si="1"/>
        <v>16</v>
      </c>
      <c r="D13" s="46">
        <f t="shared" si="1"/>
        <v>3</v>
      </c>
      <c r="E13" s="46">
        <f>F13+G13</f>
        <v>8</v>
      </c>
      <c r="F13" s="46">
        <v>7</v>
      </c>
      <c r="G13" s="46">
        <v>1</v>
      </c>
      <c r="H13" s="46">
        <f>I13+J13</f>
        <v>11</v>
      </c>
      <c r="I13" s="49">
        <v>9</v>
      </c>
      <c r="J13" s="46">
        <v>2</v>
      </c>
    </row>
    <row r="14" spans="1:10" s="3" customFormat="1" ht="25.5" customHeight="1">
      <c r="A14" s="24" t="s">
        <v>74</v>
      </c>
      <c r="B14" s="45"/>
      <c r="C14" s="46"/>
      <c r="D14" s="46"/>
      <c r="E14" s="46"/>
      <c r="F14" s="51"/>
      <c r="G14" s="51"/>
      <c r="H14" s="51"/>
      <c r="I14" s="50"/>
      <c r="J14" s="50"/>
    </row>
    <row r="15" spans="1:10" ht="18" customHeight="1">
      <c r="A15" s="23" t="s">
        <v>15</v>
      </c>
      <c r="B15" s="45">
        <f t="shared" si="1"/>
        <v>6038</v>
      </c>
      <c r="C15" s="46">
        <f t="shared" si="1"/>
        <v>3059</v>
      </c>
      <c r="D15" s="46">
        <f t="shared" si="1"/>
        <v>2979</v>
      </c>
      <c r="E15" s="46">
        <f>F15+G15</f>
        <v>3365</v>
      </c>
      <c r="F15" s="46">
        <v>1630</v>
      </c>
      <c r="G15" s="46">
        <v>1735</v>
      </c>
      <c r="H15" s="46">
        <f>I15+J15</f>
        <v>2673</v>
      </c>
      <c r="I15" s="46">
        <v>1429</v>
      </c>
      <c r="J15" s="46">
        <v>1244</v>
      </c>
    </row>
    <row r="16" spans="1:10" ht="18" customHeight="1" thickBot="1">
      <c r="A16" s="19"/>
      <c r="B16" s="22"/>
      <c r="C16" s="19"/>
      <c r="D16" s="19"/>
      <c r="E16" s="20"/>
      <c r="F16" s="20"/>
      <c r="G16" s="20"/>
      <c r="H16" s="20"/>
      <c r="I16" s="19"/>
      <c r="J16" s="19"/>
    </row>
    <row r="17" spans="1:10" ht="34.5" customHeight="1">
      <c r="A17" s="55" t="s">
        <v>78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8" ht="24" customHeight="1">
      <c r="A18" s="5"/>
      <c r="B18" s="5"/>
      <c r="C18" s="5"/>
      <c r="D18" s="5"/>
      <c r="E18" s="4"/>
      <c r="F18" s="4"/>
      <c r="G18" s="4"/>
      <c r="H18" s="4"/>
    </row>
    <row r="19" spans="5:8" ht="24" customHeight="1">
      <c r="E19" s="4"/>
      <c r="F19" s="4"/>
      <c r="G19" s="4"/>
      <c r="H19" s="4"/>
    </row>
    <row r="20" spans="5:8" ht="24" customHeight="1">
      <c r="E20" s="4"/>
      <c r="F20" s="4"/>
      <c r="G20" s="4"/>
      <c r="H20" s="4"/>
    </row>
    <row r="21" ht="24" customHeight="1">
      <c r="H21" s="4"/>
    </row>
  </sheetData>
  <sheetProtection/>
  <mergeCells count="3">
    <mergeCell ref="A1:J1"/>
    <mergeCell ref="A2:J2"/>
    <mergeCell ref="A17:J1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xSplit="1" ySplit="5" topLeftCell="B6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:J1"/>
    </sheetView>
  </sheetViews>
  <sheetFormatPr defaultColWidth="10.00390625" defaultRowHeight="24" customHeight="1"/>
  <cols>
    <col min="1" max="10" width="9.00390625" style="1" customWidth="1"/>
    <col min="11" max="16384" width="10.00390625" style="1" customWidth="1"/>
  </cols>
  <sheetData>
    <row r="1" spans="1:10" ht="30" customHeight="1">
      <c r="A1" s="54" t="s">
        <v>81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 customHeight="1">
      <c r="A2" s="52" t="s">
        <v>82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.75" customHeight="1" thickBot="1">
      <c r="A3" s="7"/>
      <c r="B3" s="7"/>
      <c r="C3" s="7"/>
      <c r="D3" s="7"/>
      <c r="E3" s="7"/>
      <c r="F3" s="7"/>
      <c r="G3" s="7"/>
      <c r="H3" s="33"/>
      <c r="I3" s="7"/>
      <c r="J3" s="13" t="s">
        <v>24</v>
      </c>
    </row>
    <row r="4" spans="1:10" s="6" customFormat="1" ht="30" customHeight="1">
      <c r="A4" s="25"/>
      <c r="B4" s="26" t="s">
        <v>0</v>
      </c>
      <c r="C4" s="26"/>
      <c r="D4" s="26"/>
      <c r="E4" s="26" t="s">
        <v>1</v>
      </c>
      <c r="F4" s="26"/>
      <c r="G4" s="26"/>
      <c r="H4" s="26" t="s">
        <v>2</v>
      </c>
      <c r="I4" s="27"/>
      <c r="J4" s="28"/>
    </row>
    <row r="5" spans="1:10" s="6" customFormat="1" ht="24.75" customHeight="1">
      <c r="A5" s="29"/>
      <c r="B5" s="30" t="s">
        <v>3</v>
      </c>
      <c r="C5" s="30" t="s">
        <v>4</v>
      </c>
      <c r="D5" s="30" t="s">
        <v>5</v>
      </c>
      <c r="E5" s="30" t="s">
        <v>3</v>
      </c>
      <c r="F5" s="30" t="s">
        <v>4</v>
      </c>
      <c r="G5" s="30" t="s">
        <v>5</v>
      </c>
      <c r="H5" s="30" t="s">
        <v>3</v>
      </c>
      <c r="I5" s="31" t="s">
        <v>4</v>
      </c>
      <c r="J5" s="32" t="s">
        <v>5</v>
      </c>
    </row>
    <row r="6" spans="1:10" s="3" customFormat="1" ht="18" customHeight="1">
      <c r="A6" s="14" t="s">
        <v>0</v>
      </c>
      <c r="B6" s="47">
        <f>E6+H6</f>
        <v>20212</v>
      </c>
      <c r="C6" s="48">
        <f>F6+I6</f>
        <v>10915</v>
      </c>
      <c r="D6" s="48">
        <f>G6+J6</f>
        <v>9297</v>
      </c>
      <c r="E6" s="48">
        <f aca="true" t="shared" si="0" ref="E6:J6">SUM(E10:E13)</f>
        <v>10251</v>
      </c>
      <c r="F6" s="48">
        <f t="shared" si="0"/>
        <v>5392</v>
      </c>
      <c r="G6" s="48">
        <f t="shared" si="0"/>
        <v>4859</v>
      </c>
      <c r="H6" s="48">
        <f t="shared" si="0"/>
        <v>9961</v>
      </c>
      <c r="I6" s="48">
        <f t="shared" si="0"/>
        <v>5523</v>
      </c>
      <c r="J6" s="48">
        <f t="shared" si="0"/>
        <v>4438</v>
      </c>
    </row>
    <row r="7" spans="1:10" ht="18" customHeight="1">
      <c r="A7" s="10" t="s">
        <v>12</v>
      </c>
      <c r="B7" s="45">
        <f aca="true" t="shared" si="1" ref="B7:D15">E7+H7</f>
        <v>11260</v>
      </c>
      <c r="C7" s="46">
        <f t="shared" si="1"/>
        <v>6232</v>
      </c>
      <c r="D7" s="46">
        <f t="shared" si="1"/>
        <v>5028</v>
      </c>
      <c r="E7" s="46">
        <f>E6-E8</f>
        <v>7354</v>
      </c>
      <c r="F7" s="46">
        <v>3882</v>
      </c>
      <c r="G7" s="46">
        <v>3472</v>
      </c>
      <c r="H7" s="46">
        <f>H6-H8</f>
        <v>3906</v>
      </c>
      <c r="I7" s="46">
        <v>2350</v>
      </c>
      <c r="J7" s="46">
        <v>1556</v>
      </c>
    </row>
    <row r="8" spans="1:10" ht="18" customHeight="1">
      <c r="A8" s="10" t="s">
        <v>13</v>
      </c>
      <c r="B8" s="45">
        <f t="shared" si="1"/>
        <v>8952</v>
      </c>
      <c r="C8" s="46">
        <f t="shared" si="1"/>
        <v>4683</v>
      </c>
      <c r="D8" s="46">
        <f t="shared" si="1"/>
        <v>4269</v>
      </c>
      <c r="E8" s="46">
        <f>F8+G8</f>
        <v>2897</v>
      </c>
      <c r="F8" s="46">
        <v>1510</v>
      </c>
      <c r="G8" s="46">
        <v>1387</v>
      </c>
      <c r="H8" s="46">
        <f>I8+J8</f>
        <v>6055</v>
      </c>
      <c r="I8" s="49">
        <v>3173</v>
      </c>
      <c r="J8" s="46">
        <v>2882</v>
      </c>
    </row>
    <row r="9" spans="1:10" ht="18" customHeight="1">
      <c r="A9" s="17"/>
      <c r="B9" s="45"/>
      <c r="C9" s="46"/>
      <c r="D9" s="46"/>
      <c r="E9" s="46"/>
      <c r="F9" s="46"/>
      <c r="G9" s="46"/>
      <c r="H9" s="46"/>
      <c r="I9" s="49"/>
      <c r="J9" s="50"/>
    </row>
    <row r="10" spans="1:10" ht="18" customHeight="1">
      <c r="A10" s="10" t="s">
        <v>16</v>
      </c>
      <c r="B10" s="45">
        <f t="shared" si="1"/>
        <v>7187</v>
      </c>
      <c r="C10" s="46">
        <f t="shared" si="1"/>
        <v>3946</v>
      </c>
      <c r="D10" s="46">
        <f t="shared" si="1"/>
        <v>3241</v>
      </c>
      <c r="E10" s="46">
        <f>F10+G10</f>
        <v>3502</v>
      </c>
      <c r="F10" s="46">
        <v>1872</v>
      </c>
      <c r="G10" s="46">
        <v>1630</v>
      </c>
      <c r="H10" s="46">
        <f>I10+J10</f>
        <v>3685</v>
      </c>
      <c r="I10" s="49">
        <v>2074</v>
      </c>
      <c r="J10" s="46">
        <v>1611</v>
      </c>
    </row>
    <row r="11" spans="1:10" ht="18" customHeight="1">
      <c r="A11" s="10" t="s">
        <v>17</v>
      </c>
      <c r="B11" s="45">
        <f t="shared" si="1"/>
        <v>6669</v>
      </c>
      <c r="C11" s="46">
        <f t="shared" si="1"/>
        <v>3591</v>
      </c>
      <c r="D11" s="46">
        <f t="shared" si="1"/>
        <v>3078</v>
      </c>
      <c r="E11" s="46">
        <f>F11+G11</f>
        <v>3411</v>
      </c>
      <c r="F11" s="46">
        <v>1777</v>
      </c>
      <c r="G11" s="46">
        <v>1634</v>
      </c>
      <c r="H11" s="46">
        <f>I11+J11</f>
        <v>3258</v>
      </c>
      <c r="I11" s="49">
        <v>1814</v>
      </c>
      <c r="J11" s="46">
        <v>1444</v>
      </c>
    </row>
    <row r="12" spans="1:10" ht="18" customHeight="1">
      <c r="A12" s="10" t="s">
        <v>18</v>
      </c>
      <c r="B12" s="45">
        <f t="shared" si="1"/>
        <v>6322</v>
      </c>
      <c r="C12" s="46">
        <f t="shared" si="1"/>
        <v>3348</v>
      </c>
      <c r="D12" s="46">
        <f t="shared" si="1"/>
        <v>2974</v>
      </c>
      <c r="E12" s="46">
        <f>F12+G12</f>
        <v>3326</v>
      </c>
      <c r="F12" s="46">
        <v>1735</v>
      </c>
      <c r="G12" s="46">
        <v>1591</v>
      </c>
      <c r="H12" s="46">
        <f>I12+J12</f>
        <v>2996</v>
      </c>
      <c r="I12" s="49">
        <v>1613</v>
      </c>
      <c r="J12" s="46">
        <v>1383</v>
      </c>
    </row>
    <row r="13" spans="1:10" ht="18" customHeight="1">
      <c r="A13" s="18" t="s">
        <v>19</v>
      </c>
      <c r="B13" s="45">
        <f t="shared" si="1"/>
        <v>34</v>
      </c>
      <c r="C13" s="46">
        <f t="shared" si="1"/>
        <v>30</v>
      </c>
      <c r="D13" s="46">
        <f t="shared" si="1"/>
        <v>4</v>
      </c>
      <c r="E13" s="46">
        <f>F13+G13</f>
        <v>12</v>
      </c>
      <c r="F13" s="46">
        <v>8</v>
      </c>
      <c r="G13" s="46">
        <v>4</v>
      </c>
      <c r="H13" s="46">
        <f>I13+J13</f>
        <v>22</v>
      </c>
      <c r="I13" s="49">
        <v>22</v>
      </c>
      <c r="J13" s="46">
        <v>0</v>
      </c>
    </row>
    <row r="14" spans="1:10" s="3" customFormat="1" ht="25.5" customHeight="1">
      <c r="A14" s="24" t="s">
        <v>60</v>
      </c>
      <c r="B14" s="45"/>
      <c r="C14" s="46"/>
      <c r="D14" s="46"/>
      <c r="E14" s="46"/>
      <c r="F14" s="51"/>
      <c r="G14" s="51"/>
      <c r="H14" s="51"/>
      <c r="I14" s="50"/>
      <c r="J14" s="50"/>
    </row>
    <row r="15" spans="1:10" ht="18" customHeight="1">
      <c r="A15" s="23" t="s">
        <v>15</v>
      </c>
      <c r="B15" s="45">
        <f t="shared" si="1"/>
        <v>6142</v>
      </c>
      <c r="C15" s="46">
        <f t="shared" si="1"/>
        <v>3111</v>
      </c>
      <c r="D15" s="46">
        <f t="shared" si="1"/>
        <v>3031</v>
      </c>
      <c r="E15" s="46">
        <f>F15+G15</f>
        <v>3234</v>
      </c>
      <c r="F15" s="46">
        <v>1572</v>
      </c>
      <c r="G15" s="46">
        <v>1662</v>
      </c>
      <c r="H15" s="46">
        <f>I15+J15</f>
        <v>2908</v>
      </c>
      <c r="I15" s="46">
        <v>1539</v>
      </c>
      <c r="J15" s="46">
        <v>1369</v>
      </c>
    </row>
    <row r="16" spans="1:10" ht="18" customHeight="1" thickBot="1">
      <c r="A16" s="19"/>
      <c r="B16" s="22"/>
      <c r="C16" s="19"/>
      <c r="D16" s="19"/>
      <c r="E16" s="20"/>
      <c r="F16" s="20"/>
      <c r="G16" s="20"/>
      <c r="H16" s="20"/>
      <c r="I16" s="19"/>
      <c r="J16" s="19"/>
    </row>
    <row r="17" spans="1:10" ht="34.5" customHeight="1">
      <c r="A17" s="55" t="s">
        <v>78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8" ht="24" customHeight="1">
      <c r="A18" s="5"/>
      <c r="B18" s="5"/>
      <c r="C18" s="5"/>
      <c r="D18" s="5"/>
      <c r="E18" s="4"/>
      <c r="F18" s="4"/>
      <c r="G18" s="4"/>
      <c r="H18" s="4"/>
    </row>
    <row r="19" spans="5:8" ht="24" customHeight="1">
      <c r="E19" s="4"/>
      <c r="F19" s="4"/>
      <c r="G19" s="4"/>
      <c r="H19" s="4"/>
    </row>
    <row r="20" spans="5:8" ht="24" customHeight="1">
      <c r="E20" s="4"/>
      <c r="F20" s="4"/>
      <c r="G20" s="4"/>
      <c r="H20" s="4"/>
    </row>
    <row r="21" ht="24" customHeight="1">
      <c r="H21" s="4"/>
    </row>
  </sheetData>
  <sheetProtection/>
  <mergeCells count="3">
    <mergeCell ref="A1:J1"/>
    <mergeCell ref="A2:J2"/>
    <mergeCell ref="A17:J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程冠瑜</cp:lastModifiedBy>
  <cp:lastPrinted>2008-08-06T10:27:43Z</cp:lastPrinted>
  <dcterms:created xsi:type="dcterms:W3CDTF">2007-07-06T02:28:48Z</dcterms:created>
  <dcterms:modified xsi:type="dcterms:W3CDTF">2024-02-27T06:58:41Z</dcterms:modified>
  <cp:category/>
  <cp:version/>
  <cp:contentType/>
  <cp:contentStatus/>
</cp:coreProperties>
</file>