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30" windowHeight="10740" firstSheet="7" activeTab="13"/>
  </bookViews>
  <sheets>
    <sheet name="99" sheetId="1" r:id="rId1"/>
    <sheet name="100" sheetId="2" r:id="rId2"/>
    <sheet name="101" sheetId="3" r:id="rId3"/>
    <sheet name="102" sheetId="4" r:id="rId4"/>
    <sheet name="103" sheetId="5" r:id="rId5"/>
    <sheet name="104" sheetId="6" r:id="rId6"/>
    <sheet name="105" sheetId="7" r:id="rId7"/>
    <sheet name="106" sheetId="8" r:id="rId8"/>
    <sheet name="107" sheetId="9" r:id="rId9"/>
    <sheet name="108" sheetId="10" r:id="rId10"/>
    <sheet name="109" sheetId="11" r:id="rId11"/>
    <sheet name="110" sheetId="12" r:id="rId12"/>
    <sheet name="111" sheetId="13" r:id="rId13"/>
    <sheet name="112" sheetId="14" r:id="rId14"/>
  </sheets>
  <definedNames/>
  <calcPr fullCalcOnLoad="1"/>
</workbook>
</file>

<file path=xl/sharedStrings.xml><?xml version="1.0" encoding="utf-8"?>
<sst xmlns="http://schemas.openxmlformats.org/spreadsheetml/2006/main" count="466" uniqueCount="204">
  <si>
    <t>科技大學辦理高職繁星計畫聯合推薦甄選</t>
  </si>
  <si>
    <t>科技大學辦理高職生不分系菁英班聯合推薦甄選</t>
  </si>
  <si>
    <t>二技總計</t>
  </si>
  <si>
    <t xml:space="preserve">    二技聯合甄選委員會－推甄</t>
  </si>
  <si>
    <t xml:space="preserve">    二技日間部聯合登記分發委員會</t>
  </si>
  <si>
    <t xml:space="preserve">     二技進修部聯合登記分發委員會-台北區</t>
  </si>
  <si>
    <t xml:space="preserve">     二技進修部申請入學聯合招生委員會-桃、竹、苗區</t>
  </si>
  <si>
    <t xml:space="preserve">     二技進修部聯合登記分發委員會-台中區</t>
  </si>
  <si>
    <t xml:space="preserve">     二技進修部聯合登記分發委員會-嘉南區</t>
  </si>
  <si>
    <t xml:space="preserve">     二技進修部聯合登記分發委員會-高屏區</t>
  </si>
  <si>
    <t>四技二專總計</t>
  </si>
  <si>
    <t xml:space="preserve">    四技二專聯合甄選委員會－推甄</t>
  </si>
  <si>
    <t xml:space="preserve">    四技二專日間部聯合登記分發委員會</t>
  </si>
  <si>
    <t xml:space="preserve">    四技日間部高中生申請入學聯合招生</t>
  </si>
  <si>
    <t xml:space="preserve">     四技進修部及二專夜聯合登記分發委員會-台北區</t>
  </si>
  <si>
    <t xml:space="preserve">     四技進修部及二專夜申請入學聯招-桃、竹、苗區</t>
  </si>
  <si>
    <t xml:space="preserve">     四技進修部及二專夜聯合登記分發委員會-台中區</t>
  </si>
  <si>
    <t xml:space="preserve">     四技進修部及二專夜聯合登記分發委員會-嘉南區</t>
  </si>
  <si>
    <t xml:space="preserve">     四技進修部及二專夜聯合登記分發委員會-高屏區</t>
  </si>
  <si>
    <t>五專總計</t>
  </si>
  <si>
    <t xml:space="preserve">    北區五專聯合甄選</t>
  </si>
  <si>
    <t xml:space="preserve">    中區五專聯合甄選</t>
  </si>
  <si>
    <t xml:space="preserve">    南區五專聯合甄選</t>
  </si>
  <si>
    <t xml:space="preserve">    五專聯合登記分發</t>
  </si>
  <si>
    <t xml:space="preserve">  日間部  計</t>
  </si>
  <si>
    <t xml:space="preserve">  進修部  計</t>
  </si>
  <si>
    <t>單位:人</t>
  </si>
  <si>
    <t>報名人數</t>
  </si>
  <si>
    <t>錄取人數</t>
  </si>
  <si>
    <t>招生名額</t>
  </si>
  <si>
    <t>總計</t>
  </si>
  <si>
    <t>男</t>
  </si>
  <si>
    <t>女</t>
  </si>
  <si>
    <t>99學年度 (2010)</t>
  </si>
  <si>
    <t>停止辦理(單獨招生)</t>
  </si>
  <si>
    <t xml:space="preserve">    北區五專聯合免試</t>
  </si>
  <si>
    <t xml:space="preserve">    中區五專聯合免試</t>
  </si>
  <si>
    <t xml:space="preserve">    南區五專聯合免試</t>
  </si>
  <si>
    <t xml:space="preserve">    四技二專聯合甄選委員會－技優保送</t>
  </si>
  <si>
    <t xml:space="preserve">    四技二專聯合甄選委員會－技優甄審</t>
  </si>
  <si>
    <t xml:space="preserve">           2.五專聯合登記因報名考生同時可選填高中高職及五專志願。</t>
  </si>
  <si>
    <t xml:space="preserve">    二技聯合甄選委員會－技優</t>
  </si>
  <si>
    <t xml:space="preserve">說明：1.二技聯合甄選委員會－技優，同時具有保送及甄審報名資格者4人。 </t>
  </si>
  <si>
    <t xml:space="preserve">    北區五專聯合免試入學</t>
  </si>
  <si>
    <t xml:space="preserve">    中區五專聯合免試入學</t>
  </si>
  <si>
    <t xml:space="preserve">    南區五專聯合免試入學</t>
  </si>
  <si>
    <t>單位:人</t>
  </si>
  <si>
    <t>招生名額</t>
  </si>
  <si>
    <t>報名人數</t>
  </si>
  <si>
    <t>錄取人數</t>
  </si>
  <si>
    <t>總計</t>
  </si>
  <si>
    <t>男</t>
  </si>
  <si>
    <t>女</t>
  </si>
  <si>
    <t>100學年度 (2011)</t>
  </si>
  <si>
    <t xml:space="preserve">  日間部  計</t>
  </si>
  <si>
    <t xml:space="preserve">    二技推薦甄選</t>
  </si>
  <si>
    <t xml:space="preserve">    二技技優入學</t>
  </si>
  <si>
    <t xml:space="preserve">    二技日間部聯合登記分發</t>
  </si>
  <si>
    <t xml:space="preserve">  進修部  計</t>
  </si>
  <si>
    <t xml:space="preserve">     台北區二技進修部聯合登記分發</t>
  </si>
  <si>
    <t xml:space="preserve">     台中區國立技術校院二技進修部聯合登記分發</t>
  </si>
  <si>
    <t xml:space="preserve">     高屏區二技進修部聯合登記分發</t>
  </si>
  <si>
    <t xml:space="preserve">    四技二專甄選入學</t>
  </si>
  <si>
    <t xml:space="preserve">    四技二專技優保送入學</t>
  </si>
  <si>
    <t xml:space="preserve">    四技二專技優甄審入學</t>
  </si>
  <si>
    <t xml:space="preserve">    四技二專日間部聯合登記分發</t>
  </si>
  <si>
    <t xml:space="preserve">    四技日間部申請入學聯合招生(招收高中生)</t>
  </si>
  <si>
    <t xml:space="preserve">    科技校院繁星計畫聯合推薦甄選</t>
  </si>
  <si>
    <t xml:space="preserve">     台北區四技進修部二專夜聯合登記分發</t>
  </si>
  <si>
    <t xml:space="preserve">     桃竹苗區四技進修部二專夜間部申請入學聯合招生</t>
  </si>
  <si>
    <t xml:space="preserve">     台中區四技進修部二專夜間部聯合登記分發</t>
  </si>
  <si>
    <t xml:space="preserve">     嘉南區四技進修部二專夜間部聯合登記分發</t>
  </si>
  <si>
    <t xml:space="preserve">     高屏區四技進修部二專夜間部聯合登記分發</t>
  </si>
  <si>
    <t xml:space="preserve">    北區五專聯合申請抽籤入學</t>
  </si>
  <si>
    <t xml:space="preserve">    中區五專聯合申請抽籤入學</t>
  </si>
  <si>
    <t xml:space="preserve">    南區五專聯合申請抽籤入學</t>
  </si>
  <si>
    <t xml:space="preserve">    五專聯合登記分發入學</t>
  </si>
  <si>
    <t>106-26 技專校院招生報考與錄取人數－按性別分</t>
  </si>
  <si>
    <t>資料來源：技專校院招生策進總會</t>
  </si>
  <si>
    <t>說明：五專聯合登記分發入學報名人數包含同時選填高中高職五專志願之人數，其中有部分考生係錄取高中高職志願。</t>
  </si>
  <si>
    <t>單位:人</t>
  </si>
  <si>
    <t>入學管道</t>
  </si>
  <si>
    <t>招生名額</t>
  </si>
  <si>
    <t>報名人數</t>
  </si>
  <si>
    <t>錄取人數</t>
  </si>
  <si>
    <t>總計</t>
  </si>
  <si>
    <t>男</t>
  </si>
  <si>
    <t>女</t>
  </si>
  <si>
    <t>101學年度 (2012)</t>
  </si>
  <si>
    <t xml:space="preserve">    二技技優入學</t>
  </si>
  <si>
    <t xml:space="preserve">    二技護理類日間部聯合登記分發</t>
  </si>
  <si>
    <t xml:space="preserve">  日間部  計</t>
  </si>
  <si>
    <t xml:space="preserve">    四技二專甄選入學</t>
  </si>
  <si>
    <t xml:space="preserve">    四技二專技優保送入學</t>
  </si>
  <si>
    <t xml:space="preserve">    四技二專技優甄審入學</t>
  </si>
  <si>
    <t xml:space="preserve">    四技二專日間部聯合登記分發</t>
  </si>
  <si>
    <t xml:space="preserve">    四技日間部申請入學聯合招生(招收高中生)</t>
  </si>
  <si>
    <t xml:space="preserve">    科技校院繁星計畫聯合推薦甄選</t>
  </si>
  <si>
    <t xml:space="preserve">  進修部  計</t>
  </si>
  <si>
    <t xml:space="preserve">     台北區四技進修部二專夜聯合登記分發</t>
  </si>
  <si>
    <t xml:space="preserve">     桃竹苗區四技進修部二專夜間部申請入學聯合招生</t>
  </si>
  <si>
    <t xml:space="preserve">     台中區四技進修部二專夜間部聯合登記分發</t>
  </si>
  <si>
    <t xml:space="preserve">     嘉南區四技進修部二專夜間部聯合登記分發</t>
  </si>
  <si>
    <t xml:space="preserve">     高屏區四技進修部二專夜間部聯合登記分發</t>
  </si>
  <si>
    <t xml:space="preserve">    北區五專聯合申請抽籤入學</t>
  </si>
  <si>
    <t xml:space="preserve">    中區五專聯合申請抽籤入學</t>
  </si>
  <si>
    <t xml:space="preserve">    南區五專聯合申請抽籤入學</t>
  </si>
  <si>
    <t xml:space="preserve">    五專菁英班聯合招生</t>
  </si>
  <si>
    <t xml:space="preserve">    五專聯合登記分發入學</t>
  </si>
  <si>
    <t>說明：一、自101學年度起，二技升學管道除了技優入學與護理類日間部聯合登記分發外，皆為各校申請入學。
             二、五專聯合登記分發入學報名人數包含同時選填高中高職五專志願之人數，其中有部分考生係錄取高中高職志願。</t>
  </si>
  <si>
    <t>女</t>
  </si>
  <si>
    <t>102學年度 (2013)</t>
  </si>
  <si>
    <t xml:space="preserve">    二技技優入學</t>
  </si>
  <si>
    <t xml:space="preserve">    二技護理類日間部聯合登記分發</t>
  </si>
  <si>
    <t xml:space="preserve">  日間部  計</t>
  </si>
  <si>
    <t xml:space="preserve">    四技二專甄選入學</t>
  </si>
  <si>
    <t xml:space="preserve">    四技二專技優保送入學</t>
  </si>
  <si>
    <t xml:space="preserve">    四技二專技優甄審入學</t>
  </si>
  <si>
    <t xml:space="preserve">    四技二專日間部聯合登記分發</t>
  </si>
  <si>
    <t xml:space="preserve">    四技日間部申請入學聯合招生(招收高中生)</t>
  </si>
  <si>
    <t xml:space="preserve">    科技校院繁星計畫聯合推薦甄選</t>
  </si>
  <si>
    <t xml:space="preserve">  進修部  計</t>
  </si>
  <si>
    <t xml:space="preserve">     台北區四技進修部二專夜聯合登記分發</t>
  </si>
  <si>
    <t xml:space="preserve">     桃竹苗區四技進修部二專夜間部申請入學聯合招生</t>
  </si>
  <si>
    <t xml:space="preserve">     台中區四技進修部二專夜間部聯合登記分發</t>
  </si>
  <si>
    <t xml:space="preserve">     嘉南區四技進修部二專夜間部聯合登記分發</t>
  </si>
  <si>
    <t xml:space="preserve">     高屏區四技進修部二專夜間部聯合登記分發</t>
  </si>
  <si>
    <t xml:space="preserve">    北區五專聯合申請抽籤入學</t>
  </si>
  <si>
    <t xml:space="preserve">    中區五專聯合申請抽籤入學</t>
  </si>
  <si>
    <t xml:space="preserve">    南區五專聯合申請抽籤入學</t>
  </si>
  <si>
    <t xml:space="preserve">    五專菁英班聯合招生</t>
  </si>
  <si>
    <t xml:space="preserve">    五專聯合登記分發入學</t>
  </si>
  <si>
    <t>資料來源：技專校院招生策進總會</t>
  </si>
  <si>
    <t>說明：一、自101學年度起，二技升學管道除了技優入學與護理類日間部聯合登記分發外，皆為各校申請入學。
           二、五專聯合登記分發入學報名人數包含同時選填高中高職五專志願之人數，其中有部分考生係錄取高中高職志願。</t>
  </si>
  <si>
    <t>女</t>
  </si>
  <si>
    <t>103學年度 (2014)</t>
  </si>
  <si>
    <t>五專總計</t>
  </si>
  <si>
    <t xml:space="preserve">    北區五專第一次聯合免試入學</t>
  </si>
  <si>
    <t xml:space="preserve">    中區五專第一次聯合免試入學</t>
  </si>
  <si>
    <t xml:space="preserve">    南區五專第一次聯合免試入學</t>
  </si>
  <si>
    <t xml:space="preserve">    北區五專第二次聯合免試入學</t>
  </si>
  <si>
    <t xml:space="preserve">    中區五專第二次聯合免試入學</t>
  </si>
  <si>
    <t xml:space="preserve">    南區五專第二次聯合免試入學</t>
  </si>
  <si>
    <t xml:space="preserve">    五專聯合特色招生考試分發入學</t>
  </si>
  <si>
    <t>104學年度 (2015)</t>
  </si>
  <si>
    <t xml:space="preserve">    北區五專聯合免試入學</t>
  </si>
  <si>
    <t xml:space="preserve">    中區五專聯合免試入學</t>
  </si>
  <si>
    <t xml:space="preserve">    南區五專聯合免試入學</t>
  </si>
  <si>
    <t>105學年度 (2016)</t>
  </si>
  <si>
    <t xml:space="preserve">    二技技優入學</t>
  </si>
  <si>
    <t xml:space="preserve">    四技二專甄選入學</t>
  </si>
  <si>
    <t xml:space="preserve">    四技二專技優保送入學</t>
  </si>
  <si>
    <t xml:space="preserve">    四技二專技優甄審入學</t>
  </si>
  <si>
    <t xml:space="preserve">    四技二專日間部聯合登記分發</t>
  </si>
  <si>
    <t xml:space="preserve">    四技日間部申請入學聯合招生(招收高中生)</t>
  </si>
  <si>
    <t xml:space="preserve">    科技校院繁星計畫聯合推薦甄選</t>
  </si>
  <si>
    <t>五專總計</t>
  </si>
  <si>
    <t xml:space="preserve">    北區五專聯合免試入學</t>
  </si>
  <si>
    <t xml:space="preserve">    中區五專聯合免試入學</t>
  </si>
  <si>
    <t xml:space="preserve">    南區五專聯合免試入學</t>
  </si>
  <si>
    <t>106學年度 (2017)</t>
  </si>
  <si>
    <t>資料來源：技專校院招生策略委員會</t>
  </si>
  <si>
    <t>單位:人</t>
  </si>
  <si>
    <t>入學管道</t>
  </si>
  <si>
    <t>招生名額</t>
  </si>
  <si>
    <t>報名人數</t>
  </si>
  <si>
    <t>錄取人數</t>
  </si>
  <si>
    <t>總計</t>
  </si>
  <si>
    <t>男</t>
  </si>
  <si>
    <t>女</t>
  </si>
  <si>
    <t>107學年度 (2018)</t>
  </si>
  <si>
    <t xml:space="preserve">    二技技優入學</t>
  </si>
  <si>
    <t xml:space="preserve">    四技二專特殊選才入學</t>
  </si>
  <si>
    <t xml:space="preserve">    四技二專甄選入學</t>
  </si>
  <si>
    <t xml:space="preserve">    四技二專技優保送入學</t>
  </si>
  <si>
    <t xml:space="preserve">    四技二專技優甄審入學</t>
  </si>
  <si>
    <t xml:space="preserve">    四技二專日間部聯合登記分發</t>
  </si>
  <si>
    <t xml:space="preserve">    四技日間部申請入學聯合招生(招收高中生)</t>
  </si>
  <si>
    <t xml:space="preserve">    科技校院繁星計畫聯合推薦甄選</t>
  </si>
  <si>
    <t>五專總計</t>
  </si>
  <si>
    <t xml:space="preserve">   五專優先免試入學</t>
  </si>
  <si>
    <t>108學年度 (2019)</t>
  </si>
  <si>
    <t xml:space="preserve">    四技二專特殊選才入學</t>
  </si>
  <si>
    <t xml:space="preserve">    四技二專甄選入學</t>
  </si>
  <si>
    <t xml:space="preserve">    四技二專技優保送入學</t>
  </si>
  <si>
    <t xml:space="preserve">    四技二專技優甄審入學</t>
  </si>
  <si>
    <t xml:space="preserve">    四技二專日間部聯合登記分發</t>
  </si>
  <si>
    <t xml:space="preserve">    四技日間部申請入學聯合招生(招收高中生)</t>
  </si>
  <si>
    <t xml:space="preserve">    科技校院繁星計畫聯合推薦甄選</t>
  </si>
  <si>
    <t xml:space="preserve">    二技技優入學</t>
  </si>
  <si>
    <t xml:space="preserve">   五專優先免試入學</t>
  </si>
  <si>
    <t>109學年度 (2020)</t>
  </si>
  <si>
    <t>106-26 技專校院招生報考與錄取人數－按性別分</t>
  </si>
  <si>
    <t>單位:人</t>
  </si>
  <si>
    <t>入學管道</t>
  </si>
  <si>
    <t>招生名額</t>
  </si>
  <si>
    <t>報名人數</t>
  </si>
  <si>
    <t>錄取人數</t>
  </si>
  <si>
    <t>總計</t>
  </si>
  <si>
    <t>男</t>
  </si>
  <si>
    <t>女</t>
  </si>
  <si>
    <t>資料來源：技專校院招生策略委員會</t>
  </si>
  <si>
    <t>111學年度 (2022)</t>
  </si>
  <si>
    <t>112學年度 (2023)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</si>
</sst>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quot;-&quot;"/>
    <numFmt numFmtId="178" formatCode="#,##0.00;\-0.00;&quot;-&quot;"/>
    <numFmt numFmtId="179" formatCode="* #,##0;* #,##0;* &quot;-&quot;;@"/>
    <numFmt numFmtId="180" formatCode="#,##0_ "/>
    <numFmt numFmtId="181" formatCode="#,##0_);\(#,##0\);&quot;- &quot;"/>
    <numFmt numFmtId="182" formatCode="&quot;ⓡ&quot;#,##0;\-0;&quot;-&quot;"/>
    <numFmt numFmtId="183" formatCode="\(&quot;登&quot;&quot;記&quot;&quot;人&quot;&quot;數&quot;\)\ #,##0_);\(#,##0\);&quot;- &quot;"/>
    <numFmt numFmtId="184" formatCode="\(\ 0.00_)\);\(0.00\)"/>
    <numFmt numFmtId="185" formatCode="#,##0.00_);\(#,##0.00\);&quot;- &quot;"/>
    <numFmt numFmtId="186" formatCode="#,##0_);[Red]\(#,##0\);&quot;-&quot;"/>
    <numFmt numFmtId="187" formatCode="#,##0.00_);[Red]\(#,##0\);&quot;-&quot;"/>
    <numFmt numFmtId="188" formatCode="#,##0.00_ "/>
    <numFmt numFmtId="189" formatCode="#,##0_);[Red]\(#,##0\)"/>
    <numFmt numFmtId="190" formatCode="#,###,##0"/>
  </numFmts>
  <fonts count="31">
    <font>
      <sz val="12"/>
      <name val="新細明體"/>
      <family val="1"/>
    </font>
    <font>
      <u val="single"/>
      <sz val="9"/>
      <color indexed="36"/>
      <name val="Times New Roman"/>
      <family val="1"/>
    </font>
    <font>
      <u val="single"/>
      <sz val="9"/>
      <color indexed="12"/>
      <name val="Times New Roman"/>
      <family val="1"/>
    </font>
    <font>
      <sz val="9"/>
      <name val="新細明體"/>
      <family val="1"/>
    </font>
    <font>
      <sz val="8"/>
      <name val="新細明體"/>
      <family val="1"/>
    </font>
    <font>
      <b/>
      <sz val="8"/>
      <name val="新細明體"/>
      <family val="1"/>
    </font>
    <font>
      <sz val="10"/>
      <name val="新細明體"/>
      <family val="1"/>
    </font>
    <font>
      <b/>
      <sz val="9"/>
      <name val="新細明體"/>
      <family val="1"/>
    </font>
    <font>
      <b/>
      <sz val="12"/>
      <name val="細明體"/>
      <family val="3"/>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2"/>
      <name val="新細明體"/>
      <family val="1"/>
    </font>
    <font>
      <sz val="11"/>
      <name val="Times New Roman"/>
      <family val="1"/>
    </font>
    <font>
      <sz val="9.25"/>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6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medium"/>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color indexed="63"/>
      </right>
      <top style="medium"/>
      <bottom style="hair"/>
    </border>
    <border>
      <left style="thin"/>
      <right>
        <color indexed="63"/>
      </right>
      <top style="hair"/>
      <bottom style="hair"/>
    </border>
    <border>
      <left>
        <color indexed="63"/>
      </left>
      <right style="hair"/>
      <top style="hair"/>
      <bottom style="hair"/>
    </border>
    <border>
      <left style="medium"/>
      <right>
        <color indexed="63"/>
      </right>
      <top>
        <color indexed="63"/>
      </top>
      <bottom>
        <color indexed="63"/>
      </bottom>
    </border>
    <border>
      <left style="medium"/>
      <right style="hair"/>
      <top style="medium"/>
      <bottom style="hair"/>
    </border>
    <border>
      <left style="medium"/>
      <right style="hair"/>
      <top style="hair"/>
      <bottom style="hair"/>
    </border>
    <border>
      <left style="medium"/>
      <right>
        <color indexed="63"/>
      </right>
      <top>
        <color indexed="63"/>
      </top>
      <bottom style="medium"/>
    </border>
    <border>
      <left style="medium"/>
      <right style="hair"/>
      <top style="hair"/>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thin"/>
      <bottom>
        <color indexed="63"/>
      </bottom>
    </border>
    <border>
      <left>
        <color indexed="63"/>
      </left>
      <right style="medium"/>
      <top style="thin"/>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hair"/>
      <bottom>
        <color indexed="63"/>
      </bottom>
    </border>
    <border>
      <left style="hair"/>
      <right style="hair"/>
      <top>
        <color indexed="63"/>
      </top>
      <bottom style="hair"/>
    </border>
    <border>
      <left>
        <color indexed="63"/>
      </left>
      <right style="medium"/>
      <top style="hair"/>
      <bottom style="hair"/>
    </border>
    <border>
      <left style="hair"/>
      <right>
        <color indexed="63"/>
      </right>
      <top>
        <color indexed="63"/>
      </top>
      <bottom style="hair"/>
    </border>
    <border>
      <left style="hair"/>
      <right style="hair"/>
      <top>
        <color indexed="63"/>
      </top>
      <bottom style="medium"/>
    </border>
    <border>
      <left>
        <color indexed="63"/>
      </left>
      <right style="hair"/>
      <top style="medium"/>
      <bottom style="hair"/>
    </border>
    <border>
      <left>
        <color indexed="63"/>
      </left>
      <right style="hair"/>
      <top style="hair"/>
      <bottom>
        <color indexed="63"/>
      </bottom>
    </border>
    <border>
      <left>
        <color indexed="63"/>
      </left>
      <right>
        <color indexed="63"/>
      </right>
      <top style="hair"/>
      <bottom style="hair"/>
    </border>
    <border>
      <left>
        <color indexed="63"/>
      </left>
      <right style="hair"/>
      <top>
        <color indexed="63"/>
      </top>
      <bottom style="medium"/>
    </border>
    <border>
      <left style="medium"/>
      <right style="thin"/>
      <top>
        <color indexed="63"/>
      </top>
      <bottom>
        <color indexed="63"/>
      </bottom>
    </border>
    <border>
      <left style="medium"/>
      <right style="thin"/>
      <top>
        <color indexed="63"/>
      </top>
      <bottom style="medium"/>
    </border>
    <border>
      <left style="thin"/>
      <right style="hair"/>
      <top/>
      <bottom style="medium"/>
    </border>
    <border>
      <left style="hair"/>
      <right style="medium"/>
      <top>
        <color indexed="63"/>
      </top>
      <bottom style="medium"/>
    </border>
    <border>
      <left style="thin"/>
      <right style="thin"/>
      <top style="thin"/>
      <bottom style="medium"/>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56">
    <xf numFmtId="0" fontId="0" fillId="0" borderId="0" xfId="0" applyAlignment="1">
      <alignment vertical="center"/>
    </xf>
    <xf numFmtId="0" fontId="4" fillId="0" borderId="0" xfId="0" applyFont="1" applyAlignment="1">
      <alignment vertical="center"/>
    </xf>
    <xf numFmtId="180" fontId="3" fillId="0" borderId="0" xfId="0" applyNumberFormat="1" applyFont="1" applyAlignment="1">
      <alignment vertical="center"/>
    </xf>
    <xf numFmtId="0" fontId="5" fillId="0" borderId="0" xfId="0" applyFont="1" applyAlignment="1">
      <alignment vertical="center"/>
    </xf>
    <xf numFmtId="0" fontId="9" fillId="0" borderId="0" xfId="0" applyFont="1" applyAlignment="1">
      <alignment vertical="center"/>
    </xf>
    <xf numFmtId="0" fontId="7" fillId="0" borderId="10" xfId="0" applyFont="1" applyBorder="1" applyAlignment="1">
      <alignment horizontal="left" vertical="center"/>
    </xf>
    <xf numFmtId="0" fontId="7"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18" borderId="12"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180" fontId="7" fillId="0" borderId="16" xfId="0" applyNumberFormat="1" applyFont="1" applyFill="1" applyBorder="1" applyAlignment="1">
      <alignment vertical="center"/>
    </xf>
    <xf numFmtId="180" fontId="7" fillId="0" borderId="17" xfId="0" applyNumberFormat="1" applyFont="1" applyFill="1" applyBorder="1" applyAlignment="1">
      <alignment vertical="center"/>
    </xf>
    <xf numFmtId="180" fontId="7" fillId="0" borderId="18" xfId="0" applyNumberFormat="1" applyFont="1" applyFill="1" applyBorder="1" applyAlignment="1">
      <alignment vertical="center"/>
    </xf>
    <xf numFmtId="180" fontId="7" fillId="0" borderId="16" xfId="0" applyNumberFormat="1" applyFont="1" applyBorder="1" applyAlignment="1">
      <alignment vertical="center"/>
    </xf>
    <xf numFmtId="180" fontId="7" fillId="0" borderId="17" xfId="0" applyNumberFormat="1" applyFont="1" applyBorder="1" applyAlignment="1">
      <alignment vertical="center"/>
    </xf>
    <xf numFmtId="180" fontId="7" fillId="0" borderId="18" xfId="0" applyNumberFormat="1" applyFont="1" applyBorder="1" applyAlignment="1">
      <alignment vertical="center"/>
    </xf>
    <xf numFmtId="180" fontId="3" fillId="0" borderId="17" xfId="0" applyNumberFormat="1" applyFont="1" applyBorder="1" applyAlignment="1">
      <alignment vertical="center"/>
    </xf>
    <xf numFmtId="180" fontId="3" fillId="0" borderId="18" xfId="0" applyNumberFormat="1" applyFont="1" applyBorder="1" applyAlignment="1">
      <alignment vertical="center"/>
    </xf>
    <xf numFmtId="180" fontId="3" fillId="0" borderId="16" xfId="0" applyNumberFormat="1" applyFont="1" applyFill="1" applyBorder="1" applyAlignment="1">
      <alignment vertical="center"/>
    </xf>
    <xf numFmtId="180" fontId="3" fillId="0" borderId="17" xfId="0" applyNumberFormat="1" applyFont="1" applyFill="1" applyBorder="1" applyAlignment="1">
      <alignment vertical="center"/>
    </xf>
    <xf numFmtId="180" fontId="3" fillId="0" borderId="18" xfId="0" applyNumberFormat="1" applyFont="1" applyFill="1" applyBorder="1" applyAlignment="1">
      <alignment vertical="center"/>
    </xf>
    <xf numFmtId="180" fontId="3" fillId="0" borderId="19"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0" fontId="3" fillId="0" borderId="22" xfId="0" applyFont="1" applyBorder="1" applyAlignment="1">
      <alignment horizontal="center" vertical="center"/>
    </xf>
    <xf numFmtId="180" fontId="3" fillId="0" borderId="23" xfId="0" applyNumberFormat="1" applyFont="1" applyFill="1" applyBorder="1" applyAlignment="1">
      <alignment vertical="center"/>
    </xf>
    <xf numFmtId="180" fontId="3" fillId="0" borderId="23" xfId="0" applyNumberFormat="1" applyFont="1" applyBorder="1" applyAlignment="1">
      <alignment vertical="center"/>
    </xf>
    <xf numFmtId="180" fontId="3" fillId="0" borderId="24" xfId="0" applyNumberFormat="1" applyFont="1" applyFill="1" applyBorder="1" applyAlignment="1">
      <alignment vertical="center"/>
    </xf>
    <xf numFmtId="0" fontId="3" fillId="0" borderId="0" xfId="0" applyFont="1" applyFill="1" applyAlignment="1">
      <alignment vertical="center"/>
    </xf>
    <xf numFmtId="180" fontId="3" fillId="0" borderId="14" xfId="0" applyNumberFormat="1" applyFont="1" applyBorder="1" applyAlignment="1">
      <alignment horizontal="right" vertical="center"/>
    </xf>
    <xf numFmtId="180" fontId="3" fillId="0" borderId="15" xfId="0" applyNumberFormat="1" applyFont="1" applyBorder="1" applyAlignment="1">
      <alignment horizontal="right" vertical="center"/>
    </xf>
    <xf numFmtId="180" fontId="3" fillId="0" borderId="22" xfId="0" applyNumberFormat="1" applyFont="1" applyBorder="1" applyAlignment="1">
      <alignment horizontal="right" vertical="center"/>
    </xf>
    <xf numFmtId="0" fontId="6" fillId="0" borderId="0" xfId="0" applyFont="1" applyAlignment="1">
      <alignment vertical="center"/>
    </xf>
    <xf numFmtId="0" fontId="7" fillId="0" borderId="25" xfId="0" applyFont="1" applyBorder="1" applyAlignment="1">
      <alignment horizontal="left" vertical="center"/>
    </xf>
    <xf numFmtId="180" fontId="7" fillId="0" borderId="26" xfId="0" applyNumberFormat="1" applyFont="1" applyBorder="1" applyAlignment="1">
      <alignment horizontal="right" vertical="center"/>
    </xf>
    <xf numFmtId="180" fontId="7" fillId="0" borderId="15" xfId="0" applyNumberFormat="1" applyFont="1" applyBorder="1" applyAlignment="1">
      <alignment horizontal="right" vertical="center"/>
    </xf>
    <xf numFmtId="0" fontId="7" fillId="0" borderId="25" xfId="0" applyFont="1" applyFill="1" applyBorder="1" applyAlignment="1">
      <alignment vertical="center"/>
    </xf>
    <xf numFmtId="180" fontId="7" fillId="0" borderId="27" xfId="0" applyNumberFormat="1" applyFont="1" applyBorder="1" applyAlignment="1">
      <alignment horizontal="right" vertical="center"/>
    </xf>
    <xf numFmtId="180" fontId="7" fillId="0" borderId="17" xfId="0" applyNumberFormat="1" applyFont="1" applyBorder="1" applyAlignment="1">
      <alignment horizontal="right" vertical="center"/>
    </xf>
    <xf numFmtId="0" fontId="3" fillId="0" borderId="25" xfId="0" applyFont="1" applyFill="1" applyBorder="1" applyAlignment="1">
      <alignment vertical="center"/>
    </xf>
    <xf numFmtId="180" fontId="3" fillId="0" borderId="27" xfId="0" applyNumberFormat="1" applyFont="1" applyBorder="1" applyAlignment="1">
      <alignment horizontal="right" vertical="center"/>
    </xf>
    <xf numFmtId="180" fontId="3" fillId="0" borderId="17" xfId="0" applyNumberFormat="1" applyFont="1" applyBorder="1" applyAlignment="1">
      <alignment horizontal="right" vertical="center"/>
    </xf>
    <xf numFmtId="180" fontId="3" fillId="0" borderId="17" xfId="0" applyNumberFormat="1" applyFont="1" applyFill="1" applyBorder="1" applyAlignment="1">
      <alignment horizontal="right" vertical="center"/>
    </xf>
    <xf numFmtId="180" fontId="3" fillId="24" borderId="17" xfId="0" applyNumberFormat="1" applyFont="1" applyFill="1" applyBorder="1" applyAlignment="1">
      <alignment horizontal="right" vertical="center"/>
    </xf>
    <xf numFmtId="180" fontId="7" fillId="0" borderId="17" xfId="0" applyNumberFormat="1" applyFont="1" applyFill="1" applyBorder="1" applyAlignment="1">
      <alignment horizontal="right" vertical="center"/>
    </xf>
    <xf numFmtId="0" fontId="3" fillId="0" borderId="28" xfId="0" applyFont="1" applyBorder="1" applyAlignment="1">
      <alignment vertical="center"/>
    </xf>
    <xf numFmtId="180" fontId="3" fillId="0" borderId="29" xfId="0" applyNumberFormat="1" applyFont="1" applyBorder="1" applyAlignment="1">
      <alignment horizontal="right" vertical="center"/>
    </xf>
    <xf numFmtId="180" fontId="3" fillId="0" borderId="20" xfId="0" applyNumberFormat="1" applyFont="1" applyBorder="1" applyAlignment="1">
      <alignment horizontal="right" vertical="center"/>
    </xf>
    <xf numFmtId="180" fontId="3" fillId="0" borderId="20" xfId="0" applyNumberFormat="1" applyFont="1" applyFill="1" applyBorder="1" applyAlignment="1">
      <alignment horizontal="right" vertical="center"/>
    </xf>
    <xf numFmtId="180" fontId="7" fillId="0" borderId="22" xfId="0" applyNumberFormat="1" applyFont="1" applyBorder="1" applyAlignment="1">
      <alignment horizontal="right" vertical="center"/>
    </xf>
    <xf numFmtId="180" fontId="7" fillId="0" borderId="18" xfId="0" applyNumberFormat="1" applyFont="1" applyBorder="1" applyAlignment="1">
      <alignment horizontal="right" vertical="center"/>
    </xf>
    <xf numFmtId="180" fontId="3" fillId="0" borderId="18" xfId="0" applyNumberFormat="1" applyFont="1" applyFill="1" applyBorder="1" applyAlignment="1">
      <alignment horizontal="right" vertical="center"/>
    </xf>
    <xf numFmtId="180" fontId="3" fillId="0" borderId="18" xfId="0" applyNumberFormat="1" applyFont="1" applyBorder="1" applyAlignment="1">
      <alignment horizontal="right" vertical="center"/>
    </xf>
    <xf numFmtId="180" fontId="7" fillId="0" borderId="18" xfId="0" applyNumberFormat="1" applyFont="1" applyFill="1" applyBorder="1" applyAlignment="1">
      <alignment horizontal="right" vertical="center"/>
    </xf>
    <xf numFmtId="180" fontId="3" fillId="0" borderId="21" xfId="0" applyNumberFormat="1" applyFont="1" applyFill="1" applyBorder="1" applyAlignment="1">
      <alignment horizontal="right" vertical="center"/>
    </xf>
    <xf numFmtId="0" fontId="6" fillId="18" borderId="30" xfId="0" applyFont="1" applyFill="1" applyBorder="1" applyAlignment="1">
      <alignment horizontal="center" vertical="center" wrapText="1"/>
    </xf>
    <xf numFmtId="180" fontId="7" fillId="0" borderId="31"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0" fontId="27" fillId="0" borderId="0" xfId="0" applyFont="1" applyBorder="1" applyAlignment="1">
      <alignment horizontal="right" vertical="center"/>
    </xf>
    <xf numFmtId="180" fontId="3" fillId="0" borderId="0" xfId="0" applyNumberFormat="1" applyFont="1" applyFill="1" applyBorder="1" applyAlignment="1">
      <alignment horizontal="right" vertical="center"/>
    </xf>
    <xf numFmtId="3" fontId="27" fillId="0" borderId="0" xfId="0" applyNumberFormat="1" applyFont="1" applyBorder="1" applyAlignment="1">
      <alignment horizontal="right" vertical="center"/>
    </xf>
    <xf numFmtId="180" fontId="27" fillId="0" borderId="0" xfId="0" applyNumberFormat="1" applyFont="1" applyBorder="1" applyAlignment="1">
      <alignment horizontal="right" vertical="center"/>
    </xf>
    <xf numFmtId="0" fontId="27" fillId="0" borderId="0" xfId="0" applyFont="1" applyFill="1" applyBorder="1" applyAlignment="1">
      <alignment horizontal="right" vertical="center"/>
    </xf>
    <xf numFmtId="180" fontId="27" fillId="0" borderId="0" xfId="0" applyNumberFormat="1" applyFont="1" applyFill="1" applyBorder="1" applyAlignment="1">
      <alignment horizontal="right" vertical="center"/>
    </xf>
    <xf numFmtId="180" fontId="3" fillId="0" borderId="32" xfId="0" applyNumberFormat="1" applyFont="1" applyBorder="1" applyAlignment="1">
      <alignment horizontal="right" vertical="center"/>
    </xf>
    <xf numFmtId="189" fontId="27" fillId="0" borderId="32" xfId="0" applyNumberFormat="1" applyFont="1" applyBorder="1" applyAlignment="1">
      <alignment horizontal="right" vertical="center"/>
    </xf>
    <xf numFmtId="0" fontId="7" fillId="0" borderId="33" xfId="0" applyFont="1" applyBorder="1" applyAlignment="1">
      <alignment horizontal="left" vertical="center"/>
    </xf>
    <xf numFmtId="0" fontId="6" fillId="18" borderId="34" xfId="0" applyFont="1" applyFill="1" applyBorder="1" applyAlignment="1">
      <alignment horizontal="center" vertical="center" wrapText="1"/>
    </xf>
    <xf numFmtId="0" fontId="6" fillId="18" borderId="35" xfId="0" applyFont="1" applyFill="1" applyBorder="1" applyAlignment="1">
      <alignment horizontal="center" vertical="center" wrapText="1"/>
    </xf>
    <xf numFmtId="180" fontId="7" fillId="0" borderId="36" xfId="0" applyNumberFormat="1" applyFont="1" applyBorder="1" applyAlignment="1">
      <alignment horizontal="right" vertical="center"/>
    </xf>
    <xf numFmtId="180" fontId="7" fillId="0" borderId="37" xfId="0" applyNumberFormat="1" applyFont="1" applyFill="1" applyBorder="1" applyAlignment="1">
      <alignment horizontal="right" vertical="center"/>
    </xf>
    <xf numFmtId="180" fontId="3" fillId="0" borderId="37" xfId="0" applyNumberFormat="1" applyFont="1" applyFill="1" applyBorder="1" applyAlignment="1">
      <alignment horizontal="right" vertical="center"/>
    </xf>
    <xf numFmtId="0" fontId="3" fillId="0" borderId="28" xfId="0" applyFont="1" applyBorder="1" applyAlignment="1">
      <alignment horizontal="left" vertical="center"/>
    </xf>
    <xf numFmtId="180" fontId="3" fillId="0" borderId="38" xfId="0" applyNumberFormat="1" applyFont="1" applyFill="1" applyBorder="1" applyAlignment="1">
      <alignment horizontal="right" vertical="center"/>
    </xf>
    <xf numFmtId="0" fontId="3" fillId="0" borderId="28" xfId="0" applyFont="1" applyFill="1" applyBorder="1" applyAlignment="1">
      <alignment vertical="center"/>
    </xf>
    <xf numFmtId="180" fontId="4" fillId="0" borderId="0" xfId="0" applyNumberFormat="1" applyFont="1" applyAlignment="1">
      <alignment vertical="center"/>
    </xf>
    <xf numFmtId="180" fontId="5" fillId="0" borderId="0" xfId="0" applyNumberFormat="1" applyFont="1" applyAlignment="1">
      <alignment vertical="center"/>
    </xf>
    <xf numFmtId="180" fontId="7" fillId="0" borderId="14" xfId="0" applyNumberFormat="1" applyFont="1" applyBorder="1" applyAlignment="1">
      <alignment horizontal="right" vertical="center"/>
    </xf>
    <xf numFmtId="180" fontId="7" fillId="0" borderId="16" xfId="0" applyNumberFormat="1" applyFont="1" applyBorder="1" applyAlignment="1">
      <alignment horizontal="right" vertical="center"/>
    </xf>
    <xf numFmtId="180" fontId="3" fillId="0" borderId="16"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3" fillId="0" borderId="39" xfId="0" applyNumberFormat="1" applyFont="1" applyBorder="1" applyAlignment="1">
      <alignment horizontal="right" vertical="center"/>
    </xf>
    <xf numFmtId="180" fontId="3" fillId="0" borderId="40" xfId="0" applyNumberFormat="1" applyFont="1" applyBorder="1" applyAlignment="1">
      <alignment horizontal="right" vertical="center"/>
    </xf>
    <xf numFmtId="180" fontId="7" fillId="0" borderId="37" xfId="0" applyNumberFormat="1" applyFont="1" applyBorder="1" applyAlignment="1">
      <alignment horizontal="right" vertical="center"/>
    </xf>
    <xf numFmtId="180" fontId="7" fillId="0" borderId="39" xfId="0" applyNumberFormat="1" applyFont="1" applyBorder="1" applyAlignment="1">
      <alignment horizontal="right" vertical="center"/>
    </xf>
    <xf numFmtId="180" fontId="7" fillId="0" borderId="39" xfId="0" applyNumberFormat="1" applyFont="1" applyFill="1" applyBorder="1" applyAlignment="1">
      <alignment horizontal="right" vertical="center"/>
    </xf>
    <xf numFmtId="180" fontId="3" fillId="0" borderId="41" xfId="0" applyNumberFormat="1" applyFont="1" applyFill="1" applyBorder="1" applyAlignment="1">
      <alignment horizontal="right" vertical="center"/>
    </xf>
    <xf numFmtId="180" fontId="3" fillId="0" borderId="40" xfId="0" applyNumberFormat="1" applyFont="1" applyFill="1" applyBorder="1" applyAlignment="1">
      <alignment horizontal="right" vertical="center"/>
    </xf>
    <xf numFmtId="180" fontId="3" fillId="0" borderId="42" xfId="0" applyNumberFormat="1" applyFont="1" applyFill="1" applyBorder="1" applyAlignment="1">
      <alignment horizontal="right" vertical="center"/>
    </xf>
    <xf numFmtId="180" fontId="3" fillId="0" borderId="43" xfId="0" applyNumberFormat="1" applyFont="1" applyBorder="1" applyAlignment="1">
      <alignment horizontal="right" vertical="center"/>
    </xf>
    <xf numFmtId="180" fontId="3" fillId="0" borderId="43" xfId="0" applyNumberFormat="1" applyFont="1" applyFill="1" applyBorder="1" applyAlignment="1">
      <alignment horizontal="right" vertical="center"/>
    </xf>
    <xf numFmtId="180" fontId="3" fillId="0" borderId="39" xfId="0" applyNumberFormat="1" applyFont="1" applyFill="1" applyBorder="1" applyAlignment="1">
      <alignment horizontal="right" vertical="center"/>
    </xf>
    <xf numFmtId="180" fontId="7" fillId="0" borderId="44" xfId="0" applyNumberFormat="1" applyFont="1" applyBorder="1" applyAlignment="1">
      <alignment horizontal="right" vertical="center"/>
    </xf>
    <xf numFmtId="180" fontId="7" fillId="0" borderId="24" xfId="0" applyNumberFormat="1" applyFont="1" applyBorder="1" applyAlignment="1">
      <alignment horizontal="right" vertical="center"/>
    </xf>
    <xf numFmtId="180" fontId="3" fillId="0" borderId="24" xfId="0" applyNumberFormat="1" applyFont="1" applyFill="1" applyBorder="1" applyAlignment="1">
      <alignment horizontal="right" vertical="center"/>
    </xf>
    <xf numFmtId="180" fontId="7" fillId="0" borderId="24" xfId="0" applyNumberFormat="1" applyFont="1" applyFill="1" applyBorder="1" applyAlignment="1">
      <alignment horizontal="right" vertical="center"/>
    </xf>
    <xf numFmtId="180" fontId="7" fillId="0" borderId="45" xfId="0" applyNumberFormat="1" applyFont="1" applyFill="1" applyBorder="1" applyAlignment="1">
      <alignment horizontal="right" vertical="center"/>
    </xf>
    <xf numFmtId="180" fontId="3" fillId="0" borderId="46" xfId="0" applyNumberFormat="1" applyFont="1" applyFill="1" applyBorder="1" applyAlignment="1">
      <alignment horizontal="right" vertical="center"/>
    </xf>
    <xf numFmtId="180" fontId="3" fillId="0" borderId="47" xfId="0" applyNumberFormat="1" applyFont="1" applyFill="1" applyBorder="1" applyAlignment="1">
      <alignment horizontal="right" vertical="center"/>
    </xf>
    <xf numFmtId="0" fontId="7" fillId="0" borderId="48" xfId="0" applyFont="1" applyBorder="1" applyAlignment="1">
      <alignment horizontal="left" vertical="center"/>
    </xf>
    <xf numFmtId="0" fontId="7" fillId="0" borderId="48"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180" fontId="3" fillId="0" borderId="24" xfId="0" applyNumberFormat="1" applyFont="1" applyBorder="1" applyAlignment="1">
      <alignment horizontal="right" vertical="center"/>
    </xf>
    <xf numFmtId="180" fontId="7" fillId="0" borderId="45" xfId="0" applyNumberFormat="1" applyFont="1" applyBorder="1" applyAlignment="1">
      <alignment horizontal="right" vertical="center"/>
    </xf>
    <xf numFmtId="180" fontId="3" fillId="0" borderId="46" xfId="0" applyNumberFormat="1" applyFont="1" applyBorder="1" applyAlignment="1">
      <alignment horizontal="right" vertical="center"/>
    </xf>
    <xf numFmtId="180" fontId="3" fillId="0" borderId="47" xfId="0" applyNumberFormat="1" applyFont="1" applyBorder="1" applyAlignment="1">
      <alignment horizontal="right" vertical="center"/>
    </xf>
    <xf numFmtId="0" fontId="29" fillId="0" borderId="0" xfId="0" applyFont="1" applyAlignment="1">
      <alignment vertical="center"/>
    </xf>
    <xf numFmtId="180" fontId="3" fillId="0" borderId="50" xfId="0" applyNumberFormat="1" applyFont="1" applyBorder="1" applyAlignment="1">
      <alignment horizontal="right" vertical="center"/>
    </xf>
    <xf numFmtId="0" fontId="7" fillId="0" borderId="0" xfId="0" applyFont="1" applyBorder="1" applyAlignment="1">
      <alignment horizontal="left" vertical="center"/>
    </xf>
    <xf numFmtId="180" fontId="3" fillId="0" borderId="51" xfId="0" applyNumberFormat="1" applyFont="1" applyFill="1" applyBorder="1" applyAlignment="1">
      <alignment horizontal="right" vertical="center"/>
    </xf>
    <xf numFmtId="0" fontId="6" fillId="18" borderId="52" xfId="0" applyFont="1" applyFill="1" applyBorder="1" applyAlignment="1">
      <alignment horizontal="center" vertical="center" wrapText="1"/>
    </xf>
    <xf numFmtId="0" fontId="9" fillId="0" borderId="25" xfId="0" applyFont="1" applyBorder="1" applyAlignment="1">
      <alignment vertical="center"/>
    </xf>
    <xf numFmtId="180" fontId="4" fillId="0" borderId="25" xfId="0" applyNumberFormat="1" applyFont="1" applyBorder="1" applyAlignment="1">
      <alignment vertical="center"/>
    </xf>
    <xf numFmtId="190" fontId="7" fillId="0" borderId="40" xfId="0" applyNumberFormat="1" applyFont="1" applyBorder="1" applyAlignment="1">
      <alignment horizontal="right" vertical="center"/>
    </xf>
    <xf numFmtId="190" fontId="7" fillId="0" borderId="40" xfId="0" applyNumberFormat="1" applyFont="1" applyFill="1" applyBorder="1" applyAlignment="1">
      <alignment horizontal="right" vertical="center"/>
    </xf>
    <xf numFmtId="190" fontId="7" fillId="0" borderId="17" xfId="0" applyNumberFormat="1" applyFont="1" applyBorder="1" applyAlignment="1">
      <alignment horizontal="right" vertical="center"/>
    </xf>
    <xf numFmtId="190" fontId="7" fillId="0" borderId="17" xfId="0" applyNumberFormat="1" applyFont="1" applyFill="1" applyBorder="1" applyAlignment="1">
      <alignment horizontal="right" vertical="center"/>
    </xf>
    <xf numFmtId="190" fontId="3" fillId="0" borderId="17" xfId="0" applyNumberFormat="1" applyFont="1" applyBorder="1" applyAlignment="1">
      <alignment horizontal="right" vertical="center"/>
    </xf>
    <xf numFmtId="190" fontId="3" fillId="0" borderId="17" xfId="0" applyNumberFormat="1" applyFont="1" applyFill="1" applyBorder="1" applyAlignment="1">
      <alignment horizontal="right" vertical="center"/>
    </xf>
    <xf numFmtId="0" fontId="3" fillId="0" borderId="0" xfId="0" applyFont="1" applyBorder="1" applyAlignment="1">
      <alignment horizontal="left" vertical="center"/>
    </xf>
    <xf numFmtId="180" fontId="7" fillId="0" borderId="53" xfId="0" applyNumberFormat="1" applyFont="1" applyFill="1" applyBorder="1" applyAlignment="1">
      <alignment horizontal="right" vertical="center"/>
    </xf>
    <xf numFmtId="180" fontId="3" fillId="0" borderId="0" xfId="0" applyNumberFormat="1" applyFont="1" applyBorder="1" applyAlignment="1">
      <alignment vertical="center"/>
    </xf>
    <xf numFmtId="0" fontId="8" fillId="0" borderId="0" xfId="0" applyFont="1" applyAlignment="1">
      <alignment horizontal="center" vertical="center"/>
    </xf>
    <xf numFmtId="0" fontId="6" fillId="0" borderId="32" xfId="0" applyFont="1" applyBorder="1" applyAlignment="1">
      <alignment horizontal="right"/>
    </xf>
    <xf numFmtId="0" fontId="6" fillId="18" borderId="10"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54" xfId="0" applyFont="1" applyFill="1" applyBorder="1" applyAlignment="1">
      <alignment horizontal="center" vertical="center" wrapText="1"/>
    </xf>
    <xf numFmtId="0" fontId="6" fillId="18" borderId="55"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57" xfId="0" applyFont="1" applyFill="1" applyBorder="1" applyAlignment="1">
      <alignment horizontal="center" vertical="center" wrapText="1"/>
    </xf>
    <xf numFmtId="0" fontId="6" fillId="18" borderId="58" xfId="0" applyFont="1" applyFill="1" applyBorder="1" applyAlignment="1">
      <alignment horizontal="center" vertical="center" wrapText="1"/>
    </xf>
    <xf numFmtId="0" fontId="6" fillId="0" borderId="0" xfId="0" applyFont="1" applyBorder="1" applyAlignment="1">
      <alignment horizontal="left" vertical="center"/>
    </xf>
    <xf numFmtId="180" fontId="3" fillId="0" borderId="16" xfId="0" applyNumberFormat="1" applyFont="1" applyFill="1" applyBorder="1" applyAlignment="1">
      <alignment horizontal="distributed" vertical="center" indent="3"/>
    </xf>
    <xf numFmtId="180" fontId="3" fillId="0" borderId="17" xfId="0" applyNumberFormat="1" applyFont="1" applyFill="1" applyBorder="1" applyAlignment="1">
      <alignment horizontal="distributed" vertical="center" indent="3"/>
    </xf>
    <xf numFmtId="180" fontId="3" fillId="0" borderId="18" xfId="0" applyNumberFormat="1" applyFont="1" applyFill="1" applyBorder="1" applyAlignment="1">
      <alignment horizontal="distributed" vertical="center" indent="3"/>
    </xf>
    <xf numFmtId="0" fontId="6" fillId="0" borderId="0" xfId="0" applyFont="1" applyAlignment="1">
      <alignment horizontal="left" vertical="center"/>
    </xf>
    <xf numFmtId="0" fontId="6" fillId="18" borderId="59" xfId="0" applyFont="1" applyFill="1" applyBorder="1" applyAlignment="1">
      <alignment horizontal="center" vertical="center" wrapText="1"/>
    </xf>
    <xf numFmtId="0" fontId="6" fillId="18" borderId="60" xfId="0" applyFont="1" applyFill="1" applyBorder="1" applyAlignment="1">
      <alignment horizontal="center" vertical="center" wrapText="1"/>
    </xf>
    <xf numFmtId="0" fontId="6" fillId="0" borderId="0" xfId="0" applyFont="1" applyBorder="1" applyAlignment="1">
      <alignment horizontal="left" vertical="center" wrapText="1"/>
    </xf>
    <xf numFmtId="0" fontId="6" fillId="18" borderId="61" xfId="0" applyFont="1" applyFill="1" applyBorder="1" applyAlignment="1">
      <alignment horizontal="center" vertical="center" wrapText="1"/>
    </xf>
    <xf numFmtId="0" fontId="6" fillId="18" borderId="49" xfId="0" applyFont="1" applyFill="1" applyBorder="1" applyAlignment="1">
      <alignment horizontal="center" vertical="center" wrapText="1"/>
    </xf>
    <xf numFmtId="0" fontId="6" fillId="18" borderId="62" xfId="0" applyFont="1" applyFill="1" applyBorder="1" applyAlignment="1">
      <alignment horizontal="center" vertical="center" wrapText="1"/>
    </xf>
    <xf numFmtId="0" fontId="6" fillId="18" borderId="63"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6" fillId="18" borderId="33" xfId="0" applyFont="1" applyFill="1" applyBorder="1" applyAlignment="1">
      <alignment horizontal="center" vertical="center" wrapText="1"/>
    </xf>
    <xf numFmtId="0" fontId="6" fillId="18" borderId="64" xfId="0" applyFont="1" applyFill="1" applyBorder="1" applyAlignment="1">
      <alignment horizontal="center" vertical="center" wrapText="1"/>
    </xf>
    <xf numFmtId="0" fontId="28" fillId="0" borderId="0" xfId="0" applyFont="1" applyAlignment="1">
      <alignment horizontal="center" vertical="center"/>
    </xf>
    <xf numFmtId="0" fontId="30" fillId="0" borderId="32" xfId="0" applyFont="1" applyBorder="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
        <v>77</v>
      </c>
      <c r="B1" s="128"/>
      <c r="C1" s="128"/>
      <c r="D1" s="128"/>
      <c r="E1" s="128"/>
      <c r="F1" s="128"/>
      <c r="G1" s="128"/>
      <c r="H1" s="128"/>
    </row>
    <row r="2" spans="1:8" ht="16.5" customHeight="1" thickBot="1">
      <c r="A2" s="129" t="s">
        <v>26</v>
      </c>
      <c r="B2" s="129"/>
      <c r="C2" s="129"/>
      <c r="D2" s="129"/>
      <c r="E2" s="129"/>
      <c r="F2" s="129"/>
      <c r="G2" s="129"/>
      <c r="H2" s="129"/>
    </row>
    <row r="3" spans="1:8" s="4" customFormat="1" ht="15.75">
      <c r="A3" s="130"/>
      <c r="B3" s="132" t="s">
        <v>29</v>
      </c>
      <c r="C3" s="134" t="s">
        <v>27</v>
      </c>
      <c r="D3" s="135"/>
      <c r="E3" s="136"/>
      <c r="F3" s="134" t="s">
        <v>28</v>
      </c>
      <c r="G3" s="135"/>
      <c r="H3" s="135"/>
    </row>
    <row r="4" spans="1:8" s="4" customFormat="1" ht="16.5" thickBot="1">
      <c r="A4" s="131"/>
      <c r="B4" s="133"/>
      <c r="C4" s="10" t="s">
        <v>30</v>
      </c>
      <c r="D4" s="10" t="s">
        <v>31</v>
      </c>
      <c r="E4" s="10" t="s">
        <v>32</v>
      </c>
      <c r="F4" s="10" t="s">
        <v>30</v>
      </c>
      <c r="G4" s="10" t="s">
        <v>31</v>
      </c>
      <c r="H4" s="11" t="s">
        <v>32</v>
      </c>
    </row>
    <row r="5" spans="1:8" ht="17.25" customHeight="1">
      <c r="A5" s="5" t="s">
        <v>33</v>
      </c>
      <c r="B5" s="12"/>
      <c r="C5" s="13"/>
      <c r="D5" s="13"/>
      <c r="E5" s="13"/>
      <c r="F5" s="13"/>
      <c r="G5" s="13"/>
      <c r="H5" s="28"/>
    </row>
    <row r="6" spans="1:8" ht="17.25" customHeight="1">
      <c r="A6" s="6" t="s">
        <v>0</v>
      </c>
      <c r="B6" s="14">
        <v>800</v>
      </c>
      <c r="C6" s="15">
        <v>857</v>
      </c>
      <c r="D6" s="15">
        <v>327</v>
      </c>
      <c r="E6" s="15">
        <v>530</v>
      </c>
      <c r="F6" s="15">
        <v>742</v>
      </c>
      <c r="G6" s="15">
        <v>268</v>
      </c>
      <c r="H6" s="16">
        <v>474</v>
      </c>
    </row>
    <row r="7" spans="1:8" ht="17.25" customHeight="1">
      <c r="A7" s="6" t="s">
        <v>1</v>
      </c>
      <c r="B7" s="14"/>
      <c r="C7" s="15"/>
      <c r="D7" s="15"/>
      <c r="E7" s="15"/>
      <c r="F7" s="15"/>
      <c r="G7" s="15"/>
      <c r="H7" s="16"/>
    </row>
    <row r="8" spans="1:8" ht="17.25" customHeight="1">
      <c r="A8" s="6" t="s">
        <v>2</v>
      </c>
      <c r="B8" s="17">
        <f>B9+B13</f>
        <v>14521</v>
      </c>
      <c r="C8" s="18">
        <f>C9+C13</f>
        <v>21486</v>
      </c>
      <c r="D8" s="18"/>
      <c r="E8" s="18"/>
      <c r="F8" s="18">
        <f>F9+F13</f>
        <v>11546</v>
      </c>
      <c r="G8" s="18"/>
      <c r="H8" s="19"/>
    </row>
    <row r="9" spans="1:8" ht="17.25" customHeight="1">
      <c r="A9" s="7" t="s">
        <v>24</v>
      </c>
      <c r="B9" s="30">
        <f>SUM(B10:B12)</f>
        <v>9495</v>
      </c>
      <c r="C9" s="20">
        <f>SUM(C10:C12)</f>
        <v>14610</v>
      </c>
      <c r="D9" s="20"/>
      <c r="E9" s="20"/>
      <c r="F9" s="20">
        <f>SUM(F10:F12)</f>
        <v>7442</v>
      </c>
      <c r="G9" s="20"/>
      <c r="H9" s="21"/>
    </row>
    <row r="10" spans="1:8" ht="17.25" customHeight="1">
      <c r="A10" s="7" t="s">
        <v>3</v>
      </c>
      <c r="B10" s="22">
        <v>3198</v>
      </c>
      <c r="C10" s="23">
        <v>6241</v>
      </c>
      <c r="D10" s="23">
        <v>1240</v>
      </c>
      <c r="E10" s="23">
        <v>5000</v>
      </c>
      <c r="F10" s="23">
        <v>2495</v>
      </c>
      <c r="G10" s="23">
        <v>586</v>
      </c>
      <c r="H10" s="24">
        <v>1909</v>
      </c>
    </row>
    <row r="11" spans="1:8" ht="17.25" customHeight="1">
      <c r="A11" s="7" t="s">
        <v>41</v>
      </c>
      <c r="B11" s="22">
        <v>741</v>
      </c>
      <c r="C11" s="23">
        <v>225</v>
      </c>
      <c r="D11" s="23">
        <v>140</v>
      </c>
      <c r="E11" s="23">
        <v>85</v>
      </c>
      <c r="F11" s="23">
        <v>140</v>
      </c>
      <c r="G11" s="23">
        <v>82</v>
      </c>
      <c r="H11" s="24">
        <v>58</v>
      </c>
    </row>
    <row r="12" spans="1:8" ht="17.25" customHeight="1">
      <c r="A12" s="7" t="s">
        <v>4</v>
      </c>
      <c r="B12" s="22">
        <v>5556</v>
      </c>
      <c r="C12" s="23">
        <v>8144</v>
      </c>
      <c r="D12" s="23">
        <v>1903</v>
      </c>
      <c r="E12" s="23">
        <v>6241</v>
      </c>
      <c r="F12" s="23">
        <v>4807</v>
      </c>
      <c r="G12" s="23">
        <v>1278</v>
      </c>
      <c r="H12" s="24">
        <v>3529</v>
      </c>
    </row>
    <row r="13" spans="1:8" ht="17.25" customHeight="1">
      <c r="A13" s="7" t="s">
        <v>25</v>
      </c>
      <c r="B13" s="29">
        <f>B14+B16+B18</f>
        <v>5026</v>
      </c>
      <c r="C13" s="23">
        <f>C14+C16+C18</f>
        <v>6876</v>
      </c>
      <c r="D13" s="23"/>
      <c r="E13" s="23"/>
      <c r="F13" s="23">
        <f>F14+F16+F18</f>
        <v>4104</v>
      </c>
      <c r="G13" s="20"/>
      <c r="H13" s="21"/>
    </row>
    <row r="14" spans="1:8" ht="17.25" customHeight="1">
      <c r="A14" s="7" t="s">
        <v>5</v>
      </c>
      <c r="B14" s="22">
        <v>2400</v>
      </c>
      <c r="C14" s="23">
        <v>3784</v>
      </c>
      <c r="D14" s="23">
        <v>1234</v>
      </c>
      <c r="E14" s="23">
        <v>2550</v>
      </c>
      <c r="F14" s="23">
        <v>2133</v>
      </c>
      <c r="G14" s="23">
        <v>808</v>
      </c>
      <c r="H14" s="24">
        <v>1325</v>
      </c>
    </row>
    <row r="15" spans="1:8" ht="17.25" customHeight="1">
      <c r="A15" s="7" t="s">
        <v>6</v>
      </c>
      <c r="B15" s="138" t="s">
        <v>34</v>
      </c>
      <c r="C15" s="139"/>
      <c r="D15" s="139"/>
      <c r="E15" s="139"/>
      <c r="F15" s="139"/>
      <c r="G15" s="139"/>
      <c r="H15" s="140"/>
    </row>
    <row r="16" spans="1:8" ht="17.25" customHeight="1">
      <c r="A16" s="7" t="s">
        <v>7</v>
      </c>
      <c r="B16" s="22">
        <v>1358</v>
      </c>
      <c r="C16" s="23">
        <v>1740</v>
      </c>
      <c r="D16" s="23">
        <v>536</v>
      </c>
      <c r="E16" s="23">
        <v>1204</v>
      </c>
      <c r="F16" s="23">
        <v>1021</v>
      </c>
      <c r="G16" s="23">
        <v>372</v>
      </c>
      <c r="H16" s="24">
        <v>649</v>
      </c>
    </row>
    <row r="17" spans="1:8" ht="17.25" customHeight="1">
      <c r="A17" s="7" t="s">
        <v>8</v>
      </c>
      <c r="B17" s="138" t="s">
        <v>34</v>
      </c>
      <c r="C17" s="139"/>
      <c r="D17" s="139"/>
      <c r="E17" s="139"/>
      <c r="F17" s="139"/>
      <c r="G17" s="139"/>
      <c r="H17" s="140"/>
    </row>
    <row r="18" spans="1:8" ht="17.25" customHeight="1">
      <c r="A18" s="7" t="s">
        <v>9</v>
      </c>
      <c r="B18" s="22">
        <v>1268</v>
      </c>
      <c r="C18" s="23">
        <v>1352</v>
      </c>
      <c r="D18" s="23">
        <v>344</v>
      </c>
      <c r="E18" s="23">
        <v>1008</v>
      </c>
      <c r="F18" s="23">
        <v>950</v>
      </c>
      <c r="G18" s="23">
        <v>248</v>
      </c>
      <c r="H18" s="24">
        <v>702</v>
      </c>
    </row>
    <row r="19" spans="1:8" s="3" customFormat="1" ht="17.25" customHeight="1">
      <c r="A19" s="6" t="s">
        <v>10</v>
      </c>
      <c r="B19" s="14">
        <f>B20+B26</f>
        <v>177843</v>
      </c>
      <c r="C19" s="18">
        <f>C20+C26</f>
        <v>232111</v>
      </c>
      <c r="D19" s="18"/>
      <c r="E19" s="18"/>
      <c r="F19" s="18">
        <f>F20+F26</f>
        <v>136570</v>
      </c>
      <c r="G19" s="18"/>
      <c r="H19" s="19"/>
    </row>
    <row r="20" spans="1:8" ht="17.25" customHeight="1">
      <c r="A20" s="7" t="s">
        <v>24</v>
      </c>
      <c r="B20" s="29">
        <f>SUM(B21:B25)</f>
        <v>140550</v>
      </c>
      <c r="C20" s="23">
        <f>SUM(C21:C25)</f>
        <v>195689</v>
      </c>
      <c r="D20" s="23"/>
      <c r="E20" s="23"/>
      <c r="F20" s="31">
        <f>SUM(F21:F25)</f>
        <v>109927</v>
      </c>
      <c r="G20" s="20"/>
      <c r="H20" s="21"/>
    </row>
    <row r="21" spans="1:8" ht="17.25" customHeight="1">
      <c r="A21" s="7" t="s">
        <v>11</v>
      </c>
      <c r="B21" s="22">
        <v>44270</v>
      </c>
      <c r="C21" s="23">
        <v>72017</v>
      </c>
      <c r="D21" s="23">
        <v>34829</v>
      </c>
      <c r="E21" s="23">
        <v>37188</v>
      </c>
      <c r="F21" s="23">
        <v>31293</v>
      </c>
      <c r="G21" s="23">
        <v>14403</v>
      </c>
      <c r="H21" s="24">
        <v>16890</v>
      </c>
    </row>
    <row r="22" spans="1:8" ht="17.25" customHeight="1">
      <c r="A22" s="7" t="s">
        <v>38</v>
      </c>
      <c r="B22" s="22">
        <v>801</v>
      </c>
      <c r="C22" s="23">
        <v>258</v>
      </c>
      <c r="D22" s="23">
        <v>178</v>
      </c>
      <c r="E22" s="23">
        <v>80</v>
      </c>
      <c r="F22" s="23">
        <v>244</v>
      </c>
      <c r="G22" s="23">
        <v>172</v>
      </c>
      <c r="H22" s="24">
        <v>72</v>
      </c>
    </row>
    <row r="23" spans="1:8" ht="17.25" customHeight="1">
      <c r="A23" s="7" t="s">
        <v>39</v>
      </c>
      <c r="B23" s="22">
        <v>10087</v>
      </c>
      <c r="C23" s="23">
        <v>17455</v>
      </c>
      <c r="D23" s="23">
        <v>8945</v>
      </c>
      <c r="E23" s="23">
        <v>8510</v>
      </c>
      <c r="F23" s="23">
        <v>6716</v>
      </c>
      <c r="G23" s="23">
        <v>3179</v>
      </c>
      <c r="H23" s="24">
        <v>3537</v>
      </c>
    </row>
    <row r="24" spans="1:8" ht="17.25" customHeight="1">
      <c r="A24" s="7" t="s">
        <v>12</v>
      </c>
      <c r="B24" s="22">
        <v>74087</v>
      </c>
      <c r="C24" s="23">
        <v>71562</v>
      </c>
      <c r="D24" s="23">
        <v>38062</v>
      </c>
      <c r="E24" s="23">
        <v>33500</v>
      </c>
      <c r="F24" s="23">
        <v>61144</v>
      </c>
      <c r="G24" s="23">
        <v>32227</v>
      </c>
      <c r="H24" s="24">
        <v>28917</v>
      </c>
    </row>
    <row r="25" spans="1:8" ht="17.25" customHeight="1">
      <c r="A25" s="7" t="s">
        <v>13</v>
      </c>
      <c r="B25" s="22">
        <v>11305</v>
      </c>
      <c r="C25" s="23">
        <v>34397</v>
      </c>
      <c r="D25" s="23">
        <v>17347</v>
      </c>
      <c r="E25" s="23">
        <v>17050</v>
      </c>
      <c r="F25" s="23">
        <v>10530</v>
      </c>
      <c r="G25" s="23">
        <v>5036</v>
      </c>
      <c r="H25" s="24">
        <v>5494</v>
      </c>
    </row>
    <row r="26" spans="1:8" ht="17.25" customHeight="1">
      <c r="A26" s="7" t="s">
        <v>25</v>
      </c>
      <c r="B26" s="22">
        <f>SUM(B27:B31)</f>
        <v>37293</v>
      </c>
      <c r="C26" s="20">
        <f>SUM(C27:C31)</f>
        <v>36422</v>
      </c>
      <c r="D26" s="20"/>
      <c r="E26" s="20"/>
      <c r="F26" s="20">
        <f>SUM(F27:F31)</f>
        <v>26643</v>
      </c>
      <c r="G26" s="20"/>
      <c r="H26" s="21"/>
    </row>
    <row r="27" spans="1:8" ht="17.25" customHeight="1">
      <c r="A27" s="7" t="s">
        <v>14</v>
      </c>
      <c r="B27" s="22">
        <v>9730</v>
      </c>
      <c r="C27" s="23">
        <v>8693</v>
      </c>
      <c r="D27" s="23">
        <v>4399</v>
      </c>
      <c r="E27" s="23">
        <v>4294</v>
      </c>
      <c r="F27" s="23">
        <v>6798</v>
      </c>
      <c r="G27" s="23">
        <v>3561</v>
      </c>
      <c r="H27" s="24">
        <v>3237</v>
      </c>
    </row>
    <row r="28" spans="1:8" ht="17.25" customHeight="1">
      <c r="A28" s="7" t="s">
        <v>15</v>
      </c>
      <c r="B28" s="22">
        <v>7242</v>
      </c>
      <c r="C28" s="23">
        <v>6661</v>
      </c>
      <c r="D28" s="23">
        <v>3868</v>
      </c>
      <c r="E28" s="23">
        <v>2793</v>
      </c>
      <c r="F28" s="23">
        <v>5440</v>
      </c>
      <c r="G28" s="23">
        <v>3204</v>
      </c>
      <c r="H28" s="24">
        <v>2236</v>
      </c>
    </row>
    <row r="29" spans="1:8" ht="17.25" customHeight="1">
      <c r="A29" s="7" t="s">
        <v>16</v>
      </c>
      <c r="B29" s="22">
        <v>7498</v>
      </c>
      <c r="C29" s="23">
        <v>10292</v>
      </c>
      <c r="D29" s="23">
        <v>5194</v>
      </c>
      <c r="E29" s="23">
        <v>5098</v>
      </c>
      <c r="F29" s="23">
        <v>6495</v>
      </c>
      <c r="G29" s="23">
        <v>3126</v>
      </c>
      <c r="H29" s="24">
        <v>3369</v>
      </c>
    </row>
    <row r="30" spans="1:8" ht="17.25" customHeight="1">
      <c r="A30" s="7" t="s">
        <v>17</v>
      </c>
      <c r="B30" s="22">
        <v>5875</v>
      </c>
      <c r="C30" s="23">
        <v>4220</v>
      </c>
      <c r="D30" s="23">
        <v>2084</v>
      </c>
      <c r="E30" s="23">
        <v>2136</v>
      </c>
      <c r="F30" s="23">
        <v>3307</v>
      </c>
      <c r="G30" s="23">
        <v>1633</v>
      </c>
      <c r="H30" s="24">
        <v>1674</v>
      </c>
    </row>
    <row r="31" spans="1:8" ht="17.25" customHeight="1">
      <c r="A31" s="7" t="s">
        <v>18</v>
      </c>
      <c r="B31" s="22">
        <v>6948</v>
      </c>
      <c r="C31" s="23">
        <v>6556</v>
      </c>
      <c r="D31" s="23">
        <v>3406</v>
      </c>
      <c r="E31" s="23">
        <v>3150</v>
      </c>
      <c r="F31" s="23">
        <v>4603</v>
      </c>
      <c r="G31" s="23">
        <v>2405</v>
      </c>
      <c r="H31" s="24">
        <v>2198</v>
      </c>
    </row>
    <row r="32" spans="1:8" s="3" customFormat="1" ht="17.25" customHeight="1">
      <c r="A32" s="6" t="s">
        <v>19</v>
      </c>
      <c r="B32" s="14">
        <f>SUM(B33:B39)</f>
        <v>22969</v>
      </c>
      <c r="C32" s="15">
        <f>SUM(C33:C39)</f>
        <v>67568</v>
      </c>
      <c r="D32" s="15"/>
      <c r="E32" s="15"/>
      <c r="F32" s="15">
        <f>SUM(F33:F39)</f>
        <v>19712</v>
      </c>
      <c r="G32" s="15"/>
      <c r="H32" s="16"/>
    </row>
    <row r="33" spans="1:8" ht="17.25" customHeight="1">
      <c r="A33" s="8" t="s">
        <v>35</v>
      </c>
      <c r="B33" s="22">
        <v>3118</v>
      </c>
      <c r="C33" s="23">
        <v>13113</v>
      </c>
      <c r="D33" s="23">
        <v>3094</v>
      </c>
      <c r="E33" s="23">
        <v>10019</v>
      </c>
      <c r="F33" s="23">
        <v>2938</v>
      </c>
      <c r="G33" s="23">
        <v>671</v>
      </c>
      <c r="H33" s="24">
        <v>2267</v>
      </c>
    </row>
    <row r="34" spans="1:8" ht="17.25" customHeight="1">
      <c r="A34" s="8" t="s">
        <v>36</v>
      </c>
      <c r="B34" s="22">
        <v>908</v>
      </c>
      <c r="C34" s="23">
        <v>5905</v>
      </c>
      <c r="D34" s="23">
        <v>1101</v>
      </c>
      <c r="E34" s="23">
        <v>4804</v>
      </c>
      <c r="F34" s="23">
        <v>829</v>
      </c>
      <c r="G34" s="23">
        <v>194</v>
      </c>
      <c r="H34" s="24">
        <v>635</v>
      </c>
    </row>
    <row r="35" spans="1:8" ht="17.25" customHeight="1">
      <c r="A35" s="8" t="s">
        <v>37</v>
      </c>
      <c r="B35" s="22">
        <v>2768</v>
      </c>
      <c r="C35" s="23">
        <v>9714</v>
      </c>
      <c r="D35" s="23">
        <v>1825</v>
      </c>
      <c r="E35" s="23">
        <v>7889</v>
      </c>
      <c r="F35" s="23">
        <v>2203</v>
      </c>
      <c r="G35" s="23">
        <v>387</v>
      </c>
      <c r="H35" s="24">
        <v>1816</v>
      </c>
    </row>
    <row r="36" spans="1:8" ht="17.25" customHeight="1">
      <c r="A36" s="8" t="s">
        <v>20</v>
      </c>
      <c r="B36" s="22">
        <v>3774</v>
      </c>
      <c r="C36" s="23">
        <v>9115</v>
      </c>
      <c r="D36" s="23">
        <v>2207</v>
      </c>
      <c r="E36" s="23">
        <v>6908</v>
      </c>
      <c r="F36" s="23">
        <v>3322</v>
      </c>
      <c r="G36" s="23">
        <v>950</v>
      </c>
      <c r="H36" s="24">
        <v>2372</v>
      </c>
    </row>
    <row r="37" spans="1:8" ht="17.25" customHeight="1">
      <c r="A37" s="8" t="s">
        <v>21</v>
      </c>
      <c r="B37" s="22">
        <v>1139</v>
      </c>
      <c r="C37" s="23">
        <v>4154</v>
      </c>
      <c r="D37" s="23">
        <v>952</v>
      </c>
      <c r="E37" s="23">
        <v>3202</v>
      </c>
      <c r="F37" s="23">
        <v>1094</v>
      </c>
      <c r="G37" s="23">
        <v>314</v>
      </c>
      <c r="H37" s="24">
        <v>780</v>
      </c>
    </row>
    <row r="38" spans="1:8" ht="17.25" customHeight="1">
      <c r="A38" s="8" t="s">
        <v>22</v>
      </c>
      <c r="B38" s="22">
        <v>3443</v>
      </c>
      <c r="C38" s="23">
        <v>7828</v>
      </c>
      <c r="D38" s="23">
        <v>1558</v>
      </c>
      <c r="E38" s="23">
        <v>6270</v>
      </c>
      <c r="F38" s="23">
        <v>2789</v>
      </c>
      <c r="G38" s="23">
        <v>565</v>
      </c>
      <c r="H38" s="24">
        <v>2224</v>
      </c>
    </row>
    <row r="39" spans="1:8" ht="17.25" customHeight="1" thickBot="1">
      <c r="A39" s="9" t="s">
        <v>23</v>
      </c>
      <c r="B39" s="25">
        <v>7819</v>
      </c>
      <c r="C39" s="26">
        <v>17739</v>
      </c>
      <c r="D39" s="26">
        <v>5202</v>
      </c>
      <c r="E39" s="26">
        <v>12537</v>
      </c>
      <c r="F39" s="26">
        <v>6537</v>
      </c>
      <c r="G39" s="26">
        <v>1623</v>
      </c>
      <c r="H39" s="27">
        <v>4914</v>
      </c>
    </row>
    <row r="40" spans="1:8" s="36" customFormat="1" ht="18.75" customHeight="1">
      <c r="A40" s="137" t="s">
        <v>42</v>
      </c>
      <c r="B40" s="137"/>
      <c r="C40" s="137"/>
      <c r="D40" s="137"/>
      <c r="E40" s="137"/>
      <c r="F40" s="137"/>
      <c r="G40" s="137"/>
      <c r="H40" s="137"/>
    </row>
    <row r="41" spans="1:8" s="36" customFormat="1" ht="20.25" customHeight="1">
      <c r="A41" s="137" t="s">
        <v>40</v>
      </c>
      <c r="B41" s="137"/>
      <c r="C41" s="137"/>
      <c r="D41" s="137"/>
      <c r="E41" s="137"/>
      <c r="F41" s="137"/>
      <c r="G41" s="137"/>
      <c r="H41" s="137"/>
    </row>
    <row r="42" spans="1:8" s="36" customFormat="1" ht="20.25" customHeight="1">
      <c r="A42" s="141" t="s">
        <v>78</v>
      </c>
      <c r="B42" s="141"/>
      <c r="C42" s="141"/>
      <c r="D42" s="141"/>
      <c r="E42" s="141"/>
      <c r="F42" s="141"/>
      <c r="G42" s="141"/>
      <c r="H42" s="141"/>
    </row>
    <row r="43" spans="1:8" ht="12.75" customHeight="1">
      <c r="A43" s="3"/>
      <c r="B43" s="2"/>
      <c r="C43" s="2"/>
      <c r="D43" s="2"/>
      <c r="E43" s="2"/>
      <c r="F43" s="2"/>
      <c r="G43" s="2"/>
      <c r="H43" s="2"/>
    </row>
    <row r="44" spans="1:8" ht="12.75" customHeight="1">
      <c r="A44" s="3"/>
      <c r="B44" s="2"/>
      <c r="C44" s="2"/>
      <c r="D44" s="2"/>
      <c r="E44" s="2"/>
      <c r="F44" s="2"/>
      <c r="G44" s="2"/>
      <c r="H44" s="2"/>
    </row>
    <row r="45" spans="1:8" ht="12.75" customHeight="1">
      <c r="A45" s="3"/>
      <c r="B45" s="2"/>
      <c r="C45" s="2"/>
      <c r="D45" s="2"/>
      <c r="E45" s="2"/>
      <c r="F45" s="2"/>
      <c r="G45" s="2"/>
      <c r="H45" s="2"/>
    </row>
    <row r="46" spans="1:8" ht="12.75" customHeight="1">
      <c r="A46" s="3"/>
      <c r="B46" s="2"/>
      <c r="C46" s="2"/>
      <c r="D46" s="2"/>
      <c r="E46" s="2"/>
      <c r="F46" s="2"/>
      <c r="G46" s="2"/>
      <c r="H46" s="2"/>
    </row>
  </sheetData>
  <sheetProtection/>
  <mergeCells count="11">
    <mergeCell ref="A41:H41"/>
    <mergeCell ref="B17:H17"/>
    <mergeCell ref="A40:H40"/>
    <mergeCell ref="A42:H42"/>
    <mergeCell ref="B15:H15"/>
    <mergeCell ref="A1:H1"/>
    <mergeCell ref="A2:H2"/>
    <mergeCell ref="A3:A4"/>
    <mergeCell ref="B3:B4"/>
    <mergeCell ref="C3:E3"/>
    <mergeCell ref="F3:H3"/>
  </mergeCells>
  <printOptions/>
  <pageMargins left="0.75" right="0.75" top="1" bottom="1" header="0.5" footer="0.5"/>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'106'!A1:H1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52" t="s">
        <v>29</v>
      </c>
      <c r="C3" s="142" t="s">
        <v>27</v>
      </c>
      <c r="D3" s="143"/>
      <c r="E3" s="148"/>
      <c r="F3" s="142" t="s">
        <v>28</v>
      </c>
      <c r="G3" s="143"/>
      <c r="H3" s="153"/>
    </row>
    <row r="4" spans="1:8" s="4" customFormat="1" ht="16.5" thickBot="1">
      <c r="A4" s="146"/>
      <c r="B4" s="131"/>
      <c r="C4" s="10" t="s">
        <v>30</v>
      </c>
      <c r="D4" s="10" t="s">
        <v>31</v>
      </c>
      <c r="E4" s="10" t="s">
        <v>32</v>
      </c>
      <c r="F4" s="10" t="s">
        <v>30</v>
      </c>
      <c r="G4" s="10" t="s">
        <v>31</v>
      </c>
      <c r="H4" s="73" t="s">
        <v>32</v>
      </c>
    </row>
    <row r="5" spans="1:15" ht="17.25" customHeight="1">
      <c r="A5" s="104" t="s">
        <v>181</v>
      </c>
      <c r="B5" s="97">
        <f aca="true" t="shared" si="0" ref="B5:H5">B6+B8+B16</f>
        <v>136701</v>
      </c>
      <c r="C5" s="42">
        <f t="shared" si="0"/>
        <v>179612</v>
      </c>
      <c r="D5" s="42">
        <f t="shared" si="0"/>
        <v>84532</v>
      </c>
      <c r="E5" s="42">
        <f t="shared" si="0"/>
        <v>95080</v>
      </c>
      <c r="F5" s="48">
        <f t="shared" si="0"/>
        <v>107721</v>
      </c>
      <c r="G5" s="48">
        <f t="shared" si="0"/>
        <v>51060</v>
      </c>
      <c r="H5" s="75">
        <f t="shared" si="0"/>
        <v>56661</v>
      </c>
      <c r="I5" s="80"/>
      <c r="J5" s="80"/>
      <c r="K5" s="80"/>
      <c r="L5" s="80"/>
      <c r="M5" s="80"/>
      <c r="N5" s="80"/>
      <c r="O5" s="80"/>
    </row>
    <row r="6" spans="1:15" ht="17.25" customHeight="1">
      <c r="A6" s="105" t="s">
        <v>2</v>
      </c>
      <c r="B6" s="98">
        <f>B7</f>
        <v>573</v>
      </c>
      <c r="C6" s="42">
        <f aca="true" t="shared" si="1" ref="C6:H6">C7</f>
        <v>148</v>
      </c>
      <c r="D6" s="42">
        <f t="shared" si="1"/>
        <v>36</v>
      </c>
      <c r="E6" s="42">
        <f t="shared" si="1"/>
        <v>112</v>
      </c>
      <c r="F6" s="48">
        <f t="shared" si="1"/>
        <v>124</v>
      </c>
      <c r="G6" s="48">
        <f t="shared" si="1"/>
        <v>33</v>
      </c>
      <c r="H6" s="75">
        <f t="shared" si="1"/>
        <v>91</v>
      </c>
      <c r="I6" s="80"/>
      <c r="J6" s="80"/>
      <c r="K6" s="80"/>
      <c r="L6" s="80"/>
      <c r="M6" s="80"/>
      <c r="N6" s="80"/>
      <c r="O6" s="80"/>
    </row>
    <row r="7" spans="1:12" ht="17.25" customHeight="1">
      <c r="A7" s="106" t="s">
        <v>189</v>
      </c>
      <c r="B7" s="108">
        <v>573</v>
      </c>
      <c r="C7" s="86">
        <v>148</v>
      </c>
      <c r="D7" s="45">
        <v>36</v>
      </c>
      <c r="E7" s="45">
        <v>112</v>
      </c>
      <c r="F7" s="46">
        <v>124</v>
      </c>
      <c r="G7" s="46">
        <v>33</v>
      </c>
      <c r="H7" s="76">
        <v>91</v>
      </c>
      <c r="I7" s="80"/>
      <c r="J7" s="80"/>
      <c r="K7" s="80"/>
      <c r="L7" s="80"/>
    </row>
    <row r="8" spans="1:15" ht="17.25" customHeight="1">
      <c r="A8" s="105" t="s">
        <v>10</v>
      </c>
      <c r="B8" s="98">
        <f aca="true" t="shared" si="2" ref="B8:H8">SUM(B9:B15)</f>
        <v>115183</v>
      </c>
      <c r="C8" s="42">
        <f t="shared" si="2"/>
        <v>145645</v>
      </c>
      <c r="D8" s="42">
        <f t="shared" si="2"/>
        <v>75768</v>
      </c>
      <c r="E8" s="42">
        <f t="shared" si="2"/>
        <v>69877</v>
      </c>
      <c r="F8" s="42">
        <f t="shared" si="2"/>
        <v>88909</v>
      </c>
      <c r="G8" s="42">
        <f t="shared" si="2"/>
        <v>46490</v>
      </c>
      <c r="H8" s="88">
        <f t="shared" si="2"/>
        <v>42419</v>
      </c>
      <c r="I8" s="80"/>
      <c r="J8" s="80"/>
      <c r="K8" s="80"/>
      <c r="L8" s="80"/>
      <c r="M8" s="80"/>
      <c r="N8" s="80"/>
      <c r="O8" s="80"/>
    </row>
    <row r="9" spans="1:15" s="3" customFormat="1" ht="17.25" customHeight="1">
      <c r="A9" s="106" t="s">
        <v>182</v>
      </c>
      <c r="B9" s="108">
        <v>703</v>
      </c>
      <c r="C9" s="87">
        <v>385</v>
      </c>
      <c r="D9" s="46">
        <v>240</v>
      </c>
      <c r="E9" s="46">
        <v>145</v>
      </c>
      <c r="F9" s="46">
        <v>181</v>
      </c>
      <c r="G9" s="46">
        <v>110</v>
      </c>
      <c r="H9" s="76">
        <v>71</v>
      </c>
      <c r="I9" s="80"/>
      <c r="J9" s="80"/>
      <c r="K9" s="80"/>
      <c r="L9" s="80"/>
      <c r="M9" s="81"/>
      <c r="N9" s="81"/>
      <c r="O9" s="81"/>
    </row>
    <row r="10" spans="1:15" s="3" customFormat="1" ht="17.25" customHeight="1">
      <c r="A10" s="106" t="s">
        <v>183</v>
      </c>
      <c r="B10" s="108">
        <v>47466</v>
      </c>
      <c r="C10" s="87">
        <v>63572</v>
      </c>
      <c r="D10" s="46">
        <v>32169</v>
      </c>
      <c r="E10" s="46">
        <v>31403</v>
      </c>
      <c r="F10" s="46">
        <v>36364</v>
      </c>
      <c r="G10" s="46">
        <v>19074</v>
      </c>
      <c r="H10" s="76">
        <v>17290</v>
      </c>
      <c r="I10" s="80"/>
      <c r="J10" s="80"/>
      <c r="K10" s="80"/>
      <c r="L10" s="80"/>
      <c r="M10" s="81"/>
      <c r="N10" s="81"/>
      <c r="O10" s="81"/>
    </row>
    <row r="11" spans="1:12" ht="17.25" customHeight="1">
      <c r="A11" s="106" t="s">
        <v>184</v>
      </c>
      <c r="B11" s="108">
        <v>237</v>
      </c>
      <c r="C11" s="87">
        <v>257</v>
      </c>
      <c r="D11" s="46">
        <v>191</v>
      </c>
      <c r="E11" s="46">
        <v>66</v>
      </c>
      <c r="F11" s="46">
        <v>197</v>
      </c>
      <c r="G11" s="46">
        <v>145</v>
      </c>
      <c r="H11" s="76">
        <v>52</v>
      </c>
      <c r="I11" s="80"/>
      <c r="J11" s="80"/>
      <c r="K11" s="80"/>
      <c r="L11" s="80"/>
    </row>
    <row r="12" spans="1:12" ht="17.25" customHeight="1">
      <c r="A12" s="106" t="s">
        <v>185</v>
      </c>
      <c r="B12" s="108">
        <v>7897</v>
      </c>
      <c r="C12" s="87">
        <v>12783</v>
      </c>
      <c r="D12" s="45">
        <v>7035</v>
      </c>
      <c r="E12" s="45">
        <v>5748</v>
      </c>
      <c r="F12" s="46">
        <v>5674</v>
      </c>
      <c r="G12" s="46">
        <v>2806</v>
      </c>
      <c r="H12" s="76">
        <v>2868</v>
      </c>
      <c r="I12" s="80"/>
      <c r="J12" s="80"/>
      <c r="K12" s="80"/>
      <c r="L12" s="80"/>
    </row>
    <row r="13" spans="1:12" ht="17.25" customHeight="1">
      <c r="A13" s="106" t="s">
        <v>186</v>
      </c>
      <c r="B13" s="108">
        <v>47149</v>
      </c>
      <c r="C13" s="87">
        <v>32990</v>
      </c>
      <c r="D13" s="46">
        <v>18585</v>
      </c>
      <c r="E13" s="46">
        <v>14405</v>
      </c>
      <c r="F13" s="46">
        <v>28804</v>
      </c>
      <c r="G13" s="46">
        <v>16081</v>
      </c>
      <c r="H13" s="76">
        <v>12723</v>
      </c>
      <c r="I13" s="80"/>
      <c r="J13" s="80"/>
      <c r="K13" s="80"/>
      <c r="L13" s="80"/>
    </row>
    <row r="14" spans="1:12" ht="17.25" customHeight="1">
      <c r="A14" s="106" t="s">
        <v>187</v>
      </c>
      <c r="B14" s="108">
        <v>8761</v>
      </c>
      <c r="C14" s="87">
        <v>31841</v>
      </c>
      <c r="D14" s="46">
        <v>16035</v>
      </c>
      <c r="E14" s="46">
        <v>15806</v>
      </c>
      <c r="F14" s="46">
        <v>15570</v>
      </c>
      <c r="G14" s="46">
        <v>7451</v>
      </c>
      <c r="H14" s="76">
        <v>8119</v>
      </c>
      <c r="I14" s="80"/>
      <c r="J14" s="80"/>
      <c r="K14" s="80"/>
      <c r="L14" s="80"/>
    </row>
    <row r="15" spans="1:12" ht="17.25" customHeight="1">
      <c r="A15" s="106" t="s">
        <v>188</v>
      </c>
      <c r="B15" s="108">
        <v>2970</v>
      </c>
      <c r="C15" s="87">
        <v>3817</v>
      </c>
      <c r="D15" s="46">
        <v>1513</v>
      </c>
      <c r="E15" s="46">
        <v>2304</v>
      </c>
      <c r="F15" s="46">
        <v>2119</v>
      </c>
      <c r="G15" s="46">
        <v>823</v>
      </c>
      <c r="H15" s="76">
        <v>1296</v>
      </c>
      <c r="I15" s="80"/>
      <c r="J15" s="80"/>
      <c r="K15" s="80"/>
      <c r="L15" s="80"/>
    </row>
    <row r="16" spans="1:12" ht="17.25" customHeight="1">
      <c r="A16" s="105" t="s">
        <v>136</v>
      </c>
      <c r="B16" s="109">
        <f aca="true" t="shared" si="3" ref="B16:H16">SUM(B17:B20)</f>
        <v>20945</v>
      </c>
      <c r="C16" s="89">
        <f t="shared" si="3"/>
        <v>33819</v>
      </c>
      <c r="D16" s="89">
        <f t="shared" si="3"/>
        <v>8728</v>
      </c>
      <c r="E16" s="89">
        <f t="shared" si="3"/>
        <v>25091</v>
      </c>
      <c r="F16" s="90">
        <f t="shared" si="3"/>
        <v>18688</v>
      </c>
      <c r="G16" s="90">
        <f t="shared" si="3"/>
        <v>4537</v>
      </c>
      <c r="H16" s="75">
        <f t="shared" si="3"/>
        <v>14151</v>
      </c>
      <c r="I16" s="80"/>
      <c r="J16" s="80"/>
      <c r="K16" s="80"/>
      <c r="L16" s="80"/>
    </row>
    <row r="17" spans="1:12" ht="17.25" customHeight="1">
      <c r="A17" s="106" t="s">
        <v>190</v>
      </c>
      <c r="B17" s="110">
        <v>11982</v>
      </c>
      <c r="C17" s="45">
        <v>18857</v>
      </c>
      <c r="D17" s="45">
        <v>4802</v>
      </c>
      <c r="E17" s="45">
        <v>14055</v>
      </c>
      <c r="F17" s="46">
        <v>10036</v>
      </c>
      <c r="G17" s="46">
        <v>2501</v>
      </c>
      <c r="H17" s="91">
        <v>7535</v>
      </c>
      <c r="I17" s="80"/>
      <c r="J17" s="80"/>
      <c r="K17" s="80"/>
      <c r="L17" s="80"/>
    </row>
    <row r="18" spans="1:15" ht="17.25" customHeight="1">
      <c r="A18" s="106" t="s">
        <v>43</v>
      </c>
      <c r="B18" s="110">
        <v>3950</v>
      </c>
      <c r="C18" s="45">
        <v>5170</v>
      </c>
      <c r="D18" s="45">
        <v>1378</v>
      </c>
      <c r="E18" s="45">
        <v>3792</v>
      </c>
      <c r="F18" s="46">
        <v>3318</v>
      </c>
      <c r="G18" s="46">
        <v>765</v>
      </c>
      <c r="H18" s="91">
        <v>2553</v>
      </c>
      <c r="I18" s="80"/>
      <c r="J18" s="80"/>
      <c r="K18" s="80"/>
      <c r="L18" s="80"/>
      <c r="M18" s="80"/>
      <c r="N18" s="80"/>
      <c r="O18" s="80"/>
    </row>
    <row r="19" spans="1:15" ht="17.25" customHeight="1">
      <c r="A19" s="106" t="s">
        <v>44</v>
      </c>
      <c r="B19" s="110">
        <v>1006</v>
      </c>
      <c r="C19" s="87">
        <v>3524</v>
      </c>
      <c r="D19" s="92">
        <v>1006</v>
      </c>
      <c r="E19" s="93">
        <v>2518</v>
      </c>
      <c r="F19" s="92">
        <v>1275</v>
      </c>
      <c r="G19" s="46">
        <v>358</v>
      </c>
      <c r="H19" s="91">
        <v>917</v>
      </c>
      <c r="I19" s="80"/>
      <c r="J19" s="80"/>
      <c r="K19" s="80"/>
      <c r="L19" s="80"/>
      <c r="M19" s="80"/>
      <c r="N19" s="80"/>
      <c r="O19" s="80"/>
    </row>
    <row r="20" spans="1:12" ht="17.25" customHeight="1" thickBot="1">
      <c r="A20" s="107" t="s">
        <v>45</v>
      </c>
      <c r="B20" s="111">
        <v>4007</v>
      </c>
      <c r="C20" s="94">
        <v>6268</v>
      </c>
      <c r="D20" s="94">
        <v>1542</v>
      </c>
      <c r="E20" s="94">
        <v>4726</v>
      </c>
      <c r="F20" s="95">
        <v>4059</v>
      </c>
      <c r="G20" s="95">
        <v>913</v>
      </c>
      <c r="H20" s="78">
        <v>3146</v>
      </c>
      <c r="I20" s="80"/>
      <c r="J20" s="80"/>
      <c r="K20" s="80"/>
      <c r="L20" s="80"/>
    </row>
    <row r="21" spans="1:8" ht="13.5" customHeight="1">
      <c r="A21" s="151" t="s">
        <v>161</v>
      </c>
      <c r="B21" s="151"/>
      <c r="C21" s="151"/>
      <c r="D21" s="151"/>
      <c r="E21" s="151"/>
      <c r="F21" s="151"/>
      <c r="G21" s="151"/>
      <c r="H21" s="151"/>
    </row>
    <row r="22" spans="1:8" ht="12.75" customHeight="1">
      <c r="A22" s="3"/>
      <c r="B22" s="2"/>
      <c r="C22" s="2"/>
      <c r="D22" s="2"/>
      <c r="E22" s="2"/>
      <c r="F22" s="2"/>
      <c r="G22" s="2"/>
      <c r="H22" s="2"/>
    </row>
    <row r="23" spans="1:8" ht="12.75" customHeight="1">
      <c r="A23" s="3"/>
      <c r="B23" s="2"/>
      <c r="C23" s="2"/>
      <c r="D23" s="2"/>
      <c r="E23" s="2"/>
      <c r="F23" s="2"/>
      <c r="G23" s="2"/>
      <c r="H23" s="2"/>
    </row>
    <row r="24" spans="1:8" ht="12.75" customHeight="1">
      <c r="A24" s="3"/>
      <c r="B24" s="2"/>
      <c r="C24" s="2"/>
      <c r="D24" s="2"/>
      <c r="E24" s="2"/>
      <c r="F24" s="2"/>
      <c r="G24" s="2"/>
      <c r="H24" s="2"/>
    </row>
    <row r="25" spans="1:8" ht="12.75" customHeight="1">
      <c r="A25" s="3"/>
      <c r="B25" s="2"/>
      <c r="C25" s="2"/>
      <c r="D25" s="2"/>
      <c r="E25" s="2"/>
      <c r="F25" s="2"/>
      <c r="G25" s="2"/>
      <c r="H25" s="2"/>
    </row>
    <row r="26" spans="2:8" ht="10.5">
      <c r="B26" s="80"/>
      <c r="C26" s="80"/>
      <c r="D26" s="80"/>
      <c r="E26" s="80"/>
      <c r="F26" s="80"/>
      <c r="G26" s="80"/>
      <c r="H26" s="80"/>
    </row>
  </sheetData>
  <sheetProtection/>
  <mergeCells count="7">
    <mergeCell ref="A21:H21"/>
    <mergeCell ref="A1:H1"/>
    <mergeCell ref="A2:H2"/>
    <mergeCell ref="A3:A4"/>
    <mergeCell ref="B3:B4"/>
    <mergeCell ref="C3:E3"/>
    <mergeCell ref="F3:H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'106'!A1:H1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52" t="s">
        <v>29</v>
      </c>
      <c r="C3" s="142" t="s">
        <v>27</v>
      </c>
      <c r="D3" s="143"/>
      <c r="E3" s="148"/>
      <c r="F3" s="142" t="s">
        <v>28</v>
      </c>
      <c r="G3" s="143"/>
      <c r="H3" s="153"/>
    </row>
    <row r="4" spans="1:8" s="4" customFormat="1" ht="16.5" thickBot="1">
      <c r="A4" s="146"/>
      <c r="B4" s="131"/>
      <c r="C4" s="10" t="s">
        <v>30</v>
      </c>
      <c r="D4" s="10" t="s">
        <v>31</v>
      </c>
      <c r="E4" s="10" t="s">
        <v>32</v>
      </c>
      <c r="F4" s="10" t="s">
        <v>30</v>
      </c>
      <c r="G4" s="10" t="s">
        <v>31</v>
      </c>
      <c r="H4" s="73" t="s">
        <v>32</v>
      </c>
    </row>
    <row r="5" spans="1:15" ht="17.25" customHeight="1">
      <c r="A5" s="104" t="s">
        <v>191</v>
      </c>
      <c r="B5" s="97">
        <f aca="true" t="shared" si="0" ref="B5:H5">B6+B8+B16</f>
        <v>119079</v>
      </c>
      <c r="C5" s="42">
        <f t="shared" si="0"/>
        <v>155126</v>
      </c>
      <c r="D5" s="42">
        <f t="shared" si="0"/>
        <v>73089</v>
      </c>
      <c r="E5" s="42">
        <f t="shared" si="0"/>
        <v>82037</v>
      </c>
      <c r="F5" s="48">
        <f t="shared" si="0"/>
        <v>99666</v>
      </c>
      <c r="G5" s="48">
        <f t="shared" si="0"/>
        <v>46791</v>
      </c>
      <c r="H5" s="75">
        <f t="shared" si="0"/>
        <v>52875</v>
      </c>
      <c r="I5" s="80"/>
      <c r="J5" s="80"/>
      <c r="K5" s="80"/>
      <c r="L5" s="80"/>
      <c r="M5" s="80"/>
      <c r="N5" s="80"/>
      <c r="O5" s="80"/>
    </row>
    <row r="6" spans="1:15" ht="17.25" customHeight="1">
      <c r="A6" s="105" t="s">
        <v>2</v>
      </c>
      <c r="B6" s="98">
        <f>B7</f>
        <v>541</v>
      </c>
      <c r="C6" s="42">
        <f aca="true" t="shared" si="1" ref="C6:H6">C7</f>
        <v>282</v>
      </c>
      <c r="D6" s="42">
        <f t="shared" si="1"/>
        <v>80</v>
      </c>
      <c r="E6" s="42">
        <f t="shared" si="1"/>
        <v>202</v>
      </c>
      <c r="F6" s="48">
        <f t="shared" si="1"/>
        <v>158</v>
      </c>
      <c r="G6" s="48">
        <f t="shared" si="1"/>
        <v>42</v>
      </c>
      <c r="H6" s="75">
        <f t="shared" si="1"/>
        <v>116</v>
      </c>
      <c r="I6" s="80"/>
      <c r="J6" s="80"/>
      <c r="K6" s="80"/>
      <c r="L6" s="80"/>
      <c r="M6" s="80"/>
      <c r="N6" s="80"/>
      <c r="O6" s="80"/>
    </row>
    <row r="7" spans="1:12" ht="17.25" customHeight="1">
      <c r="A7" s="106" t="s">
        <v>189</v>
      </c>
      <c r="B7" s="99">
        <v>541</v>
      </c>
      <c r="C7" s="96">
        <f>SUM(D7+E7)</f>
        <v>282</v>
      </c>
      <c r="D7" s="46">
        <v>80</v>
      </c>
      <c r="E7" s="46">
        <v>202</v>
      </c>
      <c r="F7" s="46">
        <f>SUM(G7+H7)</f>
        <v>158</v>
      </c>
      <c r="G7" s="46">
        <v>42</v>
      </c>
      <c r="H7" s="76">
        <v>116</v>
      </c>
      <c r="I7" s="80"/>
      <c r="J7" s="80"/>
      <c r="K7" s="80"/>
      <c r="L7" s="80"/>
    </row>
    <row r="8" spans="1:15" ht="17.25" customHeight="1">
      <c r="A8" s="105" t="s">
        <v>10</v>
      </c>
      <c r="B8" s="100">
        <f aca="true" t="shared" si="2" ref="B8:H8">SUM(B9:B15)</f>
        <v>98875</v>
      </c>
      <c r="C8" s="48">
        <f t="shared" si="2"/>
        <v>124181</v>
      </c>
      <c r="D8" s="48">
        <f t="shared" si="2"/>
        <v>65103</v>
      </c>
      <c r="E8" s="48">
        <f t="shared" si="2"/>
        <v>59078</v>
      </c>
      <c r="F8" s="48">
        <f t="shared" si="2"/>
        <v>80114</v>
      </c>
      <c r="G8" s="48">
        <f t="shared" si="2"/>
        <v>42229</v>
      </c>
      <c r="H8" s="75">
        <f t="shared" si="2"/>
        <v>37885</v>
      </c>
      <c r="I8" s="80"/>
      <c r="J8" s="80"/>
      <c r="K8" s="80"/>
      <c r="L8" s="80"/>
      <c r="M8" s="80"/>
      <c r="N8" s="80"/>
      <c r="O8" s="80"/>
    </row>
    <row r="9" spans="1:15" s="3" customFormat="1" ht="17.25" customHeight="1">
      <c r="A9" s="106" t="s">
        <v>182</v>
      </c>
      <c r="B9" s="99">
        <v>691</v>
      </c>
      <c r="C9" s="92">
        <f>SUM(D9+E9)</f>
        <v>460</v>
      </c>
      <c r="D9" s="46">
        <v>293</v>
      </c>
      <c r="E9" s="46">
        <v>167</v>
      </c>
      <c r="F9" s="46">
        <f>SUM(G9+H9)</f>
        <v>221</v>
      </c>
      <c r="G9" s="46">
        <v>135</v>
      </c>
      <c r="H9" s="76">
        <v>86</v>
      </c>
      <c r="I9" s="80"/>
      <c r="J9" s="80"/>
      <c r="K9" s="80"/>
      <c r="L9" s="80"/>
      <c r="M9" s="81"/>
      <c r="N9" s="81"/>
      <c r="O9" s="81"/>
    </row>
    <row r="10" spans="1:15" s="3" customFormat="1" ht="17.25" customHeight="1">
      <c r="A10" s="106" t="s">
        <v>183</v>
      </c>
      <c r="B10" s="99">
        <v>45257</v>
      </c>
      <c r="C10" s="92">
        <f aca="true" t="shared" si="3" ref="C10:C15">SUM(D10+E10)</f>
        <v>54627</v>
      </c>
      <c r="D10" s="46">
        <v>27917</v>
      </c>
      <c r="E10" s="46">
        <v>26710</v>
      </c>
      <c r="F10" s="46">
        <f aca="true" t="shared" si="4" ref="F10:F15">SUM(G10+H10)</f>
        <v>33503</v>
      </c>
      <c r="G10" s="46">
        <v>17345</v>
      </c>
      <c r="H10" s="76">
        <v>16158</v>
      </c>
      <c r="I10" s="80"/>
      <c r="J10" s="80"/>
      <c r="K10" s="80"/>
      <c r="L10" s="80"/>
      <c r="M10" s="81"/>
      <c r="N10" s="81"/>
      <c r="O10" s="81"/>
    </row>
    <row r="11" spans="1:12" ht="17.25" customHeight="1">
      <c r="A11" s="106" t="s">
        <v>184</v>
      </c>
      <c r="B11" s="99">
        <v>247</v>
      </c>
      <c r="C11" s="92">
        <f t="shared" si="3"/>
        <v>253</v>
      </c>
      <c r="D11" s="46">
        <v>190</v>
      </c>
      <c r="E11" s="46">
        <v>63</v>
      </c>
      <c r="F11" s="46">
        <f t="shared" si="4"/>
        <v>201</v>
      </c>
      <c r="G11" s="46">
        <v>156</v>
      </c>
      <c r="H11" s="76">
        <v>45</v>
      </c>
      <c r="I11" s="80"/>
      <c r="J11" s="80"/>
      <c r="K11" s="80"/>
      <c r="L11" s="80"/>
    </row>
    <row r="12" spans="1:12" ht="17.25" customHeight="1">
      <c r="A12" s="106" t="s">
        <v>185</v>
      </c>
      <c r="B12" s="99">
        <v>7574</v>
      </c>
      <c r="C12" s="92">
        <f t="shared" si="3"/>
        <v>9410</v>
      </c>
      <c r="D12" s="46">
        <v>5182</v>
      </c>
      <c r="E12" s="46">
        <v>4228</v>
      </c>
      <c r="F12" s="46">
        <f t="shared" si="4"/>
        <v>5120</v>
      </c>
      <c r="G12" s="46">
        <v>2614</v>
      </c>
      <c r="H12" s="76">
        <v>2506</v>
      </c>
      <c r="I12" s="80"/>
      <c r="J12" s="80"/>
      <c r="K12" s="80"/>
      <c r="L12" s="80"/>
    </row>
    <row r="13" spans="1:12" ht="17.25" customHeight="1">
      <c r="A13" s="106" t="s">
        <v>186</v>
      </c>
      <c r="B13" s="99">
        <v>33869</v>
      </c>
      <c r="C13" s="92">
        <f t="shared" si="3"/>
        <v>25807</v>
      </c>
      <c r="D13" s="46">
        <v>15026</v>
      </c>
      <c r="E13" s="46">
        <v>10781</v>
      </c>
      <c r="F13" s="46">
        <f t="shared" si="4"/>
        <v>23169</v>
      </c>
      <c r="G13" s="46">
        <v>13453</v>
      </c>
      <c r="H13" s="76">
        <v>9716</v>
      </c>
      <c r="I13" s="80"/>
      <c r="J13" s="80"/>
      <c r="K13" s="80"/>
      <c r="L13" s="80"/>
    </row>
    <row r="14" spans="1:12" ht="17.25" customHeight="1">
      <c r="A14" s="106" t="s">
        <v>187</v>
      </c>
      <c r="B14" s="99">
        <v>8366</v>
      </c>
      <c r="C14" s="92">
        <f t="shared" si="3"/>
        <v>29932</v>
      </c>
      <c r="D14" s="46">
        <v>15074</v>
      </c>
      <c r="E14" s="46">
        <v>14858</v>
      </c>
      <c r="F14" s="46">
        <f t="shared" si="4"/>
        <v>15741</v>
      </c>
      <c r="G14" s="46">
        <v>7687</v>
      </c>
      <c r="H14" s="76">
        <v>8054</v>
      </c>
      <c r="I14" s="80"/>
      <c r="J14" s="80"/>
      <c r="K14" s="80"/>
      <c r="L14" s="80"/>
    </row>
    <row r="15" spans="1:12" ht="17.25" customHeight="1">
      <c r="A15" s="106" t="s">
        <v>188</v>
      </c>
      <c r="B15" s="99">
        <v>2871</v>
      </c>
      <c r="C15" s="92">
        <f t="shared" si="3"/>
        <v>3692</v>
      </c>
      <c r="D15" s="46">
        <v>1421</v>
      </c>
      <c r="E15" s="46">
        <v>2271</v>
      </c>
      <c r="F15" s="46">
        <f t="shared" si="4"/>
        <v>2159</v>
      </c>
      <c r="G15" s="46">
        <v>839</v>
      </c>
      <c r="H15" s="76">
        <v>1320</v>
      </c>
      <c r="I15" s="80"/>
      <c r="J15" s="80"/>
      <c r="K15" s="80"/>
      <c r="L15" s="80"/>
    </row>
    <row r="16" spans="1:12" ht="17.25" customHeight="1">
      <c r="A16" s="105" t="s">
        <v>136</v>
      </c>
      <c r="B16" s="101">
        <f aca="true" t="shared" si="5" ref="B16:H16">SUM(B17:B20)</f>
        <v>19663</v>
      </c>
      <c r="C16" s="90">
        <f t="shared" si="5"/>
        <v>30663</v>
      </c>
      <c r="D16" s="90">
        <f t="shared" si="5"/>
        <v>7906</v>
      </c>
      <c r="E16" s="90">
        <f t="shared" si="5"/>
        <v>22757</v>
      </c>
      <c r="F16" s="90">
        <f t="shared" si="5"/>
        <v>19394</v>
      </c>
      <c r="G16" s="90">
        <f t="shared" si="5"/>
        <v>4520</v>
      </c>
      <c r="H16" s="75">
        <f t="shared" si="5"/>
        <v>14874</v>
      </c>
      <c r="I16" s="80"/>
      <c r="J16" s="80"/>
      <c r="K16" s="80"/>
      <c r="L16" s="80"/>
    </row>
    <row r="17" spans="1:12" ht="17.25" customHeight="1">
      <c r="A17" s="106" t="s">
        <v>190</v>
      </c>
      <c r="B17" s="102">
        <v>14042</v>
      </c>
      <c r="C17" s="46">
        <f>SUM(D17+E17)</f>
        <v>18427</v>
      </c>
      <c r="D17" s="46">
        <v>4620</v>
      </c>
      <c r="E17" s="46">
        <v>13807</v>
      </c>
      <c r="F17" s="46">
        <f>SUM(G17+H17)</f>
        <v>12094</v>
      </c>
      <c r="G17" s="46">
        <v>2771</v>
      </c>
      <c r="H17" s="91">
        <v>9323</v>
      </c>
      <c r="I17" s="80"/>
      <c r="J17" s="80"/>
      <c r="K17" s="80"/>
      <c r="L17" s="80"/>
    </row>
    <row r="18" spans="1:15" ht="17.25" customHeight="1">
      <c r="A18" s="106" t="s">
        <v>43</v>
      </c>
      <c r="B18" s="102">
        <v>2452</v>
      </c>
      <c r="C18" s="46">
        <f>SUM(D18+E18)</f>
        <v>4085</v>
      </c>
      <c r="D18" s="46">
        <v>1186</v>
      </c>
      <c r="E18" s="46">
        <v>2899</v>
      </c>
      <c r="F18" s="46">
        <f>SUM(G18+H18)</f>
        <v>2733</v>
      </c>
      <c r="G18" s="46">
        <v>693</v>
      </c>
      <c r="H18" s="91">
        <v>2040</v>
      </c>
      <c r="I18" s="80"/>
      <c r="J18" s="80"/>
      <c r="K18" s="80"/>
      <c r="L18" s="80"/>
      <c r="M18" s="80"/>
      <c r="N18" s="80"/>
      <c r="O18" s="80"/>
    </row>
    <row r="19" spans="1:15" ht="17.25" customHeight="1">
      <c r="A19" s="106" t="s">
        <v>44</v>
      </c>
      <c r="B19" s="102">
        <v>677</v>
      </c>
      <c r="C19" s="46">
        <f>SUM(D19+E19)</f>
        <v>2646</v>
      </c>
      <c r="D19" s="92">
        <v>781</v>
      </c>
      <c r="E19" s="93">
        <v>1865</v>
      </c>
      <c r="F19" s="46">
        <f>SUM(G19+H19)</f>
        <v>1128</v>
      </c>
      <c r="G19" s="46">
        <v>340</v>
      </c>
      <c r="H19" s="91">
        <v>788</v>
      </c>
      <c r="I19" s="80"/>
      <c r="J19" s="80"/>
      <c r="K19" s="80"/>
      <c r="L19" s="80"/>
      <c r="M19" s="80"/>
      <c r="N19" s="80"/>
      <c r="O19" s="80"/>
    </row>
    <row r="20" spans="1:12" ht="17.25" customHeight="1" thickBot="1">
      <c r="A20" s="107" t="s">
        <v>45</v>
      </c>
      <c r="B20" s="103">
        <v>2492</v>
      </c>
      <c r="C20" s="52">
        <f>SUM(D20+E20)</f>
        <v>5505</v>
      </c>
      <c r="D20" s="95">
        <v>1319</v>
      </c>
      <c r="E20" s="95">
        <v>4186</v>
      </c>
      <c r="F20" s="52">
        <f>SUM(G20+H20)</f>
        <v>3439</v>
      </c>
      <c r="G20" s="95">
        <v>716</v>
      </c>
      <c r="H20" s="78">
        <v>2723</v>
      </c>
      <c r="I20" s="80"/>
      <c r="J20" s="80"/>
      <c r="K20" s="80"/>
      <c r="L20" s="80"/>
    </row>
    <row r="21" spans="1:8" ht="13.5" customHeight="1">
      <c r="A21" s="151" t="s">
        <v>161</v>
      </c>
      <c r="B21" s="151"/>
      <c r="C21" s="151"/>
      <c r="D21" s="151"/>
      <c r="E21" s="151"/>
      <c r="F21" s="151"/>
      <c r="G21" s="151"/>
      <c r="H21" s="151"/>
    </row>
    <row r="22" spans="1:8" ht="12.75" customHeight="1">
      <c r="A22" s="3"/>
      <c r="B22" s="2"/>
      <c r="C22" s="2"/>
      <c r="D22" s="2"/>
      <c r="E22" s="2"/>
      <c r="F22" s="2"/>
      <c r="G22" s="2"/>
      <c r="H22" s="2"/>
    </row>
    <row r="23" spans="1:8" ht="12.75" customHeight="1">
      <c r="A23" s="3"/>
      <c r="B23" s="2"/>
      <c r="C23" s="2"/>
      <c r="D23" s="2"/>
      <c r="E23" s="2"/>
      <c r="F23" s="2"/>
      <c r="G23" s="2"/>
      <c r="H23" s="2"/>
    </row>
    <row r="24" spans="1:8" ht="12.75" customHeight="1">
      <c r="A24" s="3"/>
      <c r="B24" s="2"/>
      <c r="C24" s="2"/>
      <c r="D24" s="2"/>
      <c r="E24" s="2"/>
      <c r="F24" s="2"/>
      <c r="G24" s="2"/>
      <c r="H24" s="2"/>
    </row>
    <row r="25" spans="1:8" ht="12.75" customHeight="1">
      <c r="A25" s="3"/>
      <c r="B25" s="2"/>
      <c r="C25" s="2"/>
      <c r="D25" s="2"/>
      <c r="E25" s="2"/>
      <c r="F25" s="2"/>
      <c r="G25" s="2"/>
      <c r="H25" s="2"/>
    </row>
    <row r="26" spans="2:8" ht="10.5">
      <c r="B26" s="80"/>
      <c r="C26" s="80"/>
      <c r="D26" s="80"/>
      <c r="E26" s="80"/>
      <c r="F26" s="80"/>
      <c r="G26" s="80"/>
      <c r="H26" s="80"/>
    </row>
  </sheetData>
  <sheetProtection/>
  <mergeCells count="7">
    <mergeCell ref="A21:H21"/>
    <mergeCell ref="A1:H1"/>
    <mergeCell ref="A2:H2"/>
    <mergeCell ref="A3:A4"/>
    <mergeCell ref="B3:B4"/>
    <mergeCell ref="C3:E3"/>
    <mergeCell ref="F3:H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9" width="3.375" style="1" hidden="1" customWidth="1"/>
    <col min="10" max="16384" width="9.00390625" style="1" customWidth="1"/>
  </cols>
  <sheetData>
    <row r="1" spans="1:9" ht="16.5" customHeight="1">
      <c r="A1" s="154" t="s">
        <v>192</v>
      </c>
      <c r="B1" s="128"/>
      <c r="C1" s="128"/>
      <c r="D1" s="128"/>
      <c r="E1" s="128"/>
      <c r="F1" s="128"/>
      <c r="G1" s="128"/>
      <c r="H1" s="128"/>
      <c r="I1" s="112">
        <v>110</v>
      </c>
    </row>
    <row r="2" spans="1:8" ht="16.5" customHeight="1" thickBot="1">
      <c r="A2" s="155" t="s">
        <v>193</v>
      </c>
      <c r="B2" s="129"/>
      <c r="C2" s="129"/>
      <c r="D2" s="129"/>
      <c r="E2" s="129"/>
      <c r="F2" s="129"/>
      <c r="G2" s="129"/>
      <c r="H2" s="129"/>
    </row>
    <row r="3" spans="1:10" s="4" customFormat="1" ht="15.75">
      <c r="A3" s="152" t="s">
        <v>194</v>
      </c>
      <c r="B3" s="147" t="s">
        <v>195</v>
      </c>
      <c r="C3" s="142" t="s">
        <v>196</v>
      </c>
      <c r="D3" s="143"/>
      <c r="E3" s="148"/>
      <c r="F3" s="142" t="s">
        <v>197</v>
      </c>
      <c r="G3" s="143"/>
      <c r="H3" s="143"/>
      <c r="J3" s="117"/>
    </row>
    <row r="4" spans="1:10" s="4" customFormat="1" ht="16.5" thickBot="1">
      <c r="A4" s="131"/>
      <c r="B4" s="133"/>
      <c r="C4" s="116" t="s">
        <v>198</v>
      </c>
      <c r="D4" s="10" t="s">
        <v>199</v>
      </c>
      <c r="E4" s="10" t="s">
        <v>200</v>
      </c>
      <c r="F4" s="10" t="s">
        <v>198</v>
      </c>
      <c r="G4" s="10" t="s">
        <v>199</v>
      </c>
      <c r="H4" s="11" t="s">
        <v>200</v>
      </c>
      <c r="J4" s="117"/>
    </row>
    <row r="5" spans="1:15" ht="17.25" customHeight="1">
      <c r="A5" s="114" t="str">
        <f>I1&amp;"學年度"&amp;"("&amp;VALUE(I1+1911)&amp;")"</f>
        <v>110學年度(2021)</v>
      </c>
      <c r="B5" s="119">
        <v>127183</v>
      </c>
      <c r="C5" s="119">
        <v>149587</v>
      </c>
      <c r="D5" s="119">
        <v>72112</v>
      </c>
      <c r="E5" s="119">
        <v>77475</v>
      </c>
      <c r="F5" s="120">
        <v>98624</v>
      </c>
      <c r="G5" s="120">
        <v>46815</v>
      </c>
      <c r="H5" s="120">
        <v>51809</v>
      </c>
      <c r="I5" s="80"/>
      <c r="J5" s="118"/>
      <c r="K5" s="80"/>
      <c r="L5" s="80"/>
      <c r="M5" s="80"/>
      <c r="N5" s="80"/>
      <c r="O5" s="80"/>
    </row>
    <row r="6" spans="1:15" ht="17.25" customHeight="1">
      <c r="A6" s="114" t="s">
        <v>2</v>
      </c>
      <c r="B6" s="121">
        <v>532</v>
      </c>
      <c r="C6" s="121">
        <v>228</v>
      </c>
      <c r="D6" s="121">
        <v>59</v>
      </c>
      <c r="E6" s="121">
        <v>169</v>
      </c>
      <c r="F6" s="122">
        <v>142</v>
      </c>
      <c r="G6" s="122">
        <v>38</v>
      </c>
      <c r="H6" s="122">
        <v>104</v>
      </c>
      <c r="I6" s="80"/>
      <c r="J6" s="118"/>
      <c r="K6" s="80"/>
      <c r="L6" s="80"/>
      <c r="M6" s="80"/>
      <c r="N6" s="80"/>
      <c r="O6" s="80"/>
    </row>
    <row r="7" spans="1:15" ht="17.25" customHeight="1">
      <c r="A7" s="125" t="s">
        <v>189</v>
      </c>
      <c r="B7" s="123">
        <v>532</v>
      </c>
      <c r="C7" s="123">
        <v>228</v>
      </c>
      <c r="D7" s="123">
        <v>59</v>
      </c>
      <c r="E7" s="123">
        <v>169</v>
      </c>
      <c r="F7" s="124">
        <v>142</v>
      </c>
      <c r="G7" s="124">
        <v>38</v>
      </c>
      <c r="H7" s="124">
        <v>104</v>
      </c>
      <c r="I7" s="80"/>
      <c r="J7" s="118"/>
      <c r="K7" s="80"/>
      <c r="L7" s="80"/>
      <c r="M7" s="80"/>
      <c r="N7" s="80"/>
      <c r="O7" s="80"/>
    </row>
    <row r="8" spans="1:15" ht="17.25" customHeight="1">
      <c r="A8" s="114" t="s">
        <v>10</v>
      </c>
      <c r="B8" s="121">
        <v>100871</v>
      </c>
      <c r="C8" s="121">
        <v>122052</v>
      </c>
      <c r="D8" s="121">
        <v>64607</v>
      </c>
      <c r="E8" s="121">
        <v>57445</v>
      </c>
      <c r="F8" s="122">
        <v>79220</v>
      </c>
      <c r="G8" s="122">
        <v>41953</v>
      </c>
      <c r="H8" s="122">
        <v>37267</v>
      </c>
      <c r="I8" s="80"/>
      <c r="J8" s="118"/>
      <c r="K8" s="80"/>
      <c r="L8" s="80"/>
      <c r="M8" s="80"/>
      <c r="N8" s="80"/>
      <c r="O8" s="80"/>
    </row>
    <row r="9" spans="1:15" ht="17.25" customHeight="1">
      <c r="A9" s="125" t="s">
        <v>182</v>
      </c>
      <c r="B9" s="123">
        <v>887</v>
      </c>
      <c r="C9" s="123">
        <v>644</v>
      </c>
      <c r="D9" s="123">
        <v>397</v>
      </c>
      <c r="E9" s="123">
        <v>247</v>
      </c>
      <c r="F9" s="124">
        <v>320</v>
      </c>
      <c r="G9" s="124">
        <v>186</v>
      </c>
      <c r="H9" s="124">
        <v>134</v>
      </c>
      <c r="I9" s="80"/>
      <c r="J9" s="118"/>
      <c r="K9" s="80"/>
      <c r="L9" s="80"/>
      <c r="M9" s="80"/>
      <c r="N9" s="80"/>
      <c r="O9" s="80"/>
    </row>
    <row r="10" spans="1:15" ht="17.25" customHeight="1">
      <c r="A10" s="125" t="s">
        <v>183</v>
      </c>
      <c r="B10" s="123">
        <v>43296</v>
      </c>
      <c r="C10" s="123">
        <v>51162</v>
      </c>
      <c r="D10" s="123">
        <v>26114</v>
      </c>
      <c r="E10" s="123">
        <v>25048</v>
      </c>
      <c r="F10" s="124">
        <v>32415</v>
      </c>
      <c r="G10" s="124">
        <v>16815</v>
      </c>
      <c r="H10" s="124">
        <v>15600</v>
      </c>
      <c r="I10" s="80"/>
      <c r="J10" s="118"/>
      <c r="K10" s="80"/>
      <c r="L10" s="80"/>
      <c r="M10" s="80"/>
      <c r="N10" s="80"/>
      <c r="O10" s="80"/>
    </row>
    <row r="11" spans="1:15" ht="17.25" customHeight="1">
      <c r="A11" s="125" t="s">
        <v>184</v>
      </c>
      <c r="B11" s="123">
        <v>204</v>
      </c>
      <c r="C11" s="123">
        <v>257</v>
      </c>
      <c r="D11" s="123">
        <v>185</v>
      </c>
      <c r="E11" s="123">
        <v>72</v>
      </c>
      <c r="F11" s="124">
        <v>188</v>
      </c>
      <c r="G11" s="124">
        <v>142</v>
      </c>
      <c r="H11" s="124">
        <v>46</v>
      </c>
      <c r="I11" s="80"/>
      <c r="J11" s="118"/>
      <c r="K11" s="80"/>
      <c r="L11" s="80"/>
      <c r="M11" s="80"/>
      <c r="N11" s="80"/>
      <c r="O11" s="80"/>
    </row>
    <row r="12" spans="1:15" ht="17.25" customHeight="1">
      <c r="A12" s="125" t="s">
        <v>185</v>
      </c>
      <c r="B12" s="123">
        <v>5694</v>
      </c>
      <c r="C12" s="123">
        <v>8867</v>
      </c>
      <c r="D12" s="123">
        <v>5028</v>
      </c>
      <c r="E12" s="123">
        <v>3839</v>
      </c>
      <c r="F12" s="124">
        <v>4516</v>
      </c>
      <c r="G12" s="124">
        <v>2436</v>
      </c>
      <c r="H12" s="124">
        <v>2080</v>
      </c>
      <c r="I12" s="80"/>
      <c r="J12" s="118"/>
      <c r="K12" s="80"/>
      <c r="L12" s="80"/>
      <c r="M12" s="80"/>
      <c r="N12" s="80"/>
      <c r="O12" s="80"/>
    </row>
    <row r="13" spans="1:15" ht="17.25" customHeight="1">
      <c r="A13" s="125" t="s">
        <v>186</v>
      </c>
      <c r="B13" s="123">
        <v>39910</v>
      </c>
      <c r="C13" s="123">
        <v>25429</v>
      </c>
      <c r="D13" s="123">
        <v>15061</v>
      </c>
      <c r="E13" s="123">
        <v>10368</v>
      </c>
      <c r="F13" s="124">
        <v>22616</v>
      </c>
      <c r="G13" s="124">
        <v>13219</v>
      </c>
      <c r="H13" s="124">
        <v>9397</v>
      </c>
      <c r="I13" s="80"/>
      <c r="J13" s="118"/>
      <c r="K13" s="80"/>
      <c r="L13" s="80"/>
      <c r="M13" s="80"/>
      <c r="N13" s="80"/>
      <c r="O13" s="80"/>
    </row>
    <row r="14" spans="1:15" ht="17.25" customHeight="1">
      <c r="A14" s="125" t="s">
        <v>187</v>
      </c>
      <c r="B14" s="123">
        <v>8159</v>
      </c>
      <c r="C14" s="123">
        <v>32081</v>
      </c>
      <c r="D14" s="123">
        <v>16366</v>
      </c>
      <c r="E14" s="123">
        <v>15715</v>
      </c>
      <c r="F14" s="124">
        <v>17071</v>
      </c>
      <c r="G14" s="124">
        <v>8327</v>
      </c>
      <c r="H14" s="124">
        <v>8744</v>
      </c>
      <c r="I14" s="80"/>
      <c r="J14" s="118"/>
      <c r="K14" s="80"/>
      <c r="L14" s="80"/>
      <c r="M14" s="80"/>
      <c r="N14" s="80"/>
      <c r="O14" s="80"/>
    </row>
    <row r="15" spans="1:15" ht="17.25" customHeight="1">
      <c r="A15" s="125" t="s">
        <v>188</v>
      </c>
      <c r="B15" s="123">
        <v>2721</v>
      </c>
      <c r="C15" s="123">
        <v>3612</v>
      </c>
      <c r="D15" s="123">
        <v>1456</v>
      </c>
      <c r="E15" s="123">
        <v>2156</v>
      </c>
      <c r="F15" s="124">
        <v>2094</v>
      </c>
      <c r="G15" s="124">
        <v>828</v>
      </c>
      <c r="H15" s="124">
        <v>1266</v>
      </c>
      <c r="I15" s="80"/>
      <c r="J15" s="118"/>
      <c r="K15" s="80"/>
      <c r="L15" s="80"/>
      <c r="M15" s="80"/>
      <c r="N15" s="80"/>
      <c r="O15" s="80"/>
    </row>
    <row r="16" spans="1:15" ht="17.25" customHeight="1">
      <c r="A16" s="114" t="s">
        <v>19</v>
      </c>
      <c r="B16" s="121">
        <v>25780</v>
      </c>
      <c r="C16" s="121">
        <v>27307</v>
      </c>
      <c r="D16" s="121">
        <v>7446</v>
      </c>
      <c r="E16" s="121">
        <v>19861</v>
      </c>
      <c r="F16" s="122">
        <v>19262</v>
      </c>
      <c r="G16" s="122">
        <v>4824</v>
      </c>
      <c r="H16" s="122">
        <v>14438</v>
      </c>
      <c r="I16" s="80"/>
      <c r="J16" s="118"/>
      <c r="K16" s="80"/>
      <c r="L16" s="80"/>
      <c r="M16" s="80"/>
      <c r="N16" s="80"/>
      <c r="O16" s="80"/>
    </row>
    <row r="17" spans="1:15" ht="17.25" customHeight="1">
      <c r="A17" s="125" t="s">
        <v>190</v>
      </c>
      <c r="B17" s="123">
        <v>15248</v>
      </c>
      <c r="C17" s="123">
        <v>17935</v>
      </c>
      <c r="D17" s="123">
        <v>4666</v>
      </c>
      <c r="E17" s="123">
        <v>13269</v>
      </c>
      <c r="F17" s="124">
        <v>13129</v>
      </c>
      <c r="G17" s="124">
        <v>3109</v>
      </c>
      <c r="H17" s="124">
        <v>10020</v>
      </c>
      <c r="I17" s="80"/>
      <c r="J17" s="118"/>
      <c r="K17" s="80"/>
      <c r="L17" s="80"/>
      <c r="M17" s="80"/>
      <c r="N17" s="80"/>
      <c r="O17" s="80"/>
    </row>
    <row r="18" spans="1:15" ht="17.25" customHeight="1">
      <c r="A18" s="125" t="s">
        <v>43</v>
      </c>
      <c r="B18" s="123">
        <v>4066</v>
      </c>
      <c r="C18" s="123">
        <v>3178</v>
      </c>
      <c r="D18" s="123">
        <v>1030</v>
      </c>
      <c r="E18" s="123">
        <v>2148</v>
      </c>
      <c r="F18" s="124">
        <v>2238</v>
      </c>
      <c r="G18" s="124">
        <v>685</v>
      </c>
      <c r="H18" s="124">
        <v>1553</v>
      </c>
      <c r="I18" s="80"/>
      <c r="J18" s="118"/>
      <c r="K18" s="80"/>
      <c r="L18" s="80"/>
      <c r="M18" s="80"/>
      <c r="N18" s="80"/>
      <c r="O18" s="80"/>
    </row>
    <row r="19" spans="1:15" ht="17.25" customHeight="1">
      <c r="A19" s="125" t="s">
        <v>44</v>
      </c>
      <c r="B19" s="123">
        <v>1404</v>
      </c>
      <c r="C19" s="123">
        <v>2472</v>
      </c>
      <c r="D19" s="123">
        <v>768</v>
      </c>
      <c r="E19" s="123">
        <v>1704</v>
      </c>
      <c r="F19" s="124">
        <v>1003</v>
      </c>
      <c r="G19" s="124">
        <v>308</v>
      </c>
      <c r="H19" s="124">
        <v>695</v>
      </c>
      <c r="I19" s="80"/>
      <c r="J19" s="118"/>
      <c r="K19" s="80"/>
      <c r="L19" s="80"/>
      <c r="M19" s="80"/>
      <c r="N19" s="80"/>
      <c r="O19" s="80"/>
    </row>
    <row r="20" spans="1:15" ht="17.25" customHeight="1">
      <c r="A20" s="125" t="s">
        <v>45</v>
      </c>
      <c r="B20" s="123">
        <v>5062</v>
      </c>
      <c r="C20" s="123">
        <v>3722</v>
      </c>
      <c r="D20" s="123">
        <v>982</v>
      </c>
      <c r="E20" s="123">
        <v>2740</v>
      </c>
      <c r="F20" s="124">
        <v>2892</v>
      </c>
      <c r="G20" s="124">
        <v>722</v>
      </c>
      <c r="H20" s="124">
        <v>2170</v>
      </c>
      <c r="I20" s="80"/>
      <c r="J20" s="118"/>
      <c r="K20" s="80"/>
      <c r="L20" s="80"/>
      <c r="M20" s="80"/>
      <c r="N20" s="80"/>
      <c r="O20" s="80"/>
    </row>
    <row r="21" spans="1:12" ht="0.75" customHeight="1" thickBot="1">
      <c r="A21" s="79"/>
      <c r="B21" s="113"/>
      <c r="C21" s="94"/>
      <c r="D21" s="94"/>
      <c r="E21" s="94"/>
      <c r="F21" s="95"/>
      <c r="G21" s="95"/>
      <c r="H21" s="115"/>
      <c r="I21" s="80"/>
      <c r="J21" s="80"/>
      <c r="K21" s="80"/>
      <c r="L21" s="80"/>
    </row>
    <row r="22" spans="1:8" ht="13.5" customHeight="1">
      <c r="A22" s="151" t="s">
        <v>201</v>
      </c>
      <c r="B22" s="151"/>
      <c r="C22" s="151"/>
      <c r="D22" s="151"/>
      <c r="E22" s="151"/>
      <c r="F22" s="151"/>
      <c r="G22" s="151"/>
      <c r="H22" s="151"/>
    </row>
    <row r="23" spans="1:8" ht="12.75" customHeight="1">
      <c r="A23" s="3"/>
      <c r="B23" s="2"/>
      <c r="C23" s="2"/>
      <c r="D23" s="2"/>
      <c r="E23" s="2"/>
      <c r="F23" s="2"/>
      <c r="G23" s="2"/>
      <c r="H23" s="2"/>
    </row>
    <row r="24" spans="1:8" ht="12.75" customHeight="1">
      <c r="A24" s="3"/>
      <c r="B24" s="2"/>
      <c r="C24" s="2"/>
      <c r="D24" s="2"/>
      <c r="E24" s="2"/>
      <c r="F24" s="2"/>
      <c r="G24" s="2"/>
      <c r="H24" s="2"/>
    </row>
    <row r="25" spans="1:8" ht="12.75" customHeight="1">
      <c r="A25" s="3"/>
      <c r="B25" s="2"/>
      <c r="C25" s="2"/>
      <c r="D25" s="2"/>
      <c r="E25" s="2"/>
      <c r="F25" s="2"/>
      <c r="G25" s="2"/>
      <c r="H25" s="2"/>
    </row>
    <row r="26" spans="1:8" ht="12.75" customHeight="1">
      <c r="A26" s="3"/>
      <c r="B26" s="2"/>
      <c r="C26" s="2"/>
      <c r="D26" s="2"/>
      <c r="E26" s="2"/>
      <c r="F26" s="2"/>
      <c r="G26" s="2"/>
      <c r="H26" s="2"/>
    </row>
    <row r="27" spans="2:8" ht="10.5">
      <c r="B27" s="80"/>
      <c r="C27" s="80"/>
      <c r="D27" s="80"/>
      <c r="E27" s="80"/>
      <c r="F27" s="80"/>
      <c r="G27" s="80"/>
      <c r="H27" s="80"/>
    </row>
  </sheetData>
  <sheetProtection/>
  <mergeCells count="7">
    <mergeCell ref="A22:H22"/>
    <mergeCell ref="A1:H1"/>
    <mergeCell ref="A2:H2"/>
    <mergeCell ref="A3:A4"/>
    <mergeCell ref="B3:B4"/>
    <mergeCell ref="C3:E3"/>
    <mergeCell ref="F3:H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'106'!A1:H1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52" t="s">
        <v>29</v>
      </c>
      <c r="C3" s="142" t="s">
        <v>27</v>
      </c>
      <c r="D3" s="143"/>
      <c r="E3" s="148"/>
      <c r="F3" s="142" t="s">
        <v>28</v>
      </c>
      <c r="G3" s="143"/>
      <c r="H3" s="153"/>
    </row>
    <row r="4" spans="1:8" s="4" customFormat="1" ht="16.5" thickBot="1">
      <c r="A4" s="146"/>
      <c r="B4" s="131"/>
      <c r="C4" s="10" t="s">
        <v>30</v>
      </c>
      <c r="D4" s="10" t="s">
        <v>31</v>
      </c>
      <c r="E4" s="10" t="s">
        <v>32</v>
      </c>
      <c r="F4" s="10" t="s">
        <v>30</v>
      </c>
      <c r="G4" s="10" t="s">
        <v>31</v>
      </c>
      <c r="H4" s="73" t="s">
        <v>32</v>
      </c>
    </row>
    <row r="5" spans="1:15" ht="17.25" customHeight="1">
      <c r="A5" s="104" t="s">
        <v>202</v>
      </c>
      <c r="B5" s="97">
        <f>B6+B8+B16</f>
        <v>119531</v>
      </c>
      <c r="C5" s="97">
        <f aca="true" t="shared" si="0" ref="C5:H5">C6+C8+C16</f>
        <v>138542</v>
      </c>
      <c r="D5" s="97">
        <f t="shared" si="0"/>
        <v>67080</v>
      </c>
      <c r="E5" s="97">
        <f t="shared" si="0"/>
        <v>71462</v>
      </c>
      <c r="F5" s="97">
        <f t="shared" si="0"/>
        <v>89834</v>
      </c>
      <c r="G5" s="97">
        <f t="shared" si="0"/>
        <v>42189</v>
      </c>
      <c r="H5" s="74">
        <f t="shared" si="0"/>
        <v>47645</v>
      </c>
      <c r="I5" s="80"/>
      <c r="J5" s="80"/>
      <c r="K5" s="80"/>
      <c r="L5" s="80"/>
      <c r="M5" s="80"/>
      <c r="N5" s="80"/>
      <c r="O5" s="80"/>
    </row>
    <row r="6" spans="1:15" ht="17.25" customHeight="1">
      <c r="A6" s="105" t="s">
        <v>2</v>
      </c>
      <c r="B6" s="98">
        <f>B7</f>
        <v>543</v>
      </c>
      <c r="C6" s="98">
        <f aca="true" t="shared" si="1" ref="C6:H6">C7</f>
        <v>174</v>
      </c>
      <c r="D6" s="98">
        <f t="shared" si="1"/>
        <v>51</v>
      </c>
      <c r="E6" s="98">
        <f t="shared" si="1"/>
        <v>123</v>
      </c>
      <c r="F6" s="98">
        <f t="shared" si="1"/>
        <v>122</v>
      </c>
      <c r="G6" s="98">
        <f t="shared" si="1"/>
        <v>34</v>
      </c>
      <c r="H6" s="88">
        <f t="shared" si="1"/>
        <v>88</v>
      </c>
      <c r="I6" s="80"/>
      <c r="J6" s="80"/>
      <c r="K6" s="80"/>
      <c r="L6" s="80"/>
      <c r="M6" s="80"/>
      <c r="N6" s="80"/>
      <c r="O6" s="80"/>
    </row>
    <row r="7" spans="1:12" ht="17.25" customHeight="1">
      <c r="A7" s="106" t="s">
        <v>189</v>
      </c>
      <c r="B7" s="99">
        <v>543</v>
      </c>
      <c r="C7" s="96">
        <v>174</v>
      </c>
      <c r="D7" s="46">
        <v>51</v>
      </c>
      <c r="E7" s="46">
        <v>123</v>
      </c>
      <c r="F7" s="46">
        <v>122</v>
      </c>
      <c r="G7" s="46">
        <v>34</v>
      </c>
      <c r="H7" s="76">
        <v>88</v>
      </c>
      <c r="I7" s="80"/>
      <c r="J7" s="80"/>
      <c r="K7" s="80"/>
      <c r="L7" s="80"/>
    </row>
    <row r="8" spans="1:15" ht="17.25" customHeight="1">
      <c r="A8" s="105" t="s">
        <v>10</v>
      </c>
      <c r="B8" s="100">
        <f>SUM(B9:B15)</f>
        <v>92961</v>
      </c>
      <c r="C8" s="100">
        <f aca="true" t="shared" si="2" ref="C8:H8">SUM(C9:C15)</f>
        <v>112644</v>
      </c>
      <c r="D8" s="100">
        <f t="shared" si="2"/>
        <v>59919</v>
      </c>
      <c r="E8" s="100">
        <f t="shared" si="2"/>
        <v>52725</v>
      </c>
      <c r="F8" s="100">
        <f t="shared" si="2"/>
        <v>71425</v>
      </c>
      <c r="G8" s="100">
        <f t="shared" si="2"/>
        <v>37634</v>
      </c>
      <c r="H8" s="75">
        <f t="shared" si="2"/>
        <v>33791</v>
      </c>
      <c r="I8" s="80"/>
      <c r="J8" s="80"/>
      <c r="K8" s="80"/>
      <c r="L8" s="80"/>
      <c r="M8" s="80"/>
      <c r="N8" s="80"/>
      <c r="O8" s="80"/>
    </row>
    <row r="9" spans="1:15" s="3" customFormat="1" ht="17.25" customHeight="1">
      <c r="A9" s="106" t="s">
        <v>182</v>
      </c>
      <c r="B9" s="99">
        <v>865</v>
      </c>
      <c r="C9" s="92">
        <v>748</v>
      </c>
      <c r="D9" s="46">
        <v>464</v>
      </c>
      <c r="E9" s="46">
        <v>284</v>
      </c>
      <c r="F9" s="46">
        <v>347</v>
      </c>
      <c r="G9" s="46">
        <v>222</v>
      </c>
      <c r="H9" s="76">
        <v>125</v>
      </c>
      <c r="I9" s="80"/>
      <c r="J9" s="80"/>
      <c r="K9" s="80"/>
      <c r="L9" s="80"/>
      <c r="M9" s="81"/>
      <c r="N9" s="81"/>
      <c r="O9" s="81"/>
    </row>
    <row r="10" spans="1:15" s="3" customFormat="1" ht="17.25" customHeight="1">
      <c r="A10" s="106" t="s">
        <v>183</v>
      </c>
      <c r="B10" s="99">
        <v>44919</v>
      </c>
      <c r="C10" s="92">
        <v>48034</v>
      </c>
      <c r="D10" s="46">
        <v>24907</v>
      </c>
      <c r="E10" s="46">
        <v>23127</v>
      </c>
      <c r="F10" s="46">
        <v>29569</v>
      </c>
      <c r="G10" s="46">
        <v>15133</v>
      </c>
      <c r="H10" s="76">
        <v>14436</v>
      </c>
      <c r="I10" s="80"/>
      <c r="J10" s="80"/>
      <c r="K10" s="80"/>
      <c r="L10" s="80"/>
      <c r="M10" s="81"/>
      <c r="N10" s="81"/>
      <c r="O10" s="81"/>
    </row>
    <row r="11" spans="1:12" ht="17.25" customHeight="1">
      <c r="A11" s="106" t="s">
        <v>184</v>
      </c>
      <c r="B11" s="99">
        <v>472</v>
      </c>
      <c r="C11" s="92">
        <v>237</v>
      </c>
      <c r="D11" s="46">
        <v>173</v>
      </c>
      <c r="E11" s="46">
        <v>64</v>
      </c>
      <c r="F11" s="46">
        <v>215</v>
      </c>
      <c r="G11" s="46">
        <v>158</v>
      </c>
      <c r="H11" s="76">
        <v>57</v>
      </c>
      <c r="I11" s="80"/>
      <c r="J11" s="80"/>
      <c r="K11" s="80"/>
      <c r="L11" s="80"/>
    </row>
    <row r="12" spans="1:12" ht="17.25" customHeight="1">
      <c r="A12" s="106" t="s">
        <v>185</v>
      </c>
      <c r="B12" s="99">
        <v>5996</v>
      </c>
      <c r="C12" s="92">
        <v>7811</v>
      </c>
      <c r="D12" s="46">
        <v>4488</v>
      </c>
      <c r="E12" s="46">
        <v>3323</v>
      </c>
      <c r="F12" s="46">
        <v>3997</v>
      </c>
      <c r="G12" s="46">
        <v>2090</v>
      </c>
      <c r="H12" s="76">
        <v>1907</v>
      </c>
      <c r="I12" s="80"/>
      <c r="J12" s="80"/>
      <c r="K12" s="80"/>
      <c r="L12" s="80"/>
    </row>
    <row r="13" spans="1:12" ht="17.25" customHeight="1">
      <c r="A13" s="106" t="s">
        <v>186</v>
      </c>
      <c r="B13" s="99">
        <v>30008</v>
      </c>
      <c r="C13" s="92">
        <v>20145</v>
      </c>
      <c r="D13" s="46">
        <v>12136</v>
      </c>
      <c r="E13" s="46">
        <v>8009</v>
      </c>
      <c r="F13" s="46">
        <v>18140</v>
      </c>
      <c r="G13" s="46">
        <v>10922</v>
      </c>
      <c r="H13" s="76">
        <v>7218</v>
      </c>
      <c r="I13" s="80"/>
      <c r="J13" s="80"/>
      <c r="K13" s="80"/>
      <c r="L13" s="80"/>
    </row>
    <row r="14" spans="1:12" ht="17.25" customHeight="1">
      <c r="A14" s="106" t="s">
        <v>187</v>
      </c>
      <c r="B14" s="99">
        <v>8031</v>
      </c>
      <c r="C14" s="92">
        <v>32081</v>
      </c>
      <c r="D14" s="46">
        <v>16366</v>
      </c>
      <c r="E14" s="46">
        <v>15715</v>
      </c>
      <c r="F14" s="46">
        <v>17071</v>
      </c>
      <c r="G14" s="46">
        <v>8327</v>
      </c>
      <c r="H14" s="76">
        <v>8744</v>
      </c>
      <c r="I14" s="80"/>
      <c r="J14" s="80"/>
      <c r="K14" s="80"/>
      <c r="L14" s="80"/>
    </row>
    <row r="15" spans="1:12" ht="17.25" customHeight="1">
      <c r="A15" s="106" t="s">
        <v>188</v>
      </c>
      <c r="B15" s="99">
        <v>2670</v>
      </c>
      <c r="C15" s="92">
        <v>3588</v>
      </c>
      <c r="D15" s="46">
        <v>1385</v>
      </c>
      <c r="E15" s="46">
        <v>2203</v>
      </c>
      <c r="F15" s="46">
        <v>2086</v>
      </c>
      <c r="G15" s="46">
        <v>782</v>
      </c>
      <c r="H15" s="76">
        <v>1304</v>
      </c>
      <c r="I15" s="80"/>
      <c r="J15" s="80"/>
      <c r="K15" s="80"/>
      <c r="L15" s="80"/>
    </row>
    <row r="16" spans="1:12" ht="17.25" customHeight="1">
      <c r="A16" s="105" t="s">
        <v>19</v>
      </c>
      <c r="B16" s="101">
        <f>SUM(B17:B20)</f>
        <v>26027</v>
      </c>
      <c r="C16" s="101">
        <f aca="true" t="shared" si="3" ref="C16:H16">SUM(C17:C20)</f>
        <v>25724</v>
      </c>
      <c r="D16" s="101">
        <f t="shared" si="3"/>
        <v>7110</v>
      </c>
      <c r="E16" s="101">
        <f t="shared" si="3"/>
        <v>18614</v>
      </c>
      <c r="F16" s="101">
        <f t="shared" si="3"/>
        <v>18287</v>
      </c>
      <c r="G16" s="101">
        <f t="shared" si="3"/>
        <v>4521</v>
      </c>
      <c r="H16" s="126">
        <f t="shared" si="3"/>
        <v>13766</v>
      </c>
      <c r="I16" s="118"/>
      <c r="J16" s="80"/>
      <c r="K16" s="80"/>
      <c r="L16" s="80"/>
    </row>
    <row r="17" spans="1:12" ht="17.25" customHeight="1">
      <c r="A17" s="106" t="s">
        <v>190</v>
      </c>
      <c r="B17" s="102">
        <v>16355</v>
      </c>
      <c r="C17" s="46">
        <v>18252</v>
      </c>
      <c r="D17" s="46">
        <v>4827</v>
      </c>
      <c r="E17" s="46">
        <v>13425</v>
      </c>
      <c r="F17" s="46">
        <v>14087</v>
      </c>
      <c r="G17" s="46">
        <v>3374</v>
      </c>
      <c r="H17" s="91">
        <v>10713</v>
      </c>
      <c r="I17" s="80"/>
      <c r="J17" s="80"/>
      <c r="K17" s="80"/>
      <c r="L17" s="80"/>
    </row>
    <row r="18" spans="1:15" ht="17.25" customHeight="1">
      <c r="A18" s="106" t="s">
        <v>43</v>
      </c>
      <c r="B18" s="102">
        <v>3591</v>
      </c>
      <c r="C18" s="46">
        <v>2437</v>
      </c>
      <c r="D18" s="46">
        <v>839</v>
      </c>
      <c r="E18" s="46">
        <v>1598</v>
      </c>
      <c r="F18" s="46">
        <v>1468</v>
      </c>
      <c r="G18" s="46">
        <v>473</v>
      </c>
      <c r="H18" s="91">
        <v>995</v>
      </c>
      <c r="I18" s="80"/>
      <c r="J18" s="80"/>
      <c r="K18" s="80"/>
      <c r="L18" s="80"/>
      <c r="M18" s="80"/>
      <c r="N18" s="80"/>
      <c r="O18" s="80"/>
    </row>
    <row r="19" spans="1:15" ht="17.25" customHeight="1">
      <c r="A19" s="106" t="s">
        <v>44</v>
      </c>
      <c r="B19" s="102">
        <v>1301</v>
      </c>
      <c r="C19" s="46">
        <v>1947</v>
      </c>
      <c r="D19" s="92">
        <v>645</v>
      </c>
      <c r="E19" s="93">
        <v>1302</v>
      </c>
      <c r="F19" s="46">
        <v>665</v>
      </c>
      <c r="G19" s="46">
        <v>219</v>
      </c>
      <c r="H19" s="91">
        <v>446</v>
      </c>
      <c r="I19" s="80"/>
      <c r="J19" s="80"/>
      <c r="K19" s="80"/>
      <c r="L19" s="80"/>
      <c r="M19" s="80"/>
      <c r="N19" s="80"/>
      <c r="O19" s="80"/>
    </row>
    <row r="20" spans="1:12" ht="17.25" customHeight="1" thickBot="1">
      <c r="A20" s="107" t="s">
        <v>45</v>
      </c>
      <c r="B20" s="103">
        <v>4780</v>
      </c>
      <c r="C20" s="52">
        <v>3088</v>
      </c>
      <c r="D20" s="95">
        <v>799</v>
      </c>
      <c r="E20" s="95">
        <v>2289</v>
      </c>
      <c r="F20" s="52">
        <v>2067</v>
      </c>
      <c r="G20" s="95">
        <v>455</v>
      </c>
      <c r="H20" s="78">
        <v>1612</v>
      </c>
      <c r="I20" s="80"/>
      <c r="J20" s="80"/>
      <c r="K20" s="80"/>
      <c r="L20" s="80"/>
    </row>
    <row r="21" spans="1:8" ht="13.5" customHeight="1">
      <c r="A21" s="151" t="s">
        <v>161</v>
      </c>
      <c r="B21" s="151"/>
      <c r="C21" s="151"/>
      <c r="D21" s="151"/>
      <c r="E21" s="151"/>
      <c r="F21" s="151"/>
      <c r="G21" s="151"/>
      <c r="H21" s="151"/>
    </row>
    <row r="22" spans="1:8" ht="12.75" customHeight="1">
      <c r="A22" s="3"/>
      <c r="B22" s="2"/>
      <c r="C22" s="2"/>
      <c r="D22" s="2"/>
      <c r="E22" s="2"/>
      <c r="F22" s="2"/>
      <c r="G22" s="2"/>
      <c r="H22" s="2"/>
    </row>
    <row r="23" spans="1:8" ht="12.75" customHeight="1">
      <c r="A23" s="3"/>
      <c r="B23" s="2"/>
      <c r="C23" s="2"/>
      <c r="D23" s="2"/>
      <c r="E23" s="2"/>
      <c r="F23" s="2"/>
      <c r="G23" s="2"/>
      <c r="H23" s="2"/>
    </row>
    <row r="24" spans="1:8" ht="12.75" customHeight="1">
      <c r="A24" s="3"/>
      <c r="B24" s="2"/>
      <c r="C24" s="2"/>
      <c r="D24" s="2"/>
      <c r="E24" s="2"/>
      <c r="F24" s="2"/>
      <c r="G24" s="2"/>
      <c r="H24" s="2"/>
    </row>
    <row r="25" spans="1:8" ht="12.75" customHeight="1">
      <c r="A25" s="3"/>
      <c r="B25" s="2"/>
      <c r="C25" s="2"/>
      <c r="D25" s="2"/>
      <c r="E25" s="2"/>
      <c r="F25" s="2"/>
      <c r="G25" s="2"/>
      <c r="H25" s="127"/>
    </row>
    <row r="26" spans="2:8" ht="10.5">
      <c r="B26" s="80"/>
      <c r="C26" s="80"/>
      <c r="D26" s="80"/>
      <c r="E26" s="80"/>
      <c r="F26" s="80"/>
      <c r="G26" s="80"/>
      <c r="H26" s="80"/>
    </row>
  </sheetData>
  <sheetProtection/>
  <mergeCells count="7">
    <mergeCell ref="A21:H21"/>
    <mergeCell ref="A1:H1"/>
    <mergeCell ref="A2:H2"/>
    <mergeCell ref="A3:A4"/>
    <mergeCell ref="B3:B4"/>
    <mergeCell ref="C3:E3"/>
    <mergeCell ref="F3:H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'106'!A1:H1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52" t="s">
        <v>29</v>
      </c>
      <c r="C3" s="142" t="s">
        <v>27</v>
      </c>
      <c r="D3" s="143"/>
      <c r="E3" s="148"/>
      <c r="F3" s="142" t="s">
        <v>28</v>
      </c>
      <c r="G3" s="143"/>
      <c r="H3" s="153"/>
    </row>
    <row r="4" spans="1:8" s="4" customFormat="1" ht="16.5" thickBot="1">
      <c r="A4" s="146"/>
      <c r="B4" s="131"/>
      <c r="C4" s="10" t="s">
        <v>30</v>
      </c>
      <c r="D4" s="10" t="s">
        <v>31</v>
      </c>
      <c r="E4" s="10" t="s">
        <v>32</v>
      </c>
      <c r="F4" s="10" t="s">
        <v>30</v>
      </c>
      <c r="G4" s="10" t="s">
        <v>31</v>
      </c>
      <c r="H4" s="73" t="s">
        <v>32</v>
      </c>
    </row>
    <row r="5" spans="1:15" ht="17.25" customHeight="1">
      <c r="A5" s="104" t="s">
        <v>203</v>
      </c>
      <c r="B5" s="97">
        <v>123229</v>
      </c>
      <c r="C5" s="97">
        <v>128999</v>
      </c>
      <c r="D5" s="97">
        <v>62219</v>
      </c>
      <c r="E5" s="97">
        <v>66780</v>
      </c>
      <c r="F5" s="97">
        <v>80211</v>
      </c>
      <c r="G5" s="97">
        <v>37813</v>
      </c>
      <c r="H5" s="74">
        <v>42398</v>
      </c>
      <c r="I5" s="80"/>
      <c r="J5" s="80"/>
      <c r="K5" s="80"/>
      <c r="L5" s="80"/>
      <c r="M5" s="80"/>
      <c r="N5" s="80"/>
      <c r="O5" s="80"/>
    </row>
    <row r="6" spans="1:15" ht="17.25" customHeight="1">
      <c r="A6" s="105" t="s">
        <v>2</v>
      </c>
      <c r="B6" s="98">
        <v>528</v>
      </c>
      <c r="C6" s="98">
        <v>183</v>
      </c>
      <c r="D6" s="98">
        <v>57</v>
      </c>
      <c r="E6" s="98">
        <v>126</v>
      </c>
      <c r="F6" s="98">
        <v>116</v>
      </c>
      <c r="G6" s="98">
        <v>36</v>
      </c>
      <c r="H6" s="88">
        <v>80</v>
      </c>
      <c r="I6" s="80"/>
      <c r="J6" s="80"/>
      <c r="K6" s="80"/>
      <c r="L6" s="80"/>
      <c r="M6" s="80"/>
      <c r="N6" s="80"/>
      <c r="O6" s="80"/>
    </row>
    <row r="7" spans="1:12" ht="17.25" customHeight="1">
      <c r="A7" s="106" t="s">
        <v>189</v>
      </c>
      <c r="B7" s="99">
        <v>528</v>
      </c>
      <c r="C7" s="96">
        <v>183</v>
      </c>
      <c r="D7" s="46">
        <v>57</v>
      </c>
      <c r="E7" s="46">
        <v>126</v>
      </c>
      <c r="F7" s="46">
        <v>116</v>
      </c>
      <c r="G7" s="46">
        <v>36</v>
      </c>
      <c r="H7" s="76">
        <v>80</v>
      </c>
      <c r="I7" s="80"/>
      <c r="J7" s="80"/>
      <c r="K7" s="80"/>
      <c r="L7" s="80"/>
    </row>
    <row r="8" spans="1:15" ht="17.25" customHeight="1">
      <c r="A8" s="105" t="s">
        <v>10</v>
      </c>
      <c r="B8" s="100">
        <v>96448</v>
      </c>
      <c r="C8" s="100">
        <v>103054</v>
      </c>
      <c r="D8" s="100">
        <v>54864</v>
      </c>
      <c r="E8" s="100">
        <v>48190</v>
      </c>
      <c r="F8" s="100">
        <v>61463</v>
      </c>
      <c r="G8" s="100">
        <v>33060</v>
      </c>
      <c r="H8" s="75">
        <v>28403</v>
      </c>
      <c r="I8" s="80"/>
      <c r="J8" s="80"/>
      <c r="K8" s="80"/>
      <c r="L8" s="80"/>
      <c r="M8" s="80"/>
      <c r="N8" s="80"/>
      <c r="O8" s="80"/>
    </row>
    <row r="9" spans="1:15" s="3" customFormat="1" ht="17.25" customHeight="1">
      <c r="A9" s="106" t="s">
        <v>182</v>
      </c>
      <c r="B9" s="99">
        <v>924</v>
      </c>
      <c r="C9" s="92">
        <v>751</v>
      </c>
      <c r="D9" s="46">
        <v>450</v>
      </c>
      <c r="E9" s="46">
        <v>301</v>
      </c>
      <c r="F9" s="46">
        <v>370</v>
      </c>
      <c r="G9" s="46">
        <v>222</v>
      </c>
      <c r="H9" s="76">
        <v>148</v>
      </c>
      <c r="I9" s="80"/>
      <c r="J9" s="80"/>
      <c r="K9" s="80"/>
      <c r="L9" s="80"/>
      <c r="M9" s="81"/>
      <c r="N9" s="81"/>
      <c r="O9" s="81"/>
    </row>
    <row r="10" spans="1:15" s="3" customFormat="1" ht="17.25" customHeight="1">
      <c r="A10" s="106" t="s">
        <v>183</v>
      </c>
      <c r="B10" s="99">
        <v>43037</v>
      </c>
      <c r="C10" s="92">
        <v>44420</v>
      </c>
      <c r="D10" s="46">
        <v>22677</v>
      </c>
      <c r="E10" s="46">
        <v>21743</v>
      </c>
      <c r="F10" s="46">
        <v>25375</v>
      </c>
      <c r="G10" s="46">
        <v>13244</v>
      </c>
      <c r="H10" s="76">
        <v>12131</v>
      </c>
      <c r="I10" s="80"/>
      <c r="J10" s="80"/>
      <c r="K10" s="80"/>
      <c r="L10" s="80"/>
      <c r="M10" s="81"/>
      <c r="N10" s="81"/>
      <c r="O10" s="81"/>
    </row>
    <row r="11" spans="1:12" ht="17.25" customHeight="1">
      <c r="A11" s="106" t="s">
        <v>184</v>
      </c>
      <c r="B11" s="99">
        <v>490</v>
      </c>
      <c r="C11" s="92">
        <v>259</v>
      </c>
      <c r="D11" s="46">
        <v>188</v>
      </c>
      <c r="E11" s="46">
        <v>71</v>
      </c>
      <c r="F11" s="46">
        <v>230</v>
      </c>
      <c r="G11" s="46">
        <v>168</v>
      </c>
      <c r="H11" s="76">
        <v>62</v>
      </c>
      <c r="I11" s="80"/>
      <c r="J11" s="80"/>
      <c r="K11" s="80"/>
      <c r="L11" s="80"/>
    </row>
    <row r="12" spans="1:12" ht="17.25" customHeight="1">
      <c r="A12" s="106" t="s">
        <v>185</v>
      </c>
      <c r="B12" s="99">
        <v>5100</v>
      </c>
      <c r="C12" s="92">
        <v>6701</v>
      </c>
      <c r="D12" s="46">
        <v>3704</v>
      </c>
      <c r="E12" s="46">
        <v>2997</v>
      </c>
      <c r="F12" s="46">
        <v>3350</v>
      </c>
      <c r="G12" s="46">
        <v>1711</v>
      </c>
      <c r="H12" s="76">
        <v>1639</v>
      </c>
      <c r="I12" s="80"/>
      <c r="J12" s="80"/>
      <c r="K12" s="80"/>
      <c r="L12" s="80"/>
    </row>
    <row r="13" spans="1:12" ht="17.25" customHeight="1">
      <c r="A13" s="106" t="s">
        <v>186</v>
      </c>
      <c r="B13" s="99">
        <v>36484</v>
      </c>
      <c r="C13" s="92">
        <v>21604</v>
      </c>
      <c r="D13" s="46">
        <v>12723</v>
      </c>
      <c r="E13" s="46">
        <v>8881</v>
      </c>
      <c r="F13" s="46">
        <v>19481</v>
      </c>
      <c r="G13" s="46">
        <v>11472</v>
      </c>
      <c r="H13" s="76">
        <v>8009</v>
      </c>
      <c r="I13" s="80"/>
      <c r="J13" s="80"/>
      <c r="K13" s="80"/>
      <c r="L13" s="80"/>
    </row>
    <row r="14" spans="1:12" ht="17.25" customHeight="1">
      <c r="A14" s="106" t="s">
        <v>187</v>
      </c>
      <c r="B14" s="99">
        <v>7862</v>
      </c>
      <c r="C14" s="92">
        <v>25823</v>
      </c>
      <c r="D14" s="46">
        <v>13797</v>
      </c>
      <c r="E14" s="46">
        <v>12026</v>
      </c>
      <c r="F14" s="46">
        <v>10638</v>
      </c>
      <c r="G14" s="46">
        <v>5492</v>
      </c>
      <c r="H14" s="76">
        <v>5146</v>
      </c>
      <c r="I14" s="80"/>
      <c r="J14" s="80"/>
      <c r="K14" s="80"/>
      <c r="L14" s="80"/>
    </row>
    <row r="15" spans="1:12" ht="17.25" customHeight="1">
      <c r="A15" s="106" t="s">
        <v>188</v>
      </c>
      <c r="B15" s="99">
        <v>2551</v>
      </c>
      <c r="C15" s="92">
        <v>3496</v>
      </c>
      <c r="D15" s="46">
        <v>1325</v>
      </c>
      <c r="E15" s="46">
        <v>2171</v>
      </c>
      <c r="F15" s="46">
        <v>2019</v>
      </c>
      <c r="G15" s="46">
        <v>751</v>
      </c>
      <c r="H15" s="76">
        <v>1268</v>
      </c>
      <c r="I15" s="80"/>
      <c r="J15" s="80"/>
      <c r="K15" s="80"/>
      <c r="L15" s="80"/>
    </row>
    <row r="16" spans="1:12" ht="17.25" customHeight="1">
      <c r="A16" s="105" t="s">
        <v>19</v>
      </c>
      <c r="B16" s="101">
        <v>26253</v>
      </c>
      <c r="C16" s="101">
        <v>25762</v>
      </c>
      <c r="D16" s="101">
        <v>7298</v>
      </c>
      <c r="E16" s="101">
        <v>18464</v>
      </c>
      <c r="F16" s="101">
        <v>18632</v>
      </c>
      <c r="G16" s="101">
        <v>4717</v>
      </c>
      <c r="H16" s="126">
        <v>13915</v>
      </c>
      <c r="I16" s="118"/>
      <c r="J16" s="80"/>
      <c r="K16" s="80"/>
      <c r="L16" s="80"/>
    </row>
    <row r="17" spans="1:12" ht="17.25" customHeight="1">
      <c r="A17" s="106" t="s">
        <v>190</v>
      </c>
      <c r="B17" s="102">
        <v>17055</v>
      </c>
      <c r="C17" s="46">
        <v>18344</v>
      </c>
      <c r="D17" s="46">
        <v>4889</v>
      </c>
      <c r="E17" s="46">
        <v>13455</v>
      </c>
      <c r="F17" s="46">
        <v>14429</v>
      </c>
      <c r="G17" s="46">
        <v>3484</v>
      </c>
      <c r="H17" s="91">
        <v>10945</v>
      </c>
      <c r="I17" s="80"/>
      <c r="J17" s="80"/>
      <c r="K17" s="80"/>
      <c r="L17" s="80"/>
    </row>
    <row r="18" spans="1:15" ht="17.25" customHeight="1">
      <c r="A18" s="106" t="s">
        <v>43</v>
      </c>
      <c r="B18" s="102">
        <v>3473</v>
      </c>
      <c r="C18" s="46">
        <v>2574</v>
      </c>
      <c r="D18" s="46">
        <v>860</v>
      </c>
      <c r="E18" s="46">
        <v>1714</v>
      </c>
      <c r="F18" s="46">
        <v>1626</v>
      </c>
      <c r="G18" s="46">
        <v>484</v>
      </c>
      <c r="H18" s="91">
        <v>1142</v>
      </c>
      <c r="I18" s="80"/>
      <c r="J18" s="80"/>
      <c r="K18" s="80"/>
      <c r="L18" s="80"/>
      <c r="M18" s="80"/>
      <c r="N18" s="80"/>
      <c r="O18" s="80"/>
    </row>
    <row r="19" spans="1:15" ht="17.25" customHeight="1">
      <c r="A19" s="106" t="s">
        <v>44</v>
      </c>
      <c r="B19" s="102">
        <v>1384</v>
      </c>
      <c r="C19" s="46">
        <v>1730</v>
      </c>
      <c r="D19" s="92">
        <v>603</v>
      </c>
      <c r="E19" s="93">
        <v>1127</v>
      </c>
      <c r="F19" s="46">
        <v>670</v>
      </c>
      <c r="G19" s="46">
        <v>235</v>
      </c>
      <c r="H19" s="91">
        <v>435</v>
      </c>
      <c r="I19" s="80"/>
      <c r="J19" s="80"/>
      <c r="K19" s="80"/>
      <c r="L19" s="80"/>
      <c r="M19" s="80"/>
      <c r="N19" s="80"/>
      <c r="O19" s="80"/>
    </row>
    <row r="20" spans="1:12" ht="17.25" customHeight="1" thickBot="1">
      <c r="A20" s="107" t="s">
        <v>45</v>
      </c>
      <c r="B20" s="103">
        <v>4341</v>
      </c>
      <c r="C20" s="52">
        <v>3114</v>
      </c>
      <c r="D20" s="95">
        <v>946</v>
      </c>
      <c r="E20" s="95">
        <v>2168</v>
      </c>
      <c r="F20" s="52">
        <v>1907</v>
      </c>
      <c r="G20" s="95">
        <v>514</v>
      </c>
      <c r="H20" s="78">
        <v>1393</v>
      </c>
      <c r="I20" s="80"/>
      <c r="J20" s="80"/>
      <c r="K20" s="80"/>
      <c r="L20" s="80"/>
    </row>
    <row r="21" spans="1:8" ht="13.5" customHeight="1">
      <c r="A21" s="151" t="s">
        <v>161</v>
      </c>
      <c r="B21" s="151"/>
      <c r="C21" s="151"/>
      <c r="D21" s="151"/>
      <c r="E21" s="151"/>
      <c r="F21" s="151"/>
      <c r="G21" s="151"/>
      <c r="H21" s="151"/>
    </row>
    <row r="22" spans="1:8" ht="12.75" customHeight="1">
      <c r="A22" s="3"/>
      <c r="B22" s="2"/>
      <c r="C22" s="2"/>
      <c r="D22" s="2"/>
      <c r="E22" s="2"/>
      <c r="F22" s="2"/>
      <c r="G22" s="2"/>
      <c r="H22" s="2"/>
    </row>
    <row r="23" spans="1:8" ht="12.75" customHeight="1">
      <c r="A23" s="3"/>
      <c r="B23" s="2"/>
      <c r="C23" s="2"/>
      <c r="D23" s="2"/>
      <c r="E23" s="2"/>
      <c r="F23" s="2"/>
      <c r="G23" s="2"/>
      <c r="H23" s="2"/>
    </row>
    <row r="24" spans="1:8" ht="12.75" customHeight="1">
      <c r="A24" s="3"/>
      <c r="B24" s="2"/>
      <c r="C24" s="2"/>
      <c r="D24" s="2"/>
      <c r="E24" s="2"/>
      <c r="F24" s="2"/>
      <c r="G24" s="2"/>
      <c r="H24" s="2"/>
    </row>
    <row r="25" spans="1:8" ht="12.75" customHeight="1">
      <c r="A25" s="3"/>
      <c r="B25" s="2"/>
      <c r="C25" s="2"/>
      <c r="D25" s="2"/>
      <c r="E25" s="2"/>
      <c r="F25" s="2"/>
      <c r="G25" s="2"/>
      <c r="H25" s="127"/>
    </row>
    <row r="26" spans="2:8" ht="10.5">
      <c r="B26" s="80"/>
      <c r="C26" s="80"/>
      <c r="D26" s="80"/>
      <c r="E26" s="80"/>
      <c r="F26" s="80"/>
      <c r="G26" s="80"/>
      <c r="H26" s="80"/>
    </row>
  </sheetData>
  <sheetProtection/>
  <mergeCells count="7">
    <mergeCell ref="A21:H21"/>
    <mergeCell ref="A1:H1"/>
    <mergeCell ref="A2:H2"/>
    <mergeCell ref="A3:A4"/>
    <mergeCell ref="B3:B4"/>
    <mergeCell ref="C3:E3"/>
    <mergeCell ref="F3:H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'99'!A1:H1</f>
        <v>106-26 技專校院招生報考與錄取人數－按性別分</v>
      </c>
      <c r="B1" s="128"/>
      <c r="C1" s="128"/>
      <c r="D1" s="128"/>
      <c r="E1" s="128"/>
      <c r="F1" s="128"/>
      <c r="G1" s="128"/>
      <c r="H1" s="128"/>
    </row>
    <row r="2" spans="1:8" ht="16.5" customHeight="1" thickBot="1">
      <c r="A2" s="129" t="s">
        <v>46</v>
      </c>
      <c r="B2" s="129"/>
      <c r="C2" s="129"/>
      <c r="D2" s="129"/>
      <c r="E2" s="129"/>
      <c r="F2" s="129"/>
      <c r="G2" s="129"/>
      <c r="H2" s="129"/>
    </row>
    <row r="3" spans="1:8" s="4" customFormat="1" ht="15.75">
      <c r="A3" s="130"/>
      <c r="B3" s="132" t="s">
        <v>47</v>
      </c>
      <c r="C3" s="134" t="s">
        <v>48</v>
      </c>
      <c r="D3" s="135"/>
      <c r="E3" s="136"/>
      <c r="F3" s="134" t="s">
        <v>49</v>
      </c>
      <c r="G3" s="135"/>
      <c r="H3" s="135"/>
    </row>
    <row r="4" spans="1:8" s="4" customFormat="1" ht="16.5" thickBot="1">
      <c r="A4" s="131"/>
      <c r="B4" s="133"/>
      <c r="C4" s="10" t="s">
        <v>50</v>
      </c>
      <c r="D4" s="10" t="s">
        <v>51</v>
      </c>
      <c r="E4" s="10" t="s">
        <v>52</v>
      </c>
      <c r="F4" s="10" t="s">
        <v>50</v>
      </c>
      <c r="G4" s="10" t="s">
        <v>51</v>
      </c>
      <c r="H4" s="11" t="s">
        <v>52</v>
      </c>
    </row>
    <row r="5" spans="1:8" ht="17.25" customHeight="1">
      <c r="A5" s="5" t="s">
        <v>53</v>
      </c>
      <c r="B5" s="33">
        <f aca="true" t="shared" si="0" ref="B5:H5">SUM(B6,B15,B29)</f>
        <v>207909</v>
      </c>
      <c r="C5" s="34">
        <f t="shared" si="0"/>
        <v>307340</v>
      </c>
      <c r="D5" s="34">
        <f t="shared" si="0"/>
        <v>138000</v>
      </c>
      <c r="E5" s="34">
        <f t="shared" si="0"/>
        <v>169340</v>
      </c>
      <c r="F5" s="34">
        <f t="shared" si="0"/>
        <v>170596</v>
      </c>
      <c r="G5" s="34">
        <f t="shared" si="0"/>
        <v>78562</v>
      </c>
      <c r="H5" s="35">
        <f t="shared" si="0"/>
        <v>92034</v>
      </c>
    </row>
    <row r="6" spans="1:8" ht="17.25" customHeight="1">
      <c r="A6" s="6" t="s">
        <v>2</v>
      </c>
      <c r="B6" s="17">
        <f aca="true" t="shared" si="1" ref="B6:H6">SUM(B7,B11)</f>
        <v>11915</v>
      </c>
      <c r="C6" s="18">
        <f t="shared" si="1"/>
        <v>16338</v>
      </c>
      <c r="D6" s="18">
        <f t="shared" si="1"/>
        <v>3401</v>
      </c>
      <c r="E6" s="18">
        <f t="shared" si="1"/>
        <v>12937</v>
      </c>
      <c r="F6" s="18">
        <f t="shared" si="1"/>
        <v>9042</v>
      </c>
      <c r="G6" s="18">
        <f t="shared" si="1"/>
        <v>2246</v>
      </c>
      <c r="H6" s="18">
        <f t="shared" si="1"/>
        <v>6796</v>
      </c>
    </row>
    <row r="7" spans="1:8" ht="17.25" customHeight="1">
      <c r="A7" s="7" t="s">
        <v>54</v>
      </c>
      <c r="B7" s="30">
        <f aca="true" t="shared" si="2" ref="B7:H7">SUM(B8:B10)</f>
        <v>8722</v>
      </c>
      <c r="C7" s="20">
        <f t="shared" si="2"/>
        <v>12710</v>
      </c>
      <c r="D7" s="20">
        <f t="shared" si="2"/>
        <v>2302</v>
      </c>
      <c r="E7" s="20">
        <f t="shared" si="2"/>
        <v>10408</v>
      </c>
      <c r="F7" s="20">
        <f t="shared" si="2"/>
        <v>6611</v>
      </c>
      <c r="G7" s="20">
        <f t="shared" si="2"/>
        <v>1442</v>
      </c>
      <c r="H7" s="20">
        <f t="shared" si="2"/>
        <v>5169</v>
      </c>
    </row>
    <row r="8" spans="1:8" ht="17.25" customHeight="1">
      <c r="A8" s="32" t="s">
        <v>55</v>
      </c>
      <c r="B8" s="22">
        <v>3001</v>
      </c>
      <c r="C8" s="23">
        <f>D8+E8</f>
        <v>6148</v>
      </c>
      <c r="D8" s="23">
        <v>1003</v>
      </c>
      <c r="E8" s="23">
        <v>5145</v>
      </c>
      <c r="F8" s="23">
        <f>G8+H8</f>
        <v>2377</v>
      </c>
      <c r="G8" s="23">
        <v>442</v>
      </c>
      <c r="H8" s="24">
        <v>1935</v>
      </c>
    </row>
    <row r="9" spans="1:8" ht="17.25" customHeight="1">
      <c r="A9" s="32" t="s">
        <v>56</v>
      </c>
      <c r="B9" s="22">
        <v>727</v>
      </c>
      <c r="C9" s="23">
        <f>D9+E9</f>
        <v>180</v>
      </c>
      <c r="D9" s="23">
        <v>97</v>
      </c>
      <c r="E9" s="23">
        <v>83</v>
      </c>
      <c r="F9" s="23">
        <f>G9+H9</f>
        <v>141</v>
      </c>
      <c r="G9" s="23">
        <v>72</v>
      </c>
      <c r="H9" s="24">
        <v>69</v>
      </c>
    </row>
    <row r="10" spans="1:8" ht="17.25" customHeight="1">
      <c r="A10" s="32" t="s">
        <v>57</v>
      </c>
      <c r="B10" s="22">
        <v>4994</v>
      </c>
      <c r="C10" s="23">
        <f>D10+E10</f>
        <v>6382</v>
      </c>
      <c r="D10" s="23">
        <v>1202</v>
      </c>
      <c r="E10" s="23">
        <v>5180</v>
      </c>
      <c r="F10" s="23">
        <f>G10+H10</f>
        <v>4093</v>
      </c>
      <c r="G10" s="23">
        <v>928</v>
      </c>
      <c r="H10" s="24">
        <v>3165</v>
      </c>
    </row>
    <row r="11" spans="1:8" ht="17.25" customHeight="1">
      <c r="A11" s="7" t="s">
        <v>58</v>
      </c>
      <c r="B11" s="29">
        <f aca="true" t="shared" si="3" ref="B11:H11">SUM(B12:B14)</f>
        <v>3193</v>
      </c>
      <c r="C11" s="23">
        <f t="shared" si="3"/>
        <v>3628</v>
      </c>
      <c r="D11" s="23">
        <f t="shared" si="3"/>
        <v>1099</v>
      </c>
      <c r="E11" s="23">
        <f t="shared" si="3"/>
        <v>2529</v>
      </c>
      <c r="F11" s="23">
        <f t="shared" si="3"/>
        <v>2431</v>
      </c>
      <c r="G11" s="23">
        <f t="shared" si="3"/>
        <v>804</v>
      </c>
      <c r="H11" s="23">
        <f t="shared" si="3"/>
        <v>1627</v>
      </c>
    </row>
    <row r="12" spans="1:8" ht="17.25" customHeight="1">
      <c r="A12" s="32" t="s">
        <v>59</v>
      </c>
      <c r="B12" s="22">
        <v>1520</v>
      </c>
      <c r="C12" s="23">
        <f>D12+E12</f>
        <v>1867</v>
      </c>
      <c r="D12" s="23">
        <v>585</v>
      </c>
      <c r="E12" s="23">
        <v>1282</v>
      </c>
      <c r="F12" s="23">
        <f>G12+H12</f>
        <v>1103</v>
      </c>
      <c r="G12" s="23">
        <v>382</v>
      </c>
      <c r="H12" s="24">
        <v>721</v>
      </c>
    </row>
    <row r="13" spans="1:8" ht="17.25" customHeight="1">
      <c r="A13" s="32" t="s">
        <v>60</v>
      </c>
      <c r="B13" s="22">
        <v>655</v>
      </c>
      <c r="C13" s="23">
        <f>D13+E13</f>
        <v>620</v>
      </c>
      <c r="D13" s="23">
        <v>280</v>
      </c>
      <c r="E13" s="23">
        <v>340</v>
      </c>
      <c r="F13" s="23">
        <f>G13+H13</f>
        <v>515</v>
      </c>
      <c r="G13" s="23">
        <v>248</v>
      </c>
      <c r="H13" s="24">
        <v>267</v>
      </c>
    </row>
    <row r="14" spans="1:8" ht="17.25" customHeight="1">
      <c r="A14" s="32" t="s">
        <v>61</v>
      </c>
      <c r="B14" s="22">
        <v>1018</v>
      </c>
      <c r="C14" s="23">
        <f>D14+E14</f>
        <v>1141</v>
      </c>
      <c r="D14" s="23">
        <v>234</v>
      </c>
      <c r="E14" s="23">
        <v>907</v>
      </c>
      <c r="F14" s="23">
        <f>G14+H14</f>
        <v>813</v>
      </c>
      <c r="G14" s="23">
        <v>174</v>
      </c>
      <c r="H14" s="24">
        <v>639</v>
      </c>
    </row>
    <row r="15" spans="1:8" s="3" customFormat="1" ht="17.25" customHeight="1">
      <c r="A15" s="6" t="s">
        <v>10</v>
      </c>
      <c r="B15" s="14">
        <f aca="true" t="shared" si="4" ref="B15:H15">SUM(B16,B23)</f>
        <v>171039</v>
      </c>
      <c r="C15" s="18">
        <f t="shared" si="4"/>
        <v>242081</v>
      </c>
      <c r="D15" s="18">
        <f t="shared" si="4"/>
        <v>123247</v>
      </c>
      <c r="E15" s="18">
        <f t="shared" si="4"/>
        <v>118834</v>
      </c>
      <c r="F15" s="18">
        <f t="shared" si="4"/>
        <v>142205</v>
      </c>
      <c r="G15" s="18">
        <f t="shared" si="4"/>
        <v>71734</v>
      </c>
      <c r="H15" s="18">
        <f t="shared" si="4"/>
        <v>70471</v>
      </c>
    </row>
    <row r="16" spans="1:8" ht="17.25" customHeight="1">
      <c r="A16" s="7" t="s">
        <v>54</v>
      </c>
      <c r="B16" s="29">
        <f aca="true" t="shared" si="5" ref="B16:H16">SUM(B17:B22)</f>
        <v>138772</v>
      </c>
      <c r="C16" s="23">
        <f t="shared" si="5"/>
        <v>208389</v>
      </c>
      <c r="D16" s="23">
        <f t="shared" si="5"/>
        <v>105602</v>
      </c>
      <c r="E16" s="23">
        <f t="shared" si="5"/>
        <v>102787</v>
      </c>
      <c r="F16" s="23">
        <f t="shared" si="5"/>
        <v>117248</v>
      </c>
      <c r="G16" s="23">
        <f t="shared" si="5"/>
        <v>58323</v>
      </c>
      <c r="H16" s="23">
        <f t="shared" si="5"/>
        <v>58925</v>
      </c>
    </row>
    <row r="17" spans="1:8" ht="17.25" customHeight="1">
      <c r="A17" s="32" t="s">
        <v>62</v>
      </c>
      <c r="B17" s="22">
        <v>43875</v>
      </c>
      <c r="C17" s="23">
        <f aca="true" t="shared" si="6" ref="C17:C22">D17+E17</f>
        <v>85829</v>
      </c>
      <c r="D17" s="23">
        <v>41585</v>
      </c>
      <c r="E17" s="23">
        <v>44244</v>
      </c>
      <c r="F17" s="23">
        <f aca="true" t="shared" si="7" ref="F17:F22">G17+H17</f>
        <v>35524</v>
      </c>
      <c r="G17" s="23">
        <v>15939</v>
      </c>
      <c r="H17" s="24">
        <v>19585</v>
      </c>
    </row>
    <row r="18" spans="1:8" ht="17.25" customHeight="1">
      <c r="A18" s="32" t="s">
        <v>63</v>
      </c>
      <c r="B18" s="22">
        <v>805</v>
      </c>
      <c r="C18" s="23">
        <f t="shared" si="6"/>
        <v>272</v>
      </c>
      <c r="D18" s="23">
        <v>188</v>
      </c>
      <c r="E18" s="23">
        <v>84</v>
      </c>
      <c r="F18" s="23">
        <f t="shared" si="7"/>
        <v>258</v>
      </c>
      <c r="G18" s="23">
        <v>181</v>
      </c>
      <c r="H18" s="24">
        <v>77</v>
      </c>
    </row>
    <row r="19" spans="1:8" ht="17.25" customHeight="1">
      <c r="A19" s="32" t="s">
        <v>64</v>
      </c>
      <c r="B19" s="22">
        <v>10111</v>
      </c>
      <c r="C19" s="23">
        <f t="shared" si="6"/>
        <v>15365</v>
      </c>
      <c r="D19" s="23">
        <v>8286</v>
      </c>
      <c r="E19" s="23">
        <v>7079</v>
      </c>
      <c r="F19" s="23">
        <f t="shared" si="7"/>
        <v>6503</v>
      </c>
      <c r="G19" s="23">
        <v>3145</v>
      </c>
      <c r="H19" s="24">
        <v>3358</v>
      </c>
    </row>
    <row r="20" spans="1:8" ht="17.25" customHeight="1">
      <c r="A20" s="32" t="s">
        <v>65</v>
      </c>
      <c r="B20" s="22">
        <v>71947</v>
      </c>
      <c r="C20" s="23">
        <f t="shared" si="6"/>
        <v>67572</v>
      </c>
      <c r="D20" s="23">
        <v>35592</v>
      </c>
      <c r="E20" s="23">
        <v>31980</v>
      </c>
      <c r="F20" s="23">
        <f t="shared" si="7"/>
        <v>59521</v>
      </c>
      <c r="G20" s="23">
        <v>31341</v>
      </c>
      <c r="H20" s="24">
        <v>28180</v>
      </c>
    </row>
    <row r="21" spans="1:8" ht="17.25" customHeight="1">
      <c r="A21" s="32" t="s">
        <v>66</v>
      </c>
      <c r="B21" s="22">
        <v>10984</v>
      </c>
      <c r="C21" s="23">
        <f t="shared" si="6"/>
        <v>38287</v>
      </c>
      <c r="D21" s="23">
        <v>19591</v>
      </c>
      <c r="E21" s="23">
        <v>18696</v>
      </c>
      <c r="F21" s="23">
        <f t="shared" si="7"/>
        <v>14523</v>
      </c>
      <c r="G21" s="23">
        <v>7408</v>
      </c>
      <c r="H21" s="24">
        <v>7115</v>
      </c>
    </row>
    <row r="22" spans="1:8" ht="17.25" customHeight="1">
      <c r="A22" s="32" t="s">
        <v>67</v>
      </c>
      <c r="B22" s="22">
        <v>1050</v>
      </c>
      <c r="C22" s="23">
        <f t="shared" si="6"/>
        <v>1064</v>
      </c>
      <c r="D22" s="23">
        <v>360</v>
      </c>
      <c r="E22" s="23">
        <v>704</v>
      </c>
      <c r="F22" s="23">
        <f t="shared" si="7"/>
        <v>919</v>
      </c>
      <c r="G22" s="23">
        <v>309</v>
      </c>
      <c r="H22" s="24">
        <v>610</v>
      </c>
    </row>
    <row r="23" spans="1:8" ht="17.25" customHeight="1">
      <c r="A23" s="7" t="s">
        <v>58</v>
      </c>
      <c r="B23" s="22">
        <f aca="true" t="shared" si="8" ref="B23:H23">SUM(B24:B28)</f>
        <v>32267</v>
      </c>
      <c r="C23" s="20">
        <f t="shared" si="8"/>
        <v>33692</v>
      </c>
      <c r="D23" s="20">
        <f t="shared" si="8"/>
        <v>17645</v>
      </c>
      <c r="E23" s="20">
        <f t="shared" si="8"/>
        <v>16047</v>
      </c>
      <c r="F23" s="20">
        <f t="shared" si="8"/>
        <v>24957</v>
      </c>
      <c r="G23" s="20">
        <f t="shared" si="8"/>
        <v>13411</v>
      </c>
      <c r="H23" s="20">
        <f t="shared" si="8"/>
        <v>11546</v>
      </c>
    </row>
    <row r="24" spans="1:8" ht="17.25" customHeight="1">
      <c r="A24" s="32" t="s">
        <v>68</v>
      </c>
      <c r="B24" s="22">
        <v>7386</v>
      </c>
      <c r="C24" s="23">
        <f>D24+E24</f>
        <v>6825</v>
      </c>
      <c r="D24" s="23">
        <v>3538</v>
      </c>
      <c r="E24" s="23">
        <v>3287</v>
      </c>
      <c r="F24" s="23">
        <f>G24+H24</f>
        <v>5394</v>
      </c>
      <c r="G24" s="23">
        <v>2856</v>
      </c>
      <c r="H24" s="24">
        <v>2538</v>
      </c>
    </row>
    <row r="25" spans="1:8" ht="17.25" customHeight="1">
      <c r="A25" s="32" t="s">
        <v>69</v>
      </c>
      <c r="B25" s="22">
        <v>6605</v>
      </c>
      <c r="C25" s="23">
        <f>D25+E25</f>
        <v>5801</v>
      </c>
      <c r="D25" s="23">
        <v>3550</v>
      </c>
      <c r="E25" s="23">
        <v>2251</v>
      </c>
      <c r="F25" s="23">
        <f>G25+H25</f>
        <v>5041</v>
      </c>
      <c r="G25" s="23">
        <v>3092</v>
      </c>
      <c r="H25" s="24">
        <v>1949</v>
      </c>
    </row>
    <row r="26" spans="1:8" ht="17.25" customHeight="1">
      <c r="A26" s="32" t="s">
        <v>70</v>
      </c>
      <c r="B26" s="22">
        <v>7327</v>
      </c>
      <c r="C26" s="23">
        <f>D26+E26</f>
        <v>10670</v>
      </c>
      <c r="D26" s="23">
        <v>5129</v>
      </c>
      <c r="E26" s="23">
        <v>5541</v>
      </c>
      <c r="F26" s="23">
        <f>G26+H26</f>
        <v>6854</v>
      </c>
      <c r="G26" s="23">
        <v>3520</v>
      </c>
      <c r="H26" s="24">
        <v>3334</v>
      </c>
    </row>
    <row r="27" spans="1:8" ht="17.25" customHeight="1">
      <c r="A27" s="32" t="s">
        <v>71</v>
      </c>
      <c r="B27" s="22">
        <v>4902</v>
      </c>
      <c r="C27" s="23">
        <f>D27+E27</f>
        <v>3765</v>
      </c>
      <c r="D27" s="23">
        <v>1837</v>
      </c>
      <c r="E27" s="23">
        <v>1928</v>
      </c>
      <c r="F27" s="23">
        <f>G27+H27</f>
        <v>3086</v>
      </c>
      <c r="G27" s="23">
        <v>1525</v>
      </c>
      <c r="H27" s="24">
        <v>1561</v>
      </c>
    </row>
    <row r="28" spans="1:8" ht="17.25" customHeight="1">
      <c r="A28" s="32" t="s">
        <v>72</v>
      </c>
      <c r="B28" s="22">
        <v>6047</v>
      </c>
      <c r="C28" s="23">
        <f>D28+E28</f>
        <v>6631</v>
      </c>
      <c r="D28" s="23">
        <v>3591</v>
      </c>
      <c r="E28" s="23">
        <v>3040</v>
      </c>
      <c r="F28" s="23">
        <f>G28+H28</f>
        <v>4582</v>
      </c>
      <c r="G28" s="23">
        <v>2418</v>
      </c>
      <c r="H28" s="24">
        <v>2164</v>
      </c>
    </row>
    <row r="29" spans="1:8" s="3" customFormat="1" ht="17.25" customHeight="1">
      <c r="A29" s="6" t="s">
        <v>19</v>
      </c>
      <c r="B29" s="14">
        <f aca="true" t="shared" si="9" ref="B29:H29">SUM(B30:B36)</f>
        <v>24955</v>
      </c>
      <c r="C29" s="15">
        <f t="shared" si="9"/>
        <v>48921</v>
      </c>
      <c r="D29" s="15">
        <f t="shared" si="9"/>
        <v>11352</v>
      </c>
      <c r="E29" s="15">
        <f t="shared" si="9"/>
        <v>37569</v>
      </c>
      <c r="F29" s="15">
        <f t="shared" si="9"/>
        <v>19349</v>
      </c>
      <c r="G29" s="15">
        <f t="shared" si="9"/>
        <v>4582</v>
      </c>
      <c r="H29" s="15">
        <f t="shared" si="9"/>
        <v>14767</v>
      </c>
    </row>
    <row r="30" spans="1:8" ht="17.25" customHeight="1">
      <c r="A30" s="32" t="s">
        <v>43</v>
      </c>
      <c r="B30" s="22">
        <v>3409</v>
      </c>
      <c r="C30" s="23">
        <f aca="true" t="shared" si="10" ref="C30:C36">D30+E30</f>
        <v>11760</v>
      </c>
      <c r="D30" s="23">
        <v>2532</v>
      </c>
      <c r="E30" s="23">
        <v>9228</v>
      </c>
      <c r="F30" s="23">
        <f aca="true" t="shared" si="11" ref="F30:F36">G30+H30</f>
        <v>3205</v>
      </c>
      <c r="G30" s="23">
        <v>686</v>
      </c>
      <c r="H30" s="24">
        <v>2519</v>
      </c>
    </row>
    <row r="31" spans="1:8" ht="17.25" customHeight="1">
      <c r="A31" s="32" t="s">
        <v>44</v>
      </c>
      <c r="B31" s="22">
        <v>903</v>
      </c>
      <c r="C31" s="23">
        <f t="shared" si="10"/>
        <v>3593</v>
      </c>
      <c r="D31" s="23">
        <v>665</v>
      </c>
      <c r="E31" s="23">
        <v>2928</v>
      </c>
      <c r="F31" s="23">
        <f t="shared" si="11"/>
        <v>840</v>
      </c>
      <c r="G31" s="23">
        <v>175</v>
      </c>
      <c r="H31" s="23">
        <v>665</v>
      </c>
    </row>
    <row r="32" spans="1:8" ht="17.25" customHeight="1">
      <c r="A32" s="32" t="s">
        <v>45</v>
      </c>
      <c r="B32" s="22">
        <v>3091</v>
      </c>
      <c r="C32" s="23">
        <f t="shared" si="10"/>
        <v>9228</v>
      </c>
      <c r="D32" s="23">
        <v>1579</v>
      </c>
      <c r="E32" s="23">
        <v>7649</v>
      </c>
      <c r="F32" s="23">
        <f t="shared" si="11"/>
        <v>2819</v>
      </c>
      <c r="G32" s="23">
        <v>434</v>
      </c>
      <c r="H32" s="24">
        <v>2385</v>
      </c>
    </row>
    <row r="33" spans="1:8" ht="17.25" customHeight="1">
      <c r="A33" s="32" t="s">
        <v>73</v>
      </c>
      <c r="B33" s="22">
        <v>5279</v>
      </c>
      <c r="C33" s="23">
        <f t="shared" si="10"/>
        <v>7100</v>
      </c>
      <c r="D33" s="23">
        <v>2108</v>
      </c>
      <c r="E33" s="23">
        <v>4992</v>
      </c>
      <c r="F33" s="23">
        <f t="shared" si="11"/>
        <v>3611</v>
      </c>
      <c r="G33" s="23">
        <v>1083</v>
      </c>
      <c r="H33" s="24">
        <v>2528</v>
      </c>
    </row>
    <row r="34" spans="1:8" ht="17.25" customHeight="1">
      <c r="A34" s="32" t="s">
        <v>74</v>
      </c>
      <c r="B34" s="22">
        <v>1036</v>
      </c>
      <c r="C34" s="23">
        <f t="shared" si="10"/>
        <v>1991</v>
      </c>
      <c r="D34" s="23">
        <v>521</v>
      </c>
      <c r="E34" s="24">
        <v>1470</v>
      </c>
      <c r="F34" s="23">
        <f t="shared" si="11"/>
        <v>864</v>
      </c>
      <c r="G34" s="23">
        <v>263</v>
      </c>
      <c r="H34" s="24">
        <v>601</v>
      </c>
    </row>
    <row r="35" spans="1:8" ht="17.25" customHeight="1">
      <c r="A35" s="32" t="s">
        <v>75</v>
      </c>
      <c r="B35" s="22">
        <v>3549</v>
      </c>
      <c r="C35" s="23">
        <f t="shared" si="10"/>
        <v>5637</v>
      </c>
      <c r="D35" s="23">
        <v>1162</v>
      </c>
      <c r="E35" s="24">
        <v>4475</v>
      </c>
      <c r="F35" s="23">
        <f t="shared" si="11"/>
        <v>2806</v>
      </c>
      <c r="G35" s="23">
        <v>594</v>
      </c>
      <c r="H35" s="24">
        <v>2212</v>
      </c>
    </row>
    <row r="36" spans="1:8" ht="17.25" customHeight="1" thickBot="1">
      <c r="A36" s="9" t="s">
        <v>76</v>
      </c>
      <c r="B36" s="25">
        <v>7688</v>
      </c>
      <c r="C36" s="26">
        <f t="shared" si="10"/>
        <v>9612</v>
      </c>
      <c r="D36" s="26">
        <v>2785</v>
      </c>
      <c r="E36" s="26">
        <v>6827</v>
      </c>
      <c r="F36" s="26">
        <f t="shared" si="11"/>
        <v>5204</v>
      </c>
      <c r="G36" s="26">
        <v>1347</v>
      </c>
      <c r="H36" s="27">
        <v>3857</v>
      </c>
    </row>
    <row r="37" spans="1:8" s="36" customFormat="1" ht="15.75" customHeight="1">
      <c r="A37" s="137" t="s">
        <v>79</v>
      </c>
      <c r="B37" s="137"/>
      <c r="C37" s="137"/>
      <c r="D37" s="137"/>
      <c r="E37" s="137"/>
      <c r="F37" s="137"/>
      <c r="G37" s="137"/>
      <c r="H37" s="137"/>
    </row>
    <row r="38" spans="1:8" s="36" customFormat="1" ht="18" customHeight="1">
      <c r="A38" s="141" t="s">
        <v>78</v>
      </c>
      <c r="B38" s="141"/>
      <c r="C38" s="141"/>
      <c r="D38" s="141"/>
      <c r="E38" s="141"/>
      <c r="F38" s="141"/>
      <c r="G38" s="141"/>
      <c r="H38" s="141"/>
    </row>
    <row r="39" spans="1:8" ht="12.75" customHeight="1">
      <c r="A39" s="3"/>
      <c r="B39" s="2"/>
      <c r="C39" s="2"/>
      <c r="D39" s="2"/>
      <c r="E39" s="2"/>
      <c r="F39" s="2"/>
      <c r="G39" s="2"/>
      <c r="H39" s="2"/>
    </row>
    <row r="40" spans="1:8" ht="12.75" customHeight="1">
      <c r="A40" s="3"/>
      <c r="B40" s="2"/>
      <c r="C40" s="2"/>
      <c r="D40" s="2"/>
      <c r="E40" s="2"/>
      <c r="F40" s="2"/>
      <c r="G40" s="2"/>
      <c r="H40" s="2"/>
    </row>
    <row r="41" spans="1:8" ht="12.75" customHeight="1">
      <c r="A41" s="3"/>
      <c r="B41" s="2"/>
      <c r="C41" s="2"/>
      <c r="D41" s="2"/>
      <c r="E41" s="2"/>
      <c r="F41" s="2"/>
      <c r="G41" s="2"/>
      <c r="H41" s="2"/>
    </row>
    <row r="42" spans="1:8" ht="12.75" customHeight="1">
      <c r="A42" s="3"/>
      <c r="B42" s="2"/>
      <c r="C42" s="2"/>
      <c r="D42" s="2"/>
      <c r="E42" s="2"/>
      <c r="F42" s="2"/>
      <c r="G42" s="2"/>
      <c r="H42" s="2"/>
    </row>
  </sheetData>
  <sheetProtection/>
  <mergeCells count="8">
    <mergeCell ref="A38:H38"/>
    <mergeCell ref="F3:H3"/>
    <mergeCell ref="A37:H37"/>
    <mergeCell ref="A1:H1"/>
    <mergeCell ref="A2:H2"/>
    <mergeCell ref="A3:A4"/>
    <mergeCell ref="B3:B4"/>
    <mergeCell ref="C3:E3"/>
  </mergeCells>
  <printOptions/>
  <pageMargins left="0.75" right="0.75" top="1" bottom="1" header="0.5" footer="0.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A3" sqref="A3:H19"/>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'100'!A1:H1</f>
        <v>106-26 技專校院招生報考與錄取人數－按性別分</v>
      </c>
      <c r="B1" s="128"/>
      <c r="C1" s="128"/>
      <c r="D1" s="128"/>
      <c r="E1" s="128"/>
      <c r="F1" s="128"/>
      <c r="G1" s="128"/>
      <c r="H1" s="128"/>
    </row>
    <row r="2" spans="1:8" ht="16.5" customHeight="1" thickBot="1">
      <c r="A2" s="129" t="s">
        <v>80</v>
      </c>
      <c r="B2" s="129"/>
      <c r="C2" s="129"/>
      <c r="D2" s="129"/>
      <c r="E2" s="129"/>
      <c r="F2" s="129"/>
      <c r="G2" s="129"/>
      <c r="H2" s="129"/>
    </row>
    <row r="3" spans="1:8" s="4" customFormat="1" ht="15.75">
      <c r="A3" s="145" t="s">
        <v>81</v>
      </c>
      <c r="B3" s="147" t="s">
        <v>82</v>
      </c>
      <c r="C3" s="142" t="s">
        <v>83</v>
      </c>
      <c r="D3" s="143"/>
      <c r="E3" s="148"/>
      <c r="F3" s="142" t="s">
        <v>84</v>
      </c>
      <c r="G3" s="143"/>
      <c r="H3" s="143"/>
    </row>
    <row r="4" spans="1:8" s="4" customFormat="1" ht="16.5" thickBot="1">
      <c r="A4" s="146"/>
      <c r="B4" s="133"/>
      <c r="C4" s="10" t="s">
        <v>85</v>
      </c>
      <c r="D4" s="10" t="s">
        <v>86</v>
      </c>
      <c r="E4" s="10" t="s">
        <v>87</v>
      </c>
      <c r="F4" s="10" t="s">
        <v>85</v>
      </c>
      <c r="G4" s="10" t="s">
        <v>86</v>
      </c>
      <c r="H4" s="11" t="s">
        <v>87</v>
      </c>
    </row>
    <row r="5" spans="1:8" ht="17.25" customHeight="1">
      <c r="A5" s="37" t="s">
        <v>88</v>
      </c>
      <c r="B5" s="38">
        <f>SUM(B6+B9+B23)</f>
        <v>197777</v>
      </c>
      <c r="C5" s="39">
        <f aca="true" t="shared" si="0" ref="C5:C31">SUM(D5+E5)</f>
        <v>293218</v>
      </c>
      <c r="D5" s="39">
        <f>SUM(D6+D9+D23)</f>
        <v>131698</v>
      </c>
      <c r="E5" s="39">
        <f>SUM(E6+E9+E23)</f>
        <v>161520</v>
      </c>
      <c r="F5" s="39">
        <f aca="true" t="shared" si="1" ref="F5:F31">SUM(G5+H5)</f>
        <v>160546</v>
      </c>
      <c r="G5" s="39">
        <f>SUM(G6+G9+G23)</f>
        <v>74237</v>
      </c>
      <c r="H5" s="53">
        <f>SUM(H6+H9+H23)</f>
        <v>86309</v>
      </c>
    </row>
    <row r="6" spans="1:8" ht="17.25" customHeight="1">
      <c r="A6" s="40" t="s">
        <v>2</v>
      </c>
      <c r="B6" s="41">
        <f>SUM(B7:B8)</f>
        <v>3297</v>
      </c>
      <c r="C6" s="42">
        <f t="shared" si="0"/>
        <v>4440</v>
      </c>
      <c r="D6" s="42">
        <f>SUM(D7:D8)</f>
        <v>296</v>
      </c>
      <c r="E6" s="42">
        <f>SUM(E7:E8)</f>
        <v>4144</v>
      </c>
      <c r="F6" s="42">
        <f t="shared" si="1"/>
        <v>2483</v>
      </c>
      <c r="G6" s="42">
        <f>SUM(G7:G8)</f>
        <v>128</v>
      </c>
      <c r="H6" s="54">
        <f>SUM(H7:H8)</f>
        <v>2355</v>
      </c>
    </row>
    <row r="7" spans="1:8" ht="17.25" customHeight="1">
      <c r="A7" s="43" t="s">
        <v>89</v>
      </c>
      <c r="B7" s="44">
        <v>745</v>
      </c>
      <c r="C7" s="45">
        <f t="shared" si="0"/>
        <v>253</v>
      </c>
      <c r="D7" s="46">
        <v>137</v>
      </c>
      <c r="E7" s="46">
        <v>116</v>
      </c>
      <c r="F7" s="45">
        <f t="shared" si="1"/>
        <v>156</v>
      </c>
      <c r="G7" s="46">
        <v>59</v>
      </c>
      <c r="H7" s="55">
        <v>97</v>
      </c>
    </row>
    <row r="8" spans="1:8" ht="17.25" customHeight="1">
      <c r="A8" s="43" t="s">
        <v>90</v>
      </c>
      <c r="B8" s="44">
        <v>2552</v>
      </c>
      <c r="C8" s="45">
        <f t="shared" si="0"/>
        <v>4187</v>
      </c>
      <c r="D8" s="46">
        <v>159</v>
      </c>
      <c r="E8" s="46">
        <v>4028</v>
      </c>
      <c r="F8" s="45">
        <f t="shared" si="1"/>
        <v>2327</v>
      </c>
      <c r="G8" s="46">
        <v>69</v>
      </c>
      <c r="H8" s="55">
        <v>2258</v>
      </c>
    </row>
    <row r="9" spans="1:8" s="3" customFormat="1" ht="17.25" customHeight="1">
      <c r="A9" s="40" t="s">
        <v>10</v>
      </c>
      <c r="B9" s="41">
        <f>SUM(B10+B17)</f>
        <v>170670</v>
      </c>
      <c r="C9" s="42">
        <f t="shared" si="0"/>
        <v>232088</v>
      </c>
      <c r="D9" s="42">
        <f>SUM(D10+D17)</f>
        <v>116752</v>
      </c>
      <c r="E9" s="42">
        <f>SUM(E10+E17)</f>
        <v>115336</v>
      </c>
      <c r="F9" s="42">
        <f t="shared" si="1"/>
        <v>138177</v>
      </c>
      <c r="G9" s="42">
        <f>SUM(G10+G17)</f>
        <v>69102</v>
      </c>
      <c r="H9" s="54">
        <f>SUM(H10+H17)</f>
        <v>69075</v>
      </c>
    </row>
    <row r="10" spans="1:8" ht="17.25" customHeight="1">
      <c r="A10" s="43" t="s">
        <v>91</v>
      </c>
      <c r="B10" s="44">
        <f>SUM(B11:B16)</f>
        <v>140290</v>
      </c>
      <c r="C10" s="45">
        <f t="shared" si="0"/>
        <v>200636</v>
      </c>
      <c r="D10" s="46">
        <f>SUM(D11:D16)</f>
        <v>100319</v>
      </c>
      <c r="E10" s="46">
        <f>SUM(E11:E16)</f>
        <v>100317</v>
      </c>
      <c r="F10" s="45">
        <f t="shared" si="1"/>
        <v>114769</v>
      </c>
      <c r="G10" s="46">
        <f>SUM(G11:G16)</f>
        <v>56785</v>
      </c>
      <c r="H10" s="55">
        <f>SUM(H11:H16)</f>
        <v>57984</v>
      </c>
    </row>
    <row r="11" spans="1:8" ht="17.25" customHeight="1">
      <c r="A11" s="43" t="s">
        <v>92</v>
      </c>
      <c r="B11" s="44">
        <v>45380</v>
      </c>
      <c r="C11" s="45">
        <f t="shared" si="0"/>
        <v>79606</v>
      </c>
      <c r="D11" s="46">
        <v>37976</v>
      </c>
      <c r="E11" s="46">
        <v>41630</v>
      </c>
      <c r="F11" s="45">
        <f t="shared" si="1"/>
        <v>34356</v>
      </c>
      <c r="G11" s="46">
        <v>15327</v>
      </c>
      <c r="H11" s="55">
        <v>19029</v>
      </c>
    </row>
    <row r="12" spans="1:8" ht="17.25" customHeight="1">
      <c r="A12" s="43" t="s">
        <v>93</v>
      </c>
      <c r="B12" s="44">
        <v>633</v>
      </c>
      <c r="C12" s="45">
        <f t="shared" si="0"/>
        <v>265</v>
      </c>
      <c r="D12" s="46">
        <v>194</v>
      </c>
      <c r="E12" s="46">
        <v>71</v>
      </c>
      <c r="F12" s="45">
        <f t="shared" si="1"/>
        <v>253</v>
      </c>
      <c r="G12" s="46">
        <v>186</v>
      </c>
      <c r="H12" s="55">
        <v>67</v>
      </c>
    </row>
    <row r="13" spans="1:8" ht="17.25" customHeight="1">
      <c r="A13" s="43" t="s">
        <v>94</v>
      </c>
      <c r="B13" s="44">
        <v>10561</v>
      </c>
      <c r="C13" s="45">
        <f t="shared" si="0"/>
        <v>15534</v>
      </c>
      <c r="D13" s="46">
        <v>8238</v>
      </c>
      <c r="E13" s="46">
        <v>7296</v>
      </c>
      <c r="F13" s="45">
        <f t="shared" si="1"/>
        <v>7230</v>
      </c>
      <c r="G13" s="46">
        <v>3599</v>
      </c>
      <c r="H13" s="55">
        <v>3631</v>
      </c>
    </row>
    <row r="14" spans="1:8" ht="17.25" customHeight="1">
      <c r="A14" s="43" t="s">
        <v>95</v>
      </c>
      <c r="B14" s="44">
        <v>70843</v>
      </c>
      <c r="C14" s="45">
        <f t="shared" si="0"/>
        <v>61172</v>
      </c>
      <c r="D14" s="46">
        <v>32449</v>
      </c>
      <c r="E14" s="46">
        <v>28723</v>
      </c>
      <c r="F14" s="45">
        <f t="shared" si="1"/>
        <v>53773</v>
      </c>
      <c r="G14" s="46">
        <v>28360</v>
      </c>
      <c r="H14" s="55">
        <v>25413</v>
      </c>
    </row>
    <row r="15" spans="1:8" ht="17.25" customHeight="1">
      <c r="A15" s="43" t="s">
        <v>96</v>
      </c>
      <c r="B15" s="44">
        <v>10891</v>
      </c>
      <c r="C15" s="45">
        <f t="shared" si="0"/>
        <v>41821</v>
      </c>
      <c r="D15" s="46">
        <v>20642</v>
      </c>
      <c r="E15" s="46">
        <v>21179</v>
      </c>
      <c r="F15" s="45">
        <f t="shared" si="1"/>
        <v>17716</v>
      </c>
      <c r="G15" s="46">
        <v>8791</v>
      </c>
      <c r="H15" s="55">
        <v>8925</v>
      </c>
    </row>
    <row r="16" spans="1:8" ht="17.25" customHeight="1">
      <c r="A16" s="43" t="s">
        <v>97</v>
      </c>
      <c r="B16" s="44">
        <v>1982</v>
      </c>
      <c r="C16" s="45">
        <f t="shared" si="0"/>
        <v>2238</v>
      </c>
      <c r="D16" s="46">
        <v>820</v>
      </c>
      <c r="E16" s="46">
        <v>1418</v>
      </c>
      <c r="F16" s="45">
        <f t="shared" si="1"/>
        <v>1441</v>
      </c>
      <c r="G16" s="46">
        <v>522</v>
      </c>
      <c r="H16" s="55">
        <v>919</v>
      </c>
    </row>
    <row r="17" spans="1:8" ht="17.25" customHeight="1">
      <c r="A17" s="43" t="s">
        <v>98</v>
      </c>
      <c r="B17" s="44">
        <f>SUM(B18:B22)</f>
        <v>30380</v>
      </c>
      <c r="C17" s="45">
        <f t="shared" si="0"/>
        <v>31452</v>
      </c>
      <c r="D17" s="45">
        <f>SUM(D18:D22)</f>
        <v>16433</v>
      </c>
      <c r="E17" s="45">
        <f>SUM(E18:E22)</f>
        <v>15019</v>
      </c>
      <c r="F17" s="45">
        <f t="shared" si="1"/>
        <v>23408</v>
      </c>
      <c r="G17" s="45">
        <f>SUM(G18:G22)</f>
        <v>12317</v>
      </c>
      <c r="H17" s="56">
        <f>SUM(H18:H22)</f>
        <v>11091</v>
      </c>
    </row>
    <row r="18" spans="1:8" ht="17.25" customHeight="1">
      <c r="A18" s="43" t="s">
        <v>99</v>
      </c>
      <c r="B18" s="44">
        <v>6018</v>
      </c>
      <c r="C18" s="45">
        <f t="shared" si="0"/>
        <v>5873</v>
      </c>
      <c r="D18" s="46">
        <v>2890</v>
      </c>
      <c r="E18" s="46">
        <v>2983</v>
      </c>
      <c r="F18" s="47">
        <f t="shared" si="1"/>
        <v>4522</v>
      </c>
      <c r="G18" s="46">
        <v>2252</v>
      </c>
      <c r="H18" s="55">
        <v>2270</v>
      </c>
    </row>
    <row r="19" spans="1:8" ht="17.25" customHeight="1">
      <c r="A19" s="43" t="s">
        <v>100</v>
      </c>
      <c r="B19" s="44">
        <v>5391</v>
      </c>
      <c r="C19" s="45">
        <f t="shared" si="0"/>
        <v>4698</v>
      </c>
      <c r="D19" s="46">
        <v>2839</v>
      </c>
      <c r="E19" s="46">
        <v>1859</v>
      </c>
      <c r="F19" s="45">
        <f t="shared" si="1"/>
        <v>4042</v>
      </c>
      <c r="G19" s="46">
        <v>2457</v>
      </c>
      <c r="H19" s="55">
        <v>1585</v>
      </c>
    </row>
    <row r="20" spans="1:8" ht="17.25" customHeight="1">
      <c r="A20" s="43" t="s">
        <v>101</v>
      </c>
      <c r="B20" s="44">
        <v>7443</v>
      </c>
      <c r="C20" s="45">
        <f t="shared" si="0"/>
        <v>9989</v>
      </c>
      <c r="D20" s="46">
        <v>5019</v>
      </c>
      <c r="E20" s="46">
        <v>4970</v>
      </c>
      <c r="F20" s="45">
        <f t="shared" si="1"/>
        <v>6757</v>
      </c>
      <c r="G20" s="46">
        <v>3362</v>
      </c>
      <c r="H20" s="55">
        <v>3395</v>
      </c>
    </row>
    <row r="21" spans="1:8" ht="17.25" customHeight="1">
      <c r="A21" s="43" t="s">
        <v>102</v>
      </c>
      <c r="B21" s="44">
        <v>5456</v>
      </c>
      <c r="C21" s="45">
        <f t="shared" si="0"/>
        <v>4008</v>
      </c>
      <c r="D21" s="46">
        <v>2001</v>
      </c>
      <c r="E21" s="46">
        <v>2007</v>
      </c>
      <c r="F21" s="45">
        <f t="shared" si="1"/>
        <v>3271</v>
      </c>
      <c r="G21" s="46">
        <v>1655</v>
      </c>
      <c r="H21" s="55">
        <v>1616</v>
      </c>
    </row>
    <row r="22" spans="1:8" ht="17.25" customHeight="1">
      <c r="A22" s="43" t="s">
        <v>103</v>
      </c>
      <c r="B22" s="44">
        <v>6072</v>
      </c>
      <c r="C22" s="45">
        <f t="shared" si="0"/>
        <v>6884</v>
      </c>
      <c r="D22" s="46">
        <v>3684</v>
      </c>
      <c r="E22" s="46">
        <v>3200</v>
      </c>
      <c r="F22" s="45">
        <f t="shared" si="1"/>
        <v>4816</v>
      </c>
      <c r="G22" s="46">
        <v>2591</v>
      </c>
      <c r="H22" s="55">
        <v>2225</v>
      </c>
    </row>
    <row r="23" spans="1:8" s="3" customFormat="1" ht="17.25" customHeight="1">
      <c r="A23" s="40" t="s">
        <v>19</v>
      </c>
      <c r="B23" s="41">
        <f>SUM(B24:B31)</f>
        <v>23810</v>
      </c>
      <c r="C23" s="42">
        <f t="shared" si="0"/>
        <v>56690</v>
      </c>
      <c r="D23" s="48">
        <f>SUM(D24:D31)</f>
        <v>14650</v>
      </c>
      <c r="E23" s="48">
        <f>SUM(E24:E31)</f>
        <v>42040</v>
      </c>
      <c r="F23" s="42">
        <f t="shared" si="1"/>
        <v>19886</v>
      </c>
      <c r="G23" s="48">
        <f>SUM(G24:G31)</f>
        <v>5007</v>
      </c>
      <c r="H23" s="57">
        <f>SUM(H24:H31)</f>
        <v>14879</v>
      </c>
    </row>
    <row r="24" spans="1:8" ht="17.25" customHeight="1">
      <c r="A24" s="43" t="s">
        <v>43</v>
      </c>
      <c r="B24" s="44">
        <v>5423</v>
      </c>
      <c r="C24" s="45">
        <f t="shared" si="0"/>
        <v>14640</v>
      </c>
      <c r="D24" s="46">
        <v>3638</v>
      </c>
      <c r="E24" s="46">
        <v>11002</v>
      </c>
      <c r="F24" s="45">
        <f t="shared" si="1"/>
        <v>4976</v>
      </c>
      <c r="G24" s="46">
        <v>1190</v>
      </c>
      <c r="H24" s="55">
        <v>3786</v>
      </c>
    </row>
    <row r="25" spans="1:8" ht="17.25" customHeight="1">
      <c r="A25" s="43" t="s">
        <v>44</v>
      </c>
      <c r="B25" s="44">
        <v>1352</v>
      </c>
      <c r="C25" s="45">
        <f t="shared" si="0"/>
        <v>7427</v>
      </c>
      <c r="D25" s="46">
        <v>1725</v>
      </c>
      <c r="E25" s="46">
        <v>5702</v>
      </c>
      <c r="F25" s="45">
        <f t="shared" si="1"/>
        <v>1289</v>
      </c>
      <c r="G25" s="46">
        <v>287</v>
      </c>
      <c r="H25" s="55">
        <v>1002</v>
      </c>
    </row>
    <row r="26" spans="1:8" ht="17.25" customHeight="1">
      <c r="A26" s="43" t="s">
        <v>45</v>
      </c>
      <c r="B26" s="44">
        <v>5090</v>
      </c>
      <c r="C26" s="45">
        <f t="shared" si="0"/>
        <v>13500</v>
      </c>
      <c r="D26" s="46">
        <v>2826</v>
      </c>
      <c r="E26" s="46">
        <v>10674</v>
      </c>
      <c r="F26" s="47">
        <f t="shared" si="1"/>
        <v>4243</v>
      </c>
      <c r="G26" s="46">
        <v>804</v>
      </c>
      <c r="H26" s="55">
        <v>3439</v>
      </c>
    </row>
    <row r="27" spans="1:8" ht="17.25" customHeight="1">
      <c r="A27" s="43" t="s">
        <v>104</v>
      </c>
      <c r="B27" s="44">
        <v>2225</v>
      </c>
      <c r="C27" s="45">
        <f t="shared" si="0"/>
        <v>5218</v>
      </c>
      <c r="D27" s="46">
        <v>1545</v>
      </c>
      <c r="E27" s="46">
        <v>3673</v>
      </c>
      <c r="F27" s="45">
        <f t="shared" si="1"/>
        <v>1912</v>
      </c>
      <c r="G27" s="46">
        <v>610</v>
      </c>
      <c r="H27" s="55">
        <v>1302</v>
      </c>
    </row>
    <row r="28" spans="1:8" ht="17.25" customHeight="1">
      <c r="A28" s="43" t="s">
        <v>105</v>
      </c>
      <c r="B28" s="44">
        <v>539</v>
      </c>
      <c r="C28" s="45">
        <f t="shared" si="0"/>
        <v>1787</v>
      </c>
      <c r="D28" s="46">
        <v>537</v>
      </c>
      <c r="E28" s="46">
        <v>1250</v>
      </c>
      <c r="F28" s="45">
        <f t="shared" si="1"/>
        <v>528</v>
      </c>
      <c r="G28" s="46">
        <v>170</v>
      </c>
      <c r="H28" s="55">
        <v>358</v>
      </c>
    </row>
    <row r="29" spans="1:8" ht="17.25" customHeight="1">
      <c r="A29" s="43" t="s">
        <v>106</v>
      </c>
      <c r="B29" s="44">
        <v>2165</v>
      </c>
      <c r="C29" s="45">
        <f t="shared" si="0"/>
        <v>3848</v>
      </c>
      <c r="D29" s="46">
        <v>919</v>
      </c>
      <c r="E29" s="46">
        <v>2929</v>
      </c>
      <c r="F29" s="45">
        <f t="shared" si="1"/>
        <v>1518</v>
      </c>
      <c r="G29" s="46">
        <v>373</v>
      </c>
      <c r="H29" s="55">
        <v>1145</v>
      </c>
    </row>
    <row r="30" spans="1:8" ht="17.25" customHeight="1">
      <c r="A30" s="43" t="s">
        <v>107</v>
      </c>
      <c r="B30" s="44">
        <v>200</v>
      </c>
      <c r="C30" s="45">
        <f t="shared" si="0"/>
        <v>416</v>
      </c>
      <c r="D30" s="46">
        <v>165</v>
      </c>
      <c r="E30" s="46">
        <v>251</v>
      </c>
      <c r="F30" s="45">
        <f t="shared" si="1"/>
        <v>160</v>
      </c>
      <c r="G30" s="46">
        <v>65</v>
      </c>
      <c r="H30" s="55">
        <v>95</v>
      </c>
    </row>
    <row r="31" spans="1:8" ht="17.25" customHeight="1" thickBot="1">
      <c r="A31" s="49" t="s">
        <v>108</v>
      </c>
      <c r="B31" s="50">
        <v>6816</v>
      </c>
      <c r="C31" s="51">
        <f t="shared" si="0"/>
        <v>9854</v>
      </c>
      <c r="D31" s="52">
        <v>3295</v>
      </c>
      <c r="E31" s="52">
        <v>6559</v>
      </c>
      <c r="F31" s="52">
        <f t="shared" si="1"/>
        <v>5260</v>
      </c>
      <c r="G31" s="52">
        <v>1508</v>
      </c>
      <c r="H31" s="58">
        <v>3752</v>
      </c>
    </row>
    <row r="32" spans="1:8" s="36" customFormat="1" ht="33" customHeight="1">
      <c r="A32" s="144" t="s">
        <v>109</v>
      </c>
      <c r="B32" s="137"/>
      <c r="C32" s="137"/>
      <c r="D32" s="137"/>
      <c r="E32" s="137"/>
      <c r="F32" s="137"/>
      <c r="G32" s="137"/>
      <c r="H32" s="137"/>
    </row>
    <row r="33" spans="1:8" s="36" customFormat="1" ht="15" customHeight="1">
      <c r="A33" s="141" t="s">
        <v>78</v>
      </c>
      <c r="B33" s="141"/>
      <c r="C33" s="141"/>
      <c r="D33" s="141"/>
      <c r="E33" s="141"/>
      <c r="F33" s="141"/>
      <c r="G33" s="141"/>
      <c r="H33" s="141"/>
    </row>
    <row r="34" spans="1:8" ht="12.75" customHeight="1">
      <c r="A34" s="3"/>
      <c r="B34" s="2"/>
      <c r="C34" s="2"/>
      <c r="D34" s="2"/>
      <c r="E34" s="2"/>
      <c r="F34" s="2"/>
      <c r="G34" s="2"/>
      <c r="H34" s="2"/>
    </row>
    <row r="35" spans="1:8" ht="12.75" customHeight="1">
      <c r="A35" s="3"/>
      <c r="B35" s="2"/>
      <c r="C35" s="2"/>
      <c r="D35" s="2"/>
      <c r="E35" s="2"/>
      <c r="F35" s="2"/>
      <c r="G35" s="2"/>
      <c r="H35" s="2"/>
    </row>
    <row r="36" spans="1:8" ht="12.75" customHeight="1">
      <c r="A36" s="3"/>
      <c r="B36" s="2"/>
      <c r="C36" s="2"/>
      <c r="D36" s="2"/>
      <c r="E36" s="2"/>
      <c r="F36" s="2"/>
      <c r="G36" s="2"/>
      <c r="H36" s="2"/>
    </row>
    <row r="37" spans="1:8" ht="12.75" customHeight="1">
      <c r="A37" s="3"/>
      <c r="B37" s="2"/>
      <c r="C37" s="2"/>
      <c r="D37" s="2"/>
      <c r="E37" s="2"/>
      <c r="F37" s="2"/>
      <c r="G37" s="2"/>
      <c r="H37" s="2"/>
    </row>
  </sheetData>
  <sheetProtection/>
  <mergeCells count="8">
    <mergeCell ref="A33:H33"/>
    <mergeCell ref="F3:H3"/>
    <mergeCell ref="A32:H32"/>
    <mergeCell ref="A1:H1"/>
    <mergeCell ref="A2:H2"/>
    <mergeCell ref="A3:A4"/>
    <mergeCell ref="B3:B4"/>
    <mergeCell ref="C3:E3"/>
  </mergeCells>
  <printOptions/>
  <pageMargins left="0.75" right="0.75" top="1" bottom="1"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A1" sqref="A1:H2"/>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'101'!A1:H1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52" t="s">
        <v>81</v>
      </c>
      <c r="B3" s="147" t="s">
        <v>29</v>
      </c>
      <c r="C3" s="142" t="s">
        <v>27</v>
      </c>
      <c r="D3" s="143"/>
      <c r="E3" s="148"/>
      <c r="F3" s="142" t="s">
        <v>28</v>
      </c>
      <c r="G3" s="143"/>
      <c r="H3" s="143"/>
    </row>
    <row r="4" spans="1:8" s="4" customFormat="1" ht="16.5" thickBot="1">
      <c r="A4" s="131"/>
      <c r="B4" s="132"/>
      <c r="C4" s="59" t="s">
        <v>30</v>
      </c>
      <c r="D4" s="59" t="s">
        <v>31</v>
      </c>
      <c r="E4" s="59" t="s">
        <v>32</v>
      </c>
      <c r="F4" s="59" t="s">
        <v>30</v>
      </c>
      <c r="G4" s="59" t="s">
        <v>31</v>
      </c>
      <c r="H4" s="72" t="s">
        <v>110</v>
      </c>
    </row>
    <row r="5" spans="1:8" ht="17.25" customHeight="1">
      <c r="A5" s="71" t="s">
        <v>111</v>
      </c>
      <c r="B5" s="60">
        <f>B6+B9+B23</f>
        <v>199974</v>
      </c>
      <c r="C5" s="60">
        <f>D5+E5</f>
        <v>266818</v>
      </c>
      <c r="D5" s="60">
        <f>D6+D9+D23</f>
        <v>120844</v>
      </c>
      <c r="E5" s="60">
        <f>E6+E9+E23</f>
        <v>145974</v>
      </c>
      <c r="F5" s="60">
        <f>G5+H5</f>
        <v>153441</v>
      </c>
      <c r="G5" s="60">
        <f>G6+G9+G23</f>
        <v>70767</v>
      </c>
      <c r="H5" s="60">
        <f>H6+H9+H23</f>
        <v>82674</v>
      </c>
    </row>
    <row r="6" spans="1:8" ht="17.25" customHeight="1">
      <c r="A6" s="6" t="s">
        <v>2</v>
      </c>
      <c r="B6" s="61">
        <f>B7+B8</f>
        <v>2506</v>
      </c>
      <c r="C6" s="61">
        <f aca="true" t="shared" si="0" ref="C6:C31">D6+E6</f>
        <v>3186</v>
      </c>
      <c r="D6" s="61">
        <f>D7+D8</f>
        <v>197</v>
      </c>
      <c r="E6" s="61">
        <f>E7+E8</f>
        <v>2989</v>
      </c>
      <c r="F6" s="61">
        <f aca="true" t="shared" si="1" ref="F6:F31">G6+H6</f>
        <v>1682</v>
      </c>
      <c r="G6" s="61">
        <f>G7+G8</f>
        <v>118</v>
      </c>
      <c r="H6" s="61">
        <f>H7+H8</f>
        <v>1564</v>
      </c>
    </row>
    <row r="7" spans="1:8" ht="17.25" customHeight="1">
      <c r="A7" s="7" t="s">
        <v>112</v>
      </c>
      <c r="B7" s="62">
        <v>749</v>
      </c>
      <c r="C7" s="62">
        <f t="shared" si="0"/>
        <v>267</v>
      </c>
      <c r="D7" s="63">
        <v>86</v>
      </c>
      <c r="E7" s="63">
        <v>181</v>
      </c>
      <c r="F7" s="62">
        <f t="shared" si="1"/>
        <v>169</v>
      </c>
      <c r="G7" s="64">
        <v>62</v>
      </c>
      <c r="H7" s="64">
        <v>107</v>
      </c>
    </row>
    <row r="8" spans="1:8" ht="17.25" customHeight="1">
      <c r="A8" s="7" t="s">
        <v>113</v>
      </c>
      <c r="B8" s="62">
        <v>1757</v>
      </c>
      <c r="C8" s="62">
        <f t="shared" si="0"/>
        <v>2919</v>
      </c>
      <c r="D8" s="63">
        <v>111</v>
      </c>
      <c r="E8" s="63">
        <v>2808</v>
      </c>
      <c r="F8" s="62">
        <f t="shared" si="1"/>
        <v>1513</v>
      </c>
      <c r="G8" s="63">
        <v>56</v>
      </c>
      <c r="H8" s="63">
        <v>1457</v>
      </c>
    </row>
    <row r="9" spans="1:8" s="3" customFormat="1" ht="17.25" customHeight="1">
      <c r="A9" s="6" t="s">
        <v>10</v>
      </c>
      <c r="B9" s="61">
        <f>B10+B17</f>
        <v>171061</v>
      </c>
      <c r="C9" s="61">
        <f t="shared" si="0"/>
        <v>215832</v>
      </c>
      <c r="D9" s="61">
        <f>D10+D17</f>
        <v>108890</v>
      </c>
      <c r="E9" s="61">
        <f>E10+E17</f>
        <v>106942</v>
      </c>
      <c r="F9" s="61">
        <f t="shared" si="1"/>
        <v>132966</v>
      </c>
      <c r="G9" s="61">
        <f>G10+G17</f>
        <v>66157</v>
      </c>
      <c r="H9" s="61">
        <f>H10+H17</f>
        <v>66809</v>
      </c>
    </row>
    <row r="10" spans="1:8" ht="17.25" customHeight="1">
      <c r="A10" s="7" t="s">
        <v>114</v>
      </c>
      <c r="B10" s="62">
        <f>SUM(B11:B16)</f>
        <v>142020</v>
      </c>
      <c r="C10" s="62">
        <f t="shared" si="0"/>
        <v>190278</v>
      </c>
      <c r="D10" s="62">
        <f>SUM(D11:D16)</f>
        <v>95163</v>
      </c>
      <c r="E10" s="62">
        <f>SUM(E11:E16)</f>
        <v>95115</v>
      </c>
      <c r="F10" s="62">
        <f t="shared" si="1"/>
        <v>113504</v>
      </c>
      <c r="G10" s="62">
        <f>SUM(G11:G16)</f>
        <v>55744</v>
      </c>
      <c r="H10" s="62">
        <f>SUM(H11:H16)</f>
        <v>57760</v>
      </c>
    </row>
    <row r="11" spans="1:8" ht="17.25" customHeight="1">
      <c r="A11" s="7" t="s">
        <v>115</v>
      </c>
      <c r="B11" s="62">
        <v>58838</v>
      </c>
      <c r="C11" s="62">
        <f t="shared" si="0"/>
        <v>80327</v>
      </c>
      <c r="D11" s="63">
        <v>38290</v>
      </c>
      <c r="E11" s="63">
        <v>42037</v>
      </c>
      <c r="F11" s="62">
        <f t="shared" si="1"/>
        <v>42904</v>
      </c>
      <c r="G11" s="63">
        <v>19267</v>
      </c>
      <c r="H11" s="63">
        <v>23637</v>
      </c>
    </row>
    <row r="12" spans="1:8" ht="17.25" customHeight="1">
      <c r="A12" s="7" t="s">
        <v>116</v>
      </c>
      <c r="B12" s="62">
        <v>590</v>
      </c>
      <c r="C12" s="62">
        <f t="shared" si="0"/>
        <v>286</v>
      </c>
      <c r="D12" s="63">
        <v>209</v>
      </c>
      <c r="E12" s="63">
        <v>77</v>
      </c>
      <c r="F12" s="62">
        <f t="shared" si="1"/>
        <v>273</v>
      </c>
      <c r="G12" s="63">
        <v>202</v>
      </c>
      <c r="H12" s="63">
        <v>71</v>
      </c>
    </row>
    <row r="13" spans="1:8" ht="17.25" customHeight="1">
      <c r="A13" s="7" t="s">
        <v>117</v>
      </c>
      <c r="B13" s="62">
        <v>10474</v>
      </c>
      <c r="C13" s="62">
        <f t="shared" si="0"/>
        <v>16081</v>
      </c>
      <c r="D13" s="63">
        <v>8506</v>
      </c>
      <c r="E13" s="63">
        <v>7575</v>
      </c>
      <c r="F13" s="62">
        <f t="shared" si="1"/>
        <v>7566</v>
      </c>
      <c r="G13" s="63">
        <v>3750</v>
      </c>
      <c r="H13" s="63">
        <v>3816</v>
      </c>
    </row>
    <row r="14" spans="1:8" ht="17.25" customHeight="1">
      <c r="A14" s="7" t="s">
        <v>118</v>
      </c>
      <c r="B14" s="62">
        <v>59265</v>
      </c>
      <c r="C14" s="62">
        <f t="shared" si="0"/>
        <v>48758</v>
      </c>
      <c r="D14" s="63">
        <v>26164</v>
      </c>
      <c r="E14" s="63">
        <v>22594</v>
      </c>
      <c r="F14" s="62">
        <f t="shared" si="1"/>
        <v>42757</v>
      </c>
      <c r="G14" s="63">
        <v>22730</v>
      </c>
      <c r="H14" s="63">
        <v>20027</v>
      </c>
    </row>
    <row r="15" spans="1:8" ht="17.25" customHeight="1">
      <c r="A15" s="7" t="s">
        <v>119</v>
      </c>
      <c r="B15" s="62">
        <v>10826</v>
      </c>
      <c r="C15" s="62">
        <f t="shared" si="0"/>
        <v>42601</v>
      </c>
      <c r="D15" s="63">
        <v>21175</v>
      </c>
      <c r="E15" s="63">
        <v>21426</v>
      </c>
      <c r="F15" s="62">
        <f t="shared" si="1"/>
        <v>18481</v>
      </c>
      <c r="G15" s="63">
        <v>9262</v>
      </c>
      <c r="H15" s="63">
        <v>9219</v>
      </c>
    </row>
    <row r="16" spans="1:8" ht="17.25" customHeight="1">
      <c r="A16" s="7" t="s">
        <v>120</v>
      </c>
      <c r="B16" s="62">
        <v>2027</v>
      </c>
      <c r="C16" s="62">
        <f t="shared" si="0"/>
        <v>2225</v>
      </c>
      <c r="D16" s="63">
        <v>819</v>
      </c>
      <c r="E16" s="63">
        <v>1406</v>
      </c>
      <c r="F16" s="62">
        <f t="shared" si="1"/>
        <v>1523</v>
      </c>
      <c r="G16" s="63">
        <v>533</v>
      </c>
      <c r="H16" s="63">
        <v>990</v>
      </c>
    </row>
    <row r="17" spans="1:8" ht="17.25" customHeight="1">
      <c r="A17" s="7" t="s">
        <v>121</v>
      </c>
      <c r="B17" s="62">
        <f>SUM(B18:B22)</f>
        <v>29041</v>
      </c>
      <c r="C17" s="62">
        <f t="shared" si="0"/>
        <v>25554</v>
      </c>
      <c r="D17" s="62">
        <f>SUM(D18:D22)</f>
        <v>13727</v>
      </c>
      <c r="E17" s="62">
        <f>SUM(E18:E22)</f>
        <v>11827</v>
      </c>
      <c r="F17" s="62">
        <f t="shared" si="1"/>
        <v>19462</v>
      </c>
      <c r="G17" s="62">
        <f>SUM(G18:G22)</f>
        <v>10413</v>
      </c>
      <c r="H17" s="62">
        <f>SUM(H18:H22)</f>
        <v>9049</v>
      </c>
    </row>
    <row r="18" spans="1:8" ht="17.25" customHeight="1">
      <c r="A18" s="7" t="s">
        <v>122</v>
      </c>
      <c r="B18" s="62">
        <v>5425</v>
      </c>
      <c r="C18" s="62">
        <f t="shared" si="0"/>
        <v>4580</v>
      </c>
      <c r="D18" s="63">
        <v>2217</v>
      </c>
      <c r="E18" s="63">
        <v>2363</v>
      </c>
      <c r="F18" s="62">
        <f t="shared" si="1"/>
        <v>3504</v>
      </c>
      <c r="G18" s="63">
        <v>1743</v>
      </c>
      <c r="H18" s="63">
        <v>1761</v>
      </c>
    </row>
    <row r="19" spans="1:8" ht="17.25" customHeight="1">
      <c r="A19" s="7" t="s">
        <v>123</v>
      </c>
      <c r="B19" s="62">
        <v>4977</v>
      </c>
      <c r="C19" s="62">
        <f t="shared" si="0"/>
        <v>3427</v>
      </c>
      <c r="D19" s="63">
        <v>2062</v>
      </c>
      <c r="E19" s="63">
        <v>1365</v>
      </c>
      <c r="F19" s="62">
        <f t="shared" si="1"/>
        <v>2969</v>
      </c>
      <c r="G19" s="63">
        <v>1784</v>
      </c>
      <c r="H19" s="63">
        <v>1185</v>
      </c>
    </row>
    <row r="20" spans="1:8" ht="17.25" customHeight="1">
      <c r="A20" s="7" t="s">
        <v>124</v>
      </c>
      <c r="B20" s="62">
        <v>7468</v>
      </c>
      <c r="C20" s="62">
        <f t="shared" si="0"/>
        <v>8263</v>
      </c>
      <c r="D20" s="63">
        <v>4261</v>
      </c>
      <c r="E20" s="63">
        <v>4002</v>
      </c>
      <c r="F20" s="62">
        <f t="shared" si="1"/>
        <v>5936</v>
      </c>
      <c r="G20" s="63">
        <v>2998</v>
      </c>
      <c r="H20" s="63">
        <v>2938</v>
      </c>
    </row>
    <row r="21" spans="1:8" ht="17.25" customHeight="1">
      <c r="A21" s="7" t="s">
        <v>125</v>
      </c>
      <c r="B21" s="62">
        <v>5193</v>
      </c>
      <c r="C21" s="62">
        <f t="shared" si="0"/>
        <v>3295</v>
      </c>
      <c r="D21" s="63">
        <v>1715</v>
      </c>
      <c r="E21" s="63">
        <v>1580</v>
      </c>
      <c r="F21" s="62">
        <f t="shared" si="1"/>
        <v>2732</v>
      </c>
      <c r="G21" s="63">
        <v>1423</v>
      </c>
      <c r="H21" s="63">
        <v>1309</v>
      </c>
    </row>
    <row r="22" spans="1:8" ht="17.25" customHeight="1">
      <c r="A22" s="7" t="s">
        <v>126</v>
      </c>
      <c r="B22" s="62">
        <v>5978</v>
      </c>
      <c r="C22" s="62">
        <f t="shared" si="0"/>
        <v>5989</v>
      </c>
      <c r="D22" s="63">
        <v>3472</v>
      </c>
      <c r="E22" s="63">
        <v>2517</v>
      </c>
      <c r="F22" s="62">
        <f t="shared" si="1"/>
        <v>4321</v>
      </c>
      <c r="G22" s="63">
        <v>2465</v>
      </c>
      <c r="H22" s="63">
        <v>1856</v>
      </c>
    </row>
    <row r="23" spans="1:8" s="3" customFormat="1" ht="17.25" customHeight="1">
      <c r="A23" s="6" t="s">
        <v>19</v>
      </c>
      <c r="B23" s="61">
        <f>SUM(B24:B31)</f>
        <v>26407</v>
      </c>
      <c r="C23" s="61">
        <f t="shared" si="0"/>
        <v>47800</v>
      </c>
      <c r="D23" s="61">
        <f>SUM(D24:D31)</f>
        <v>11757</v>
      </c>
      <c r="E23" s="61">
        <f>SUM(E24:E31)</f>
        <v>36043</v>
      </c>
      <c r="F23" s="61">
        <f t="shared" si="1"/>
        <v>18793</v>
      </c>
      <c r="G23" s="61">
        <f>SUM(G24:G31)</f>
        <v>4492</v>
      </c>
      <c r="H23" s="61">
        <f>SUM(H24:H31)</f>
        <v>14301</v>
      </c>
    </row>
    <row r="24" spans="1:8" ht="17.25" customHeight="1">
      <c r="A24" s="7" t="s">
        <v>43</v>
      </c>
      <c r="B24" s="62">
        <v>6488</v>
      </c>
      <c r="C24" s="62">
        <f t="shared" si="0"/>
        <v>13603</v>
      </c>
      <c r="D24" s="65">
        <v>3338</v>
      </c>
      <c r="E24" s="65">
        <v>10265</v>
      </c>
      <c r="F24" s="62">
        <f t="shared" si="1"/>
        <v>5730</v>
      </c>
      <c r="G24" s="66">
        <v>1416</v>
      </c>
      <c r="H24" s="66">
        <v>4314</v>
      </c>
    </row>
    <row r="25" spans="1:8" ht="17.25" customHeight="1">
      <c r="A25" s="7" t="s">
        <v>44</v>
      </c>
      <c r="B25" s="62">
        <v>1583</v>
      </c>
      <c r="C25" s="62">
        <f t="shared" si="0"/>
        <v>6684</v>
      </c>
      <c r="D25" s="63">
        <v>1452</v>
      </c>
      <c r="E25" s="63">
        <v>5232</v>
      </c>
      <c r="F25" s="62">
        <f t="shared" si="1"/>
        <v>1269</v>
      </c>
      <c r="G25" s="63">
        <v>255</v>
      </c>
      <c r="H25" s="63">
        <v>1014</v>
      </c>
    </row>
    <row r="26" spans="1:8" ht="17.25" customHeight="1">
      <c r="A26" s="7" t="s">
        <v>45</v>
      </c>
      <c r="B26" s="62">
        <v>6036</v>
      </c>
      <c r="C26" s="62">
        <f t="shared" si="0"/>
        <v>13555</v>
      </c>
      <c r="D26" s="63">
        <v>2842</v>
      </c>
      <c r="E26" s="63">
        <v>10713</v>
      </c>
      <c r="F26" s="62">
        <f t="shared" si="1"/>
        <v>4731</v>
      </c>
      <c r="G26" s="67">
        <v>905</v>
      </c>
      <c r="H26" s="67">
        <v>3826</v>
      </c>
    </row>
    <row r="27" spans="1:8" ht="17.25" customHeight="1">
      <c r="A27" s="7" t="s">
        <v>127</v>
      </c>
      <c r="B27" s="62">
        <v>3302</v>
      </c>
      <c r="C27" s="62">
        <f t="shared" si="0"/>
        <v>3459</v>
      </c>
      <c r="D27" s="63">
        <v>976</v>
      </c>
      <c r="E27" s="65">
        <v>2483</v>
      </c>
      <c r="F27" s="62">
        <f t="shared" si="1"/>
        <v>2031</v>
      </c>
      <c r="G27" s="68">
        <v>605</v>
      </c>
      <c r="H27" s="68">
        <v>1426</v>
      </c>
    </row>
    <row r="28" spans="1:8" ht="17.25" customHeight="1">
      <c r="A28" s="7" t="s">
        <v>128</v>
      </c>
      <c r="B28" s="62">
        <v>863</v>
      </c>
      <c r="C28" s="62">
        <f t="shared" si="0"/>
        <v>1418</v>
      </c>
      <c r="D28" s="63">
        <v>387</v>
      </c>
      <c r="E28" s="63">
        <v>1031</v>
      </c>
      <c r="F28" s="62">
        <f t="shared" si="1"/>
        <v>686</v>
      </c>
      <c r="G28" s="67">
        <v>190</v>
      </c>
      <c r="H28" s="67">
        <v>496</v>
      </c>
    </row>
    <row r="29" spans="1:8" ht="17.25" customHeight="1">
      <c r="A29" s="7" t="s">
        <v>129</v>
      </c>
      <c r="B29" s="62">
        <v>3021</v>
      </c>
      <c r="C29" s="62">
        <f t="shared" si="0"/>
        <v>2885</v>
      </c>
      <c r="D29" s="63">
        <v>634</v>
      </c>
      <c r="E29" s="63">
        <v>2251</v>
      </c>
      <c r="F29" s="62">
        <f t="shared" si="1"/>
        <v>1777</v>
      </c>
      <c r="G29" s="67">
        <v>387</v>
      </c>
      <c r="H29" s="67">
        <v>1390</v>
      </c>
    </row>
    <row r="30" spans="1:8" ht="17.25" customHeight="1">
      <c r="A30" s="7" t="s">
        <v>130</v>
      </c>
      <c r="B30" s="62">
        <v>120</v>
      </c>
      <c r="C30" s="62">
        <f t="shared" si="0"/>
        <v>821</v>
      </c>
      <c r="D30" s="64">
        <v>187</v>
      </c>
      <c r="E30" s="64">
        <v>634</v>
      </c>
      <c r="F30" s="62">
        <f t="shared" si="1"/>
        <v>132</v>
      </c>
      <c r="G30" s="64">
        <v>35</v>
      </c>
      <c r="H30" s="64">
        <v>97</v>
      </c>
    </row>
    <row r="31" spans="1:8" ht="17.25" customHeight="1" thickBot="1">
      <c r="A31" s="9" t="s">
        <v>131</v>
      </c>
      <c r="B31" s="69">
        <v>4994</v>
      </c>
      <c r="C31" s="69">
        <f t="shared" si="0"/>
        <v>5375</v>
      </c>
      <c r="D31" s="70">
        <v>1941</v>
      </c>
      <c r="E31" s="70">
        <v>3434</v>
      </c>
      <c r="F31" s="69">
        <f t="shared" si="1"/>
        <v>2437</v>
      </c>
      <c r="G31" s="70">
        <v>699</v>
      </c>
      <c r="H31" s="70">
        <v>1738</v>
      </c>
    </row>
    <row r="32" spans="1:8" ht="36" customHeight="1">
      <c r="A32" s="149" t="s">
        <v>133</v>
      </c>
      <c r="B32" s="150"/>
      <c r="C32" s="150"/>
      <c r="D32" s="150"/>
      <c r="E32" s="150"/>
      <c r="F32" s="150"/>
      <c r="G32" s="150"/>
      <c r="H32" s="150"/>
    </row>
    <row r="33" spans="1:8" ht="13.5" customHeight="1">
      <c r="A33" s="151" t="s">
        <v>132</v>
      </c>
      <c r="B33" s="151"/>
      <c r="C33" s="151"/>
      <c r="D33" s="151"/>
      <c r="E33" s="151"/>
      <c r="F33" s="151"/>
      <c r="G33" s="151"/>
      <c r="H33" s="151"/>
    </row>
    <row r="34" spans="1:8" ht="12.75" customHeight="1">
      <c r="A34" s="3"/>
      <c r="B34" s="2"/>
      <c r="C34" s="2"/>
      <c r="D34" s="2"/>
      <c r="E34" s="2"/>
      <c r="F34" s="2"/>
      <c r="G34" s="2"/>
      <c r="H34" s="2"/>
    </row>
    <row r="35" spans="1:8" ht="12.75" customHeight="1">
      <c r="A35" s="3"/>
      <c r="B35" s="2"/>
      <c r="C35" s="2"/>
      <c r="D35" s="2"/>
      <c r="E35" s="2"/>
      <c r="F35" s="2"/>
      <c r="G35" s="2"/>
      <c r="H35" s="2"/>
    </row>
    <row r="36" spans="1:8" ht="12.75" customHeight="1">
      <c r="A36" s="3"/>
      <c r="B36" s="2"/>
      <c r="C36" s="2"/>
      <c r="D36" s="2"/>
      <c r="E36" s="2"/>
      <c r="F36" s="2"/>
      <c r="G36" s="2"/>
      <c r="H36" s="2"/>
    </row>
    <row r="37" spans="1:8" ht="12.75" customHeight="1">
      <c r="A37" s="3"/>
      <c r="B37" s="2"/>
      <c r="C37" s="2"/>
      <c r="D37" s="2"/>
      <c r="E37" s="2"/>
      <c r="F37" s="2"/>
      <c r="G37" s="2"/>
      <c r="H37" s="2"/>
    </row>
  </sheetData>
  <sheetProtection/>
  <mergeCells count="8">
    <mergeCell ref="A32:H32"/>
    <mergeCell ref="A33:H33"/>
    <mergeCell ref="A1:H1"/>
    <mergeCell ref="A2:H2"/>
    <mergeCell ref="A3:A4"/>
    <mergeCell ref="B3:B4"/>
    <mergeCell ref="C3:E3"/>
    <mergeCell ref="F3:H3"/>
  </mergeCells>
  <printOptions/>
  <pageMargins left="0.75" right="0.75" top="1" bottom="1" header="0.5" footer="0.5"/>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'101'!A1:H1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47" t="s">
        <v>29</v>
      </c>
      <c r="C3" s="142" t="s">
        <v>27</v>
      </c>
      <c r="D3" s="143"/>
      <c r="E3" s="148"/>
      <c r="F3" s="142" t="s">
        <v>28</v>
      </c>
      <c r="G3" s="143"/>
      <c r="H3" s="153"/>
    </row>
    <row r="4" spans="1:8" s="4" customFormat="1" ht="16.5" thickBot="1">
      <c r="A4" s="146"/>
      <c r="B4" s="133"/>
      <c r="C4" s="10" t="s">
        <v>30</v>
      </c>
      <c r="D4" s="10" t="s">
        <v>31</v>
      </c>
      <c r="E4" s="10" t="s">
        <v>32</v>
      </c>
      <c r="F4" s="10" t="s">
        <v>30</v>
      </c>
      <c r="G4" s="10" t="s">
        <v>31</v>
      </c>
      <c r="H4" s="73" t="s">
        <v>134</v>
      </c>
    </row>
    <row r="5" spans="1:8" ht="17.25" customHeight="1">
      <c r="A5" s="37" t="s">
        <v>135</v>
      </c>
      <c r="B5" s="82">
        <f aca="true" t="shared" si="0" ref="B5:H5">B6+B9+B23</f>
        <v>205763</v>
      </c>
      <c r="C5" s="39">
        <f t="shared" si="0"/>
        <v>248609</v>
      </c>
      <c r="D5" s="39">
        <f t="shared" si="0"/>
        <v>114341</v>
      </c>
      <c r="E5" s="39">
        <f t="shared" si="0"/>
        <v>134268</v>
      </c>
      <c r="F5" s="39">
        <f t="shared" si="0"/>
        <v>147711</v>
      </c>
      <c r="G5" s="39">
        <f t="shared" si="0"/>
        <v>72284</v>
      </c>
      <c r="H5" s="74">
        <f t="shared" si="0"/>
        <v>75427</v>
      </c>
    </row>
    <row r="6" spans="1:8" ht="17.25" customHeight="1">
      <c r="A6" s="40" t="s">
        <v>2</v>
      </c>
      <c r="B6" s="83">
        <f>SUM(B7:B8)</f>
        <v>1542</v>
      </c>
      <c r="C6" s="42">
        <f aca="true" t="shared" si="1" ref="C6:H6">SUM(C7:C8)</f>
        <v>2701</v>
      </c>
      <c r="D6" s="42">
        <f t="shared" si="1"/>
        <v>187</v>
      </c>
      <c r="E6" s="42">
        <f t="shared" si="1"/>
        <v>2514</v>
      </c>
      <c r="F6" s="42">
        <f t="shared" si="1"/>
        <v>817</v>
      </c>
      <c r="G6" s="42">
        <f t="shared" si="1"/>
        <v>73</v>
      </c>
      <c r="H6" s="75">
        <f t="shared" si="1"/>
        <v>744</v>
      </c>
    </row>
    <row r="7" spans="1:8" ht="17.25" customHeight="1">
      <c r="A7" s="43" t="s">
        <v>56</v>
      </c>
      <c r="B7" s="84">
        <v>721</v>
      </c>
      <c r="C7" s="45">
        <v>292</v>
      </c>
      <c r="D7" s="45">
        <v>86</v>
      </c>
      <c r="E7" s="45">
        <v>206</v>
      </c>
      <c r="F7" s="45">
        <v>186</v>
      </c>
      <c r="G7" s="45">
        <v>55</v>
      </c>
      <c r="H7" s="76">
        <v>131</v>
      </c>
    </row>
    <row r="8" spans="1:8" ht="17.25" customHeight="1">
      <c r="A8" s="43" t="s">
        <v>90</v>
      </c>
      <c r="B8" s="84">
        <v>821</v>
      </c>
      <c r="C8" s="45">
        <v>2409</v>
      </c>
      <c r="D8" s="45">
        <v>101</v>
      </c>
      <c r="E8" s="45">
        <v>2308</v>
      </c>
      <c r="F8" s="45">
        <v>631</v>
      </c>
      <c r="G8" s="45">
        <v>18</v>
      </c>
      <c r="H8" s="76">
        <v>613</v>
      </c>
    </row>
    <row r="9" spans="1:8" s="3" customFormat="1" ht="17.25" customHeight="1">
      <c r="A9" s="40" t="s">
        <v>10</v>
      </c>
      <c r="B9" s="83">
        <f>B10+B17</f>
        <v>172606</v>
      </c>
      <c r="C9" s="42">
        <f aca="true" t="shared" si="2" ref="C9:H9">C10+C17</f>
        <v>211221</v>
      </c>
      <c r="D9" s="42">
        <f t="shared" si="2"/>
        <v>105992</v>
      </c>
      <c r="E9" s="42">
        <f t="shared" si="2"/>
        <v>105229</v>
      </c>
      <c r="F9" s="42">
        <f t="shared" si="2"/>
        <v>130145</v>
      </c>
      <c r="G9" s="42">
        <f t="shared" si="2"/>
        <v>68380</v>
      </c>
      <c r="H9" s="75">
        <f t="shared" si="2"/>
        <v>61765</v>
      </c>
    </row>
    <row r="10" spans="1:8" ht="17.25" customHeight="1">
      <c r="A10" s="43" t="s">
        <v>24</v>
      </c>
      <c r="B10" s="84">
        <f>SUM(B11:B16)</f>
        <v>146234</v>
      </c>
      <c r="C10" s="46">
        <f aca="true" t="shared" si="3" ref="C10:H10">SUM(C11:C16)</f>
        <v>189126</v>
      </c>
      <c r="D10" s="46">
        <f t="shared" si="3"/>
        <v>94221</v>
      </c>
      <c r="E10" s="46">
        <f t="shared" si="3"/>
        <v>94905</v>
      </c>
      <c r="F10" s="46">
        <f t="shared" si="3"/>
        <v>113054</v>
      </c>
      <c r="G10" s="46">
        <f t="shared" si="3"/>
        <v>59340</v>
      </c>
      <c r="H10" s="76">
        <f t="shared" si="3"/>
        <v>53714</v>
      </c>
    </row>
    <row r="11" spans="1:8" ht="17.25" customHeight="1">
      <c r="A11" s="43" t="s">
        <v>62</v>
      </c>
      <c r="B11" s="84">
        <v>59781</v>
      </c>
      <c r="C11" s="45">
        <v>83673</v>
      </c>
      <c r="D11" s="46">
        <v>40270</v>
      </c>
      <c r="E11" s="46">
        <v>43403</v>
      </c>
      <c r="F11" s="45">
        <v>44495</v>
      </c>
      <c r="G11" s="46">
        <v>24158</v>
      </c>
      <c r="H11" s="76">
        <v>20337</v>
      </c>
    </row>
    <row r="12" spans="1:8" ht="17.25" customHeight="1">
      <c r="A12" s="43" t="s">
        <v>63</v>
      </c>
      <c r="B12" s="84">
        <v>455</v>
      </c>
      <c r="C12" s="45">
        <v>271</v>
      </c>
      <c r="D12" s="46">
        <v>186</v>
      </c>
      <c r="E12" s="46">
        <v>85</v>
      </c>
      <c r="F12" s="45">
        <v>253</v>
      </c>
      <c r="G12" s="46">
        <v>175</v>
      </c>
      <c r="H12" s="76">
        <v>78</v>
      </c>
    </row>
    <row r="13" spans="1:8" ht="17.25" customHeight="1">
      <c r="A13" s="43" t="s">
        <v>64</v>
      </c>
      <c r="B13" s="84">
        <v>10218</v>
      </c>
      <c r="C13" s="45">
        <v>17664</v>
      </c>
      <c r="D13" s="45">
        <v>9102</v>
      </c>
      <c r="E13" s="45">
        <v>8562</v>
      </c>
      <c r="F13" s="45">
        <v>8026</v>
      </c>
      <c r="G13" s="45">
        <v>4021</v>
      </c>
      <c r="H13" s="76">
        <v>4005</v>
      </c>
    </row>
    <row r="14" spans="1:8" ht="17.25" customHeight="1">
      <c r="A14" s="43" t="s">
        <v>65</v>
      </c>
      <c r="B14" s="84">
        <v>63096</v>
      </c>
      <c r="C14" s="45">
        <v>46728</v>
      </c>
      <c r="D14" s="46">
        <v>24573</v>
      </c>
      <c r="E14" s="46">
        <v>22155</v>
      </c>
      <c r="F14" s="45">
        <v>41067</v>
      </c>
      <c r="G14" s="45">
        <v>21523</v>
      </c>
      <c r="H14" s="76">
        <v>19544</v>
      </c>
    </row>
    <row r="15" spans="1:8" ht="17.25" customHeight="1">
      <c r="A15" s="43" t="s">
        <v>66</v>
      </c>
      <c r="B15" s="84">
        <v>10530</v>
      </c>
      <c r="C15" s="45">
        <v>38574</v>
      </c>
      <c r="D15" s="46">
        <v>19249</v>
      </c>
      <c r="E15" s="46">
        <v>19325</v>
      </c>
      <c r="F15" s="45">
        <v>17622</v>
      </c>
      <c r="G15" s="46">
        <v>8856</v>
      </c>
      <c r="H15" s="76">
        <v>8766</v>
      </c>
    </row>
    <row r="16" spans="1:8" ht="17.25" customHeight="1">
      <c r="A16" s="43" t="s">
        <v>67</v>
      </c>
      <c r="B16" s="84">
        <v>2154</v>
      </c>
      <c r="C16" s="45">
        <v>2216</v>
      </c>
      <c r="D16" s="46">
        <v>841</v>
      </c>
      <c r="E16" s="46">
        <v>1375</v>
      </c>
      <c r="F16" s="45">
        <v>1591</v>
      </c>
      <c r="G16" s="46">
        <v>607</v>
      </c>
      <c r="H16" s="76">
        <v>984</v>
      </c>
    </row>
    <row r="17" spans="1:8" ht="17.25" customHeight="1">
      <c r="A17" s="43" t="s">
        <v>25</v>
      </c>
      <c r="B17" s="84">
        <f>SUM(B18:B22)</f>
        <v>26372</v>
      </c>
      <c r="C17" s="45">
        <f aca="true" t="shared" si="4" ref="C17:H17">SUM(C18:C22)</f>
        <v>22095</v>
      </c>
      <c r="D17" s="45">
        <f t="shared" si="4"/>
        <v>11771</v>
      </c>
      <c r="E17" s="45">
        <f t="shared" si="4"/>
        <v>10324</v>
      </c>
      <c r="F17" s="45">
        <f t="shared" si="4"/>
        <v>17091</v>
      </c>
      <c r="G17" s="45">
        <f t="shared" si="4"/>
        <v>9040</v>
      </c>
      <c r="H17" s="76">
        <f t="shared" si="4"/>
        <v>8051</v>
      </c>
    </row>
    <row r="18" spans="1:8" ht="17.25" customHeight="1">
      <c r="A18" s="43" t="s">
        <v>68</v>
      </c>
      <c r="B18" s="84">
        <v>5115</v>
      </c>
      <c r="C18" s="45">
        <v>3415</v>
      </c>
      <c r="D18" s="45">
        <v>1677</v>
      </c>
      <c r="E18" s="45">
        <v>1738</v>
      </c>
      <c r="F18" s="45">
        <v>2672</v>
      </c>
      <c r="G18" s="45">
        <v>1299</v>
      </c>
      <c r="H18" s="76">
        <v>1373</v>
      </c>
    </row>
    <row r="19" spans="1:8" ht="17.25" customHeight="1">
      <c r="A19" s="43" t="s">
        <v>69</v>
      </c>
      <c r="B19" s="84">
        <v>4657</v>
      </c>
      <c r="C19" s="45">
        <v>3103</v>
      </c>
      <c r="D19" s="45">
        <v>1834</v>
      </c>
      <c r="E19" s="45">
        <v>1269</v>
      </c>
      <c r="F19" s="45">
        <v>2758</v>
      </c>
      <c r="G19" s="45">
        <v>1625</v>
      </c>
      <c r="H19" s="76">
        <v>1133</v>
      </c>
    </row>
    <row r="20" spans="1:8" ht="17.25" customHeight="1">
      <c r="A20" s="43" t="s">
        <v>70</v>
      </c>
      <c r="B20" s="84">
        <v>7192</v>
      </c>
      <c r="C20" s="45">
        <v>7436</v>
      </c>
      <c r="D20" s="45">
        <v>3806</v>
      </c>
      <c r="E20" s="45">
        <v>3630</v>
      </c>
      <c r="F20" s="45">
        <v>5575</v>
      </c>
      <c r="G20" s="45">
        <v>2826</v>
      </c>
      <c r="H20" s="76">
        <v>2749</v>
      </c>
    </row>
    <row r="21" spans="1:8" ht="17.25" customHeight="1">
      <c r="A21" s="43" t="s">
        <v>71</v>
      </c>
      <c r="B21" s="84">
        <v>4258</v>
      </c>
      <c r="C21" s="45">
        <v>2610</v>
      </c>
      <c r="D21" s="45">
        <v>1369</v>
      </c>
      <c r="E21" s="45">
        <v>1241</v>
      </c>
      <c r="F21" s="45">
        <v>2229</v>
      </c>
      <c r="G21" s="45">
        <v>1174</v>
      </c>
      <c r="H21" s="76">
        <v>1055</v>
      </c>
    </row>
    <row r="22" spans="1:8" ht="17.25" customHeight="1">
      <c r="A22" s="43" t="s">
        <v>72</v>
      </c>
      <c r="B22" s="84">
        <v>5150</v>
      </c>
      <c r="C22" s="45">
        <v>5531</v>
      </c>
      <c r="D22" s="45">
        <v>3085</v>
      </c>
      <c r="E22" s="45">
        <v>2446</v>
      </c>
      <c r="F22" s="45">
        <v>3857</v>
      </c>
      <c r="G22" s="45">
        <v>2116</v>
      </c>
      <c r="H22" s="76">
        <v>1741</v>
      </c>
    </row>
    <row r="23" spans="1:8" s="3" customFormat="1" ht="17.25" customHeight="1">
      <c r="A23" s="40" t="s">
        <v>136</v>
      </c>
      <c r="B23" s="83">
        <f>SUM(B24:B30)</f>
        <v>31615</v>
      </c>
      <c r="C23" s="42">
        <f aca="true" t="shared" si="5" ref="C23:H23">SUM(C24:C30)</f>
        <v>34687</v>
      </c>
      <c r="D23" s="42">
        <f t="shared" si="5"/>
        <v>8162</v>
      </c>
      <c r="E23" s="42">
        <f t="shared" si="5"/>
        <v>26525</v>
      </c>
      <c r="F23" s="42">
        <f t="shared" si="5"/>
        <v>16749</v>
      </c>
      <c r="G23" s="42">
        <f t="shared" si="5"/>
        <v>3831</v>
      </c>
      <c r="H23" s="75">
        <f t="shared" si="5"/>
        <v>12918</v>
      </c>
    </row>
    <row r="24" spans="1:8" ht="17.25" customHeight="1">
      <c r="A24" s="43" t="s">
        <v>137</v>
      </c>
      <c r="B24" s="84">
        <v>10637</v>
      </c>
      <c r="C24" s="45">
        <v>12853</v>
      </c>
      <c r="D24" s="45">
        <v>3247</v>
      </c>
      <c r="E24" s="45">
        <v>9606</v>
      </c>
      <c r="F24" s="45">
        <v>6698</v>
      </c>
      <c r="G24" s="45">
        <v>1613</v>
      </c>
      <c r="H24" s="76">
        <v>5085</v>
      </c>
    </row>
    <row r="25" spans="1:8" ht="17.25" customHeight="1">
      <c r="A25" s="43" t="s">
        <v>138</v>
      </c>
      <c r="B25" s="84">
        <v>2637</v>
      </c>
      <c r="C25" s="46">
        <v>5705</v>
      </c>
      <c r="D25" s="46">
        <v>1132</v>
      </c>
      <c r="E25" s="46">
        <v>4573</v>
      </c>
      <c r="F25" s="46">
        <v>1938</v>
      </c>
      <c r="G25" s="46">
        <v>426</v>
      </c>
      <c r="H25" s="76">
        <v>1512</v>
      </c>
    </row>
    <row r="26" spans="1:8" ht="17.25" customHeight="1">
      <c r="A26" s="43" t="s">
        <v>139</v>
      </c>
      <c r="B26" s="84">
        <v>9787</v>
      </c>
      <c r="C26" s="45">
        <v>12747</v>
      </c>
      <c r="D26" s="45">
        <v>2690</v>
      </c>
      <c r="E26" s="45">
        <v>10057</v>
      </c>
      <c r="F26" s="46">
        <v>6544</v>
      </c>
      <c r="G26" s="46">
        <v>1287</v>
      </c>
      <c r="H26" s="76">
        <v>5257</v>
      </c>
    </row>
    <row r="27" spans="1:8" ht="17.25" customHeight="1">
      <c r="A27" s="43" t="s">
        <v>140</v>
      </c>
      <c r="B27" s="84">
        <v>3906</v>
      </c>
      <c r="C27" s="46">
        <v>1042</v>
      </c>
      <c r="D27" s="46">
        <v>413</v>
      </c>
      <c r="E27" s="46">
        <v>629</v>
      </c>
      <c r="F27" s="46">
        <v>448</v>
      </c>
      <c r="G27" s="45">
        <v>194</v>
      </c>
      <c r="H27" s="76">
        <v>254</v>
      </c>
    </row>
    <row r="28" spans="1:8" ht="17.25" customHeight="1">
      <c r="A28" s="43" t="s">
        <v>141</v>
      </c>
      <c r="B28" s="84">
        <v>756</v>
      </c>
      <c r="C28" s="46">
        <v>576</v>
      </c>
      <c r="D28" s="46">
        <v>189</v>
      </c>
      <c r="E28" s="46">
        <v>387</v>
      </c>
      <c r="F28" s="46">
        <v>204</v>
      </c>
      <c r="G28" s="46">
        <v>81</v>
      </c>
      <c r="H28" s="76">
        <v>123</v>
      </c>
    </row>
    <row r="29" spans="1:8" ht="17.25" customHeight="1">
      <c r="A29" s="43" t="s">
        <v>142</v>
      </c>
      <c r="B29" s="84">
        <v>3531</v>
      </c>
      <c r="C29" s="46">
        <v>1076</v>
      </c>
      <c r="D29" s="46">
        <v>263</v>
      </c>
      <c r="E29" s="46">
        <v>813</v>
      </c>
      <c r="F29" s="46">
        <v>577</v>
      </c>
      <c r="G29" s="46">
        <v>127</v>
      </c>
      <c r="H29" s="76">
        <v>450</v>
      </c>
    </row>
    <row r="30" spans="1:8" ht="17.25" customHeight="1" thickBot="1">
      <c r="A30" s="77" t="s">
        <v>143</v>
      </c>
      <c r="B30" s="85">
        <v>361</v>
      </c>
      <c r="C30" s="51">
        <v>688</v>
      </c>
      <c r="D30" s="51">
        <v>228</v>
      </c>
      <c r="E30" s="51">
        <v>460</v>
      </c>
      <c r="F30" s="51">
        <v>340</v>
      </c>
      <c r="G30" s="52">
        <v>103</v>
      </c>
      <c r="H30" s="78">
        <v>237</v>
      </c>
    </row>
    <row r="31" spans="1:8" ht="13.5" customHeight="1">
      <c r="A31" s="151" t="s">
        <v>78</v>
      </c>
      <c r="B31" s="151"/>
      <c r="C31" s="151"/>
      <c r="D31" s="151"/>
      <c r="E31" s="151"/>
      <c r="F31" s="151"/>
      <c r="G31" s="151"/>
      <c r="H31" s="151"/>
    </row>
    <row r="32" spans="1:8" ht="12.75" customHeight="1">
      <c r="A32" s="3"/>
      <c r="B32" s="2"/>
      <c r="C32" s="2"/>
      <c r="D32" s="2"/>
      <c r="E32" s="2"/>
      <c r="F32" s="2"/>
      <c r="G32" s="2"/>
      <c r="H32" s="2"/>
    </row>
    <row r="33" spans="1:8" ht="12.75" customHeight="1">
      <c r="A33" s="3"/>
      <c r="B33" s="2"/>
      <c r="C33" s="2"/>
      <c r="D33" s="2"/>
      <c r="E33" s="2"/>
      <c r="F33" s="2"/>
      <c r="G33" s="2"/>
      <c r="H33" s="2"/>
    </row>
    <row r="34" spans="1:8" ht="12.75" customHeight="1">
      <c r="A34" s="3"/>
      <c r="B34" s="2"/>
      <c r="C34" s="2"/>
      <c r="D34" s="2"/>
      <c r="E34" s="2"/>
      <c r="F34" s="2"/>
      <c r="G34" s="2"/>
      <c r="H34" s="2"/>
    </row>
    <row r="35" spans="1:8" ht="12.75" customHeight="1">
      <c r="A35" s="3"/>
      <c r="B35" s="2"/>
      <c r="C35" s="2"/>
      <c r="D35" s="2"/>
      <c r="E35" s="2"/>
      <c r="F35" s="2"/>
      <c r="G35" s="2"/>
      <c r="H35" s="2"/>
    </row>
  </sheetData>
  <sheetProtection/>
  <mergeCells count="7">
    <mergeCell ref="A31:H31"/>
    <mergeCell ref="A1:H1"/>
    <mergeCell ref="A2:H2"/>
    <mergeCell ref="A3:A4"/>
    <mergeCell ref="B3:B4"/>
    <mergeCell ref="C3:E3"/>
    <mergeCell ref="F3:H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IV16384"/>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'101'!A1:H1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47" t="s">
        <v>29</v>
      </c>
      <c r="C3" s="142" t="s">
        <v>27</v>
      </c>
      <c r="D3" s="143"/>
      <c r="E3" s="148"/>
      <c r="F3" s="142" t="s">
        <v>28</v>
      </c>
      <c r="G3" s="143"/>
      <c r="H3" s="153"/>
    </row>
    <row r="4" spans="1:8" s="4" customFormat="1" ht="16.5" thickBot="1">
      <c r="A4" s="146"/>
      <c r="B4" s="133"/>
      <c r="C4" s="10" t="s">
        <v>30</v>
      </c>
      <c r="D4" s="10" t="s">
        <v>31</v>
      </c>
      <c r="E4" s="10" t="s">
        <v>32</v>
      </c>
      <c r="F4" s="10" t="s">
        <v>30</v>
      </c>
      <c r="G4" s="10" t="s">
        <v>31</v>
      </c>
      <c r="H4" s="73" t="s">
        <v>32</v>
      </c>
    </row>
    <row r="5" spans="1:15" ht="17.25" customHeight="1">
      <c r="A5" s="37" t="s">
        <v>144</v>
      </c>
      <c r="B5" s="82">
        <f>SUM(B6,B8,B22)</f>
        <v>181864</v>
      </c>
      <c r="C5" s="39">
        <f aca="true" t="shared" si="0" ref="C5:H5">SUM(C6,C8,C22)</f>
        <v>237359</v>
      </c>
      <c r="D5" s="39">
        <f t="shared" si="0"/>
        <v>109945</v>
      </c>
      <c r="E5" s="39">
        <f t="shared" si="0"/>
        <v>127414</v>
      </c>
      <c r="F5" s="39">
        <f t="shared" si="0"/>
        <v>137944</v>
      </c>
      <c r="G5" s="39">
        <f t="shared" si="0"/>
        <v>68179</v>
      </c>
      <c r="H5" s="74">
        <f t="shared" si="0"/>
        <v>69765</v>
      </c>
      <c r="I5" s="80"/>
      <c r="J5" s="80"/>
      <c r="K5" s="80"/>
      <c r="L5" s="80"/>
      <c r="M5" s="80"/>
      <c r="N5" s="80"/>
      <c r="O5" s="80"/>
    </row>
    <row r="6" spans="1:15" ht="17.25" customHeight="1">
      <c r="A6" s="40" t="s">
        <v>2</v>
      </c>
      <c r="B6" s="83">
        <v>635</v>
      </c>
      <c r="C6" s="42">
        <v>313</v>
      </c>
      <c r="D6" s="42">
        <v>92</v>
      </c>
      <c r="E6" s="42">
        <v>221</v>
      </c>
      <c r="F6" s="42">
        <v>216</v>
      </c>
      <c r="G6" s="42">
        <v>148</v>
      </c>
      <c r="H6" s="75">
        <v>68</v>
      </c>
      <c r="I6" s="80"/>
      <c r="J6" s="80"/>
      <c r="K6" s="80"/>
      <c r="L6" s="80"/>
      <c r="M6" s="80"/>
      <c r="N6" s="80"/>
      <c r="O6" s="80"/>
    </row>
    <row r="7" spans="1:8" ht="17.25" customHeight="1">
      <c r="A7" s="43" t="s">
        <v>56</v>
      </c>
      <c r="B7" s="84">
        <v>635</v>
      </c>
      <c r="C7" s="45">
        <v>313</v>
      </c>
      <c r="D7" s="45">
        <v>92</v>
      </c>
      <c r="E7" s="45">
        <v>221</v>
      </c>
      <c r="F7" s="45">
        <v>216</v>
      </c>
      <c r="G7" s="45">
        <v>148</v>
      </c>
      <c r="H7" s="76">
        <v>68</v>
      </c>
    </row>
    <row r="8" spans="1:15" ht="17.25" customHeight="1">
      <c r="A8" s="40" t="s">
        <v>10</v>
      </c>
      <c r="B8" s="83">
        <v>162902</v>
      </c>
      <c r="C8" s="42">
        <v>204387</v>
      </c>
      <c r="D8" s="42">
        <v>102237</v>
      </c>
      <c r="E8" s="42">
        <v>102150</v>
      </c>
      <c r="F8" s="42">
        <v>124953</v>
      </c>
      <c r="G8" s="42">
        <v>65049</v>
      </c>
      <c r="H8" s="75">
        <v>59904</v>
      </c>
      <c r="I8" s="80"/>
      <c r="J8" s="80"/>
      <c r="K8" s="80"/>
      <c r="L8" s="80"/>
      <c r="M8" s="80"/>
      <c r="N8" s="80"/>
      <c r="O8" s="80"/>
    </row>
    <row r="9" spans="1:15" s="3" customFormat="1" ht="17.25" customHeight="1">
      <c r="A9" s="43" t="s">
        <v>24</v>
      </c>
      <c r="B9" s="84">
        <f aca="true" t="shared" si="1" ref="B9:H9">SUM(B10:B15)</f>
        <v>139519</v>
      </c>
      <c r="C9" s="46">
        <f t="shared" si="1"/>
        <v>184871</v>
      </c>
      <c r="D9" s="46">
        <f t="shared" si="1"/>
        <v>91855</v>
      </c>
      <c r="E9" s="46">
        <f t="shared" si="1"/>
        <v>93016</v>
      </c>
      <c r="F9" s="46">
        <f t="shared" si="1"/>
        <v>109901</v>
      </c>
      <c r="G9" s="46">
        <f t="shared" si="1"/>
        <v>57171</v>
      </c>
      <c r="H9" s="76">
        <f t="shared" si="1"/>
        <v>52730</v>
      </c>
      <c r="I9" s="81"/>
      <c r="J9" s="81"/>
      <c r="K9" s="81"/>
      <c r="L9" s="81"/>
      <c r="M9" s="81"/>
      <c r="N9" s="81"/>
      <c r="O9" s="81"/>
    </row>
    <row r="10" spans="1:8" ht="17.25" customHeight="1">
      <c r="A10" s="43" t="s">
        <v>62</v>
      </c>
      <c r="B10" s="84">
        <v>57505</v>
      </c>
      <c r="C10" s="45">
        <v>81729</v>
      </c>
      <c r="D10" s="46">
        <v>39239</v>
      </c>
      <c r="E10" s="46">
        <v>42490</v>
      </c>
      <c r="F10" s="45">
        <v>44039</v>
      </c>
      <c r="G10" s="46">
        <v>23635</v>
      </c>
      <c r="H10" s="76">
        <v>20404</v>
      </c>
    </row>
    <row r="11" spans="1:8" ht="17.25" customHeight="1">
      <c r="A11" s="43" t="s">
        <v>63</v>
      </c>
      <c r="B11" s="84">
        <v>418</v>
      </c>
      <c r="C11" s="45">
        <v>275</v>
      </c>
      <c r="D11" s="46">
        <v>188</v>
      </c>
      <c r="E11" s="46">
        <v>87</v>
      </c>
      <c r="F11" s="45">
        <v>257</v>
      </c>
      <c r="G11" s="46">
        <v>176</v>
      </c>
      <c r="H11" s="76">
        <v>81</v>
      </c>
    </row>
    <row r="12" spans="1:8" ht="17.25" customHeight="1">
      <c r="A12" s="43" t="s">
        <v>64</v>
      </c>
      <c r="B12" s="84">
        <v>9959</v>
      </c>
      <c r="C12" s="45">
        <v>18533</v>
      </c>
      <c r="D12" s="45">
        <v>9596</v>
      </c>
      <c r="E12" s="45">
        <v>8937</v>
      </c>
      <c r="F12" s="45">
        <v>8104</v>
      </c>
      <c r="G12" s="45">
        <v>4016</v>
      </c>
      <c r="H12" s="76">
        <v>4088</v>
      </c>
    </row>
    <row r="13" spans="1:8" ht="17.25" customHeight="1">
      <c r="A13" s="43" t="s">
        <v>65</v>
      </c>
      <c r="B13" s="84">
        <v>58284</v>
      </c>
      <c r="C13" s="45">
        <v>42606</v>
      </c>
      <c r="D13" s="46">
        <v>22240</v>
      </c>
      <c r="E13" s="46">
        <v>20366</v>
      </c>
      <c r="F13" s="45">
        <v>36922</v>
      </c>
      <c r="G13" s="45">
        <v>19203</v>
      </c>
      <c r="H13" s="76">
        <v>17719</v>
      </c>
    </row>
    <row r="14" spans="1:8" ht="17.25" customHeight="1">
      <c r="A14" s="43" t="s">
        <v>66</v>
      </c>
      <c r="B14" s="84">
        <v>11199</v>
      </c>
      <c r="C14" s="45">
        <v>38950</v>
      </c>
      <c r="D14" s="46">
        <v>19551</v>
      </c>
      <c r="E14" s="46">
        <v>19399</v>
      </c>
      <c r="F14" s="45">
        <v>18799</v>
      </c>
      <c r="G14" s="46">
        <v>9450</v>
      </c>
      <c r="H14" s="76">
        <v>9349</v>
      </c>
    </row>
    <row r="15" spans="1:8" ht="17.25" customHeight="1">
      <c r="A15" s="43" t="s">
        <v>67</v>
      </c>
      <c r="B15" s="84">
        <v>2154</v>
      </c>
      <c r="C15" s="45">
        <v>2778</v>
      </c>
      <c r="D15" s="46">
        <v>1041</v>
      </c>
      <c r="E15" s="46">
        <v>1737</v>
      </c>
      <c r="F15" s="45">
        <v>1780</v>
      </c>
      <c r="G15" s="46">
        <v>691</v>
      </c>
      <c r="H15" s="76">
        <v>1089</v>
      </c>
    </row>
    <row r="16" spans="1:15" ht="17.25" customHeight="1">
      <c r="A16" s="43" t="s">
        <v>25</v>
      </c>
      <c r="B16" s="84">
        <f aca="true" t="shared" si="2" ref="B16:H16">SUM(B17:B21)</f>
        <v>23383</v>
      </c>
      <c r="C16" s="45">
        <f t="shared" si="2"/>
        <v>19516</v>
      </c>
      <c r="D16" s="45">
        <f t="shared" si="2"/>
        <v>10382</v>
      </c>
      <c r="E16" s="45">
        <f t="shared" si="2"/>
        <v>9134</v>
      </c>
      <c r="F16" s="45">
        <f t="shared" si="2"/>
        <v>15052</v>
      </c>
      <c r="G16" s="45">
        <f t="shared" si="2"/>
        <v>7878</v>
      </c>
      <c r="H16" s="76">
        <f t="shared" si="2"/>
        <v>7174</v>
      </c>
      <c r="I16" s="80"/>
      <c r="J16" s="80"/>
      <c r="K16" s="80"/>
      <c r="L16" s="80"/>
      <c r="M16" s="80"/>
      <c r="N16" s="80"/>
      <c r="O16" s="80"/>
    </row>
    <row r="17" spans="1:15" ht="17.25" customHeight="1">
      <c r="A17" s="43" t="s">
        <v>68</v>
      </c>
      <c r="B17" s="84">
        <v>3816</v>
      </c>
      <c r="C17" s="45">
        <v>2595</v>
      </c>
      <c r="D17" s="45">
        <v>1277</v>
      </c>
      <c r="E17" s="45">
        <v>1318</v>
      </c>
      <c r="F17" s="45">
        <v>1963</v>
      </c>
      <c r="G17" s="45">
        <v>956</v>
      </c>
      <c r="H17" s="76">
        <v>1007</v>
      </c>
      <c r="I17" s="80"/>
      <c r="J17" s="80"/>
      <c r="K17" s="80"/>
      <c r="L17" s="80"/>
      <c r="M17" s="80"/>
      <c r="N17" s="80"/>
      <c r="O17" s="80"/>
    </row>
    <row r="18" spans="1:8" ht="17.25" customHeight="1">
      <c r="A18" s="43" t="s">
        <v>69</v>
      </c>
      <c r="B18" s="84">
        <v>3462</v>
      </c>
      <c r="C18" s="45">
        <v>2321</v>
      </c>
      <c r="D18" s="45">
        <v>1366</v>
      </c>
      <c r="E18" s="45">
        <v>955</v>
      </c>
      <c r="F18" s="45">
        <v>2066</v>
      </c>
      <c r="G18" s="45">
        <v>1238</v>
      </c>
      <c r="H18" s="76">
        <v>828</v>
      </c>
    </row>
    <row r="19" spans="1:8" ht="17.25" customHeight="1">
      <c r="A19" s="43" t="s">
        <v>70</v>
      </c>
      <c r="B19" s="84">
        <v>6909</v>
      </c>
      <c r="C19" s="45">
        <v>7092</v>
      </c>
      <c r="D19" s="45">
        <v>3692</v>
      </c>
      <c r="E19" s="45">
        <v>3400</v>
      </c>
      <c r="F19" s="45">
        <v>5372</v>
      </c>
      <c r="G19" s="45">
        <v>2741</v>
      </c>
      <c r="H19" s="76">
        <v>2631</v>
      </c>
    </row>
    <row r="20" spans="1:8" ht="17.25" customHeight="1">
      <c r="A20" s="43" t="s">
        <v>71</v>
      </c>
      <c r="B20" s="84">
        <v>4148</v>
      </c>
      <c r="C20" s="45">
        <v>2469</v>
      </c>
      <c r="D20" s="45">
        <v>1223</v>
      </c>
      <c r="E20" s="45">
        <v>1246</v>
      </c>
      <c r="F20" s="45">
        <v>2160</v>
      </c>
      <c r="G20" s="45">
        <v>1044</v>
      </c>
      <c r="H20" s="76">
        <v>1116</v>
      </c>
    </row>
    <row r="21" spans="1:8" ht="17.25" customHeight="1">
      <c r="A21" s="43" t="s">
        <v>72</v>
      </c>
      <c r="B21" s="84">
        <v>5048</v>
      </c>
      <c r="C21" s="45">
        <v>5039</v>
      </c>
      <c r="D21" s="45">
        <v>2824</v>
      </c>
      <c r="E21" s="45">
        <v>2215</v>
      </c>
      <c r="F21" s="45">
        <v>3491</v>
      </c>
      <c r="G21" s="45">
        <v>1899</v>
      </c>
      <c r="H21" s="76">
        <v>1592</v>
      </c>
    </row>
    <row r="22" spans="1:15" ht="17.25" customHeight="1">
      <c r="A22" s="40" t="s">
        <v>136</v>
      </c>
      <c r="B22" s="83">
        <f aca="true" t="shared" si="3" ref="B22:G22">SUM(B23:B25)</f>
        <v>18327</v>
      </c>
      <c r="C22" s="42">
        <f t="shared" si="3"/>
        <v>32659</v>
      </c>
      <c r="D22" s="42">
        <f t="shared" si="3"/>
        <v>7616</v>
      </c>
      <c r="E22" s="42">
        <f t="shared" si="3"/>
        <v>25043</v>
      </c>
      <c r="F22" s="42">
        <f t="shared" si="3"/>
        <v>12775</v>
      </c>
      <c r="G22" s="42">
        <f t="shared" si="3"/>
        <v>2982</v>
      </c>
      <c r="H22" s="75">
        <v>9793</v>
      </c>
      <c r="I22" s="80"/>
      <c r="J22" s="80"/>
      <c r="K22" s="80"/>
      <c r="L22" s="80"/>
      <c r="M22" s="80"/>
      <c r="N22" s="80"/>
      <c r="O22" s="80"/>
    </row>
    <row r="23" spans="1:15" s="3" customFormat="1" ht="17.25" customHeight="1">
      <c r="A23" s="43" t="s">
        <v>145</v>
      </c>
      <c r="B23" s="84">
        <v>8182</v>
      </c>
      <c r="C23" s="45">
        <v>12939</v>
      </c>
      <c r="D23" s="45">
        <v>3385</v>
      </c>
      <c r="E23" s="45">
        <v>9554</v>
      </c>
      <c r="F23" s="45">
        <v>5239</v>
      </c>
      <c r="G23" s="45">
        <v>1479</v>
      </c>
      <c r="H23" s="76">
        <v>3760</v>
      </c>
      <c r="I23" s="81"/>
      <c r="J23" s="81"/>
      <c r="K23" s="81"/>
      <c r="L23" s="81"/>
      <c r="M23" s="81"/>
      <c r="N23" s="81"/>
      <c r="O23" s="81"/>
    </row>
    <row r="24" spans="1:8" ht="17.25" customHeight="1">
      <c r="A24" s="43" t="s">
        <v>146</v>
      </c>
      <c r="B24" s="84">
        <v>2268</v>
      </c>
      <c r="C24" s="46">
        <v>6696</v>
      </c>
      <c r="D24" s="46">
        <v>1506</v>
      </c>
      <c r="E24" s="46">
        <v>5190</v>
      </c>
      <c r="F24" s="46">
        <v>1829</v>
      </c>
      <c r="G24" s="46">
        <v>462</v>
      </c>
      <c r="H24" s="76">
        <v>1367</v>
      </c>
    </row>
    <row r="25" spans="1:8" ht="17.25" customHeight="1" thickBot="1">
      <c r="A25" s="79" t="s">
        <v>147</v>
      </c>
      <c r="B25" s="85">
        <v>7877</v>
      </c>
      <c r="C25" s="51">
        <v>13024</v>
      </c>
      <c r="D25" s="51">
        <v>2725</v>
      </c>
      <c r="E25" s="51">
        <v>10299</v>
      </c>
      <c r="F25" s="52">
        <v>5707</v>
      </c>
      <c r="G25" s="52">
        <v>1041</v>
      </c>
      <c r="H25" s="78">
        <v>4666</v>
      </c>
    </row>
    <row r="26" spans="1:8" ht="13.5" customHeight="1">
      <c r="A26" s="151" t="s">
        <v>78</v>
      </c>
      <c r="B26" s="151"/>
      <c r="C26" s="151"/>
      <c r="D26" s="151"/>
      <c r="E26" s="151"/>
      <c r="F26" s="151"/>
      <c r="G26" s="151"/>
      <c r="H26" s="151"/>
    </row>
    <row r="27" spans="1:8" ht="12.75" customHeight="1">
      <c r="A27" s="3"/>
      <c r="B27" s="2"/>
      <c r="C27" s="2"/>
      <c r="D27" s="2"/>
      <c r="E27" s="2"/>
      <c r="F27" s="2"/>
      <c r="G27" s="2"/>
      <c r="H27" s="2"/>
    </row>
    <row r="28" spans="1:8" ht="12.75" customHeight="1">
      <c r="A28" s="3"/>
      <c r="B28" s="2"/>
      <c r="C28" s="2"/>
      <c r="D28" s="2"/>
      <c r="E28" s="2"/>
      <c r="F28" s="2"/>
      <c r="G28" s="2"/>
      <c r="H28" s="2"/>
    </row>
    <row r="29" spans="1:8" ht="12.75" customHeight="1">
      <c r="A29" s="3"/>
      <c r="B29" s="2"/>
      <c r="C29" s="2"/>
      <c r="D29" s="2"/>
      <c r="E29" s="2"/>
      <c r="F29" s="2"/>
      <c r="G29" s="2"/>
      <c r="H29" s="2"/>
    </row>
    <row r="30" spans="1:8" ht="12.75" customHeight="1">
      <c r="A30" s="3"/>
      <c r="B30" s="2"/>
      <c r="C30" s="2"/>
      <c r="D30" s="2"/>
      <c r="E30" s="2"/>
      <c r="F30" s="2"/>
      <c r="G30" s="2"/>
      <c r="H30" s="2"/>
    </row>
  </sheetData>
  <sheetProtection/>
  <mergeCells count="7">
    <mergeCell ref="A26:H26"/>
    <mergeCell ref="A1:H1"/>
    <mergeCell ref="A2:H2"/>
    <mergeCell ref="A3:A4"/>
    <mergeCell ref="B3:B4"/>
    <mergeCell ref="C3:E3"/>
    <mergeCell ref="F3:H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'101'!A1:H1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47" t="s">
        <v>29</v>
      </c>
      <c r="C3" s="142" t="s">
        <v>27</v>
      </c>
      <c r="D3" s="143"/>
      <c r="E3" s="148"/>
      <c r="F3" s="142" t="s">
        <v>28</v>
      </c>
      <c r="G3" s="143"/>
      <c r="H3" s="153"/>
    </row>
    <row r="4" spans="1:8" s="4" customFormat="1" ht="16.5" thickBot="1">
      <c r="A4" s="146"/>
      <c r="B4" s="133"/>
      <c r="C4" s="10" t="s">
        <v>30</v>
      </c>
      <c r="D4" s="10" t="s">
        <v>31</v>
      </c>
      <c r="E4" s="10" t="s">
        <v>32</v>
      </c>
      <c r="F4" s="10" t="s">
        <v>30</v>
      </c>
      <c r="G4" s="10" t="s">
        <v>31</v>
      </c>
      <c r="H4" s="73" t="s">
        <v>32</v>
      </c>
    </row>
    <row r="5" spans="1:15" ht="17.25" customHeight="1">
      <c r="A5" s="37" t="s">
        <v>148</v>
      </c>
      <c r="B5" s="82">
        <f aca="true" t="shared" si="0" ref="B5:H5">B6+B8+B15</f>
        <v>150703</v>
      </c>
      <c r="C5" s="42">
        <f t="shared" si="0"/>
        <v>194037</v>
      </c>
      <c r="D5" s="42">
        <f t="shared" si="0"/>
        <v>89730</v>
      </c>
      <c r="E5" s="42">
        <f t="shared" si="0"/>
        <v>104307</v>
      </c>
      <c r="F5" s="48">
        <f t="shared" si="0"/>
        <v>110162</v>
      </c>
      <c r="G5" s="48">
        <f t="shared" si="0"/>
        <v>54942</v>
      </c>
      <c r="H5" s="75">
        <f t="shared" si="0"/>
        <v>55220</v>
      </c>
      <c r="I5" s="80"/>
      <c r="J5" s="80"/>
      <c r="K5" s="80"/>
      <c r="L5" s="80"/>
      <c r="M5" s="80"/>
      <c r="N5" s="80"/>
      <c r="O5" s="80"/>
    </row>
    <row r="6" spans="1:15" ht="17.25" customHeight="1">
      <c r="A6" s="40" t="s">
        <v>2</v>
      </c>
      <c r="B6" s="83">
        <f aca="true" t="shared" si="1" ref="B6:H6">B7</f>
        <v>622</v>
      </c>
      <c r="C6" s="42">
        <f t="shared" si="1"/>
        <v>283</v>
      </c>
      <c r="D6" s="42">
        <f t="shared" si="1"/>
        <v>107</v>
      </c>
      <c r="E6" s="42">
        <f t="shared" si="1"/>
        <v>176</v>
      </c>
      <c r="F6" s="48">
        <f t="shared" si="1"/>
        <v>196</v>
      </c>
      <c r="G6" s="48">
        <f t="shared" si="1"/>
        <v>132</v>
      </c>
      <c r="H6" s="75">
        <f t="shared" si="1"/>
        <v>64</v>
      </c>
      <c r="I6" s="80"/>
      <c r="J6" s="80"/>
      <c r="K6" s="80"/>
      <c r="L6" s="80"/>
      <c r="M6" s="80"/>
      <c r="N6" s="80"/>
      <c r="O6" s="80"/>
    </row>
    <row r="7" spans="1:12" ht="17.25" customHeight="1">
      <c r="A7" s="43" t="s">
        <v>149</v>
      </c>
      <c r="B7" s="84">
        <v>622</v>
      </c>
      <c r="C7" s="86">
        <v>283</v>
      </c>
      <c r="D7" s="45">
        <v>107</v>
      </c>
      <c r="E7" s="45">
        <v>176</v>
      </c>
      <c r="F7" s="46">
        <v>196</v>
      </c>
      <c r="G7" s="46">
        <v>132</v>
      </c>
      <c r="H7" s="76">
        <v>64</v>
      </c>
      <c r="I7" s="80"/>
      <c r="J7" s="80"/>
      <c r="K7" s="80"/>
      <c r="L7" s="80"/>
    </row>
    <row r="8" spans="1:15" ht="17.25" customHeight="1">
      <c r="A8" s="40" t="s">
        <v>10</v>
      </c>
      <c r="B8" s="83">
        <f>SUM(B9:B14)</f>
        <v>133087</v>
      </c>
      <c r="C8" s="42">
        <f aca="true" t="shared" si="2" ref="C8:H8">SUM(C9:C14)</f>
        <v>162372</v>
      </c>
      <c r="D8" s="42">
        <f t="shared" si="2"/>
        <v>81982</v>
      </c>
      <c r="E8" s="42">
        <f t="shared" si="2"/>
        <v>80390</v>
      </c>
      <c r="F8" s="42">
        <f t="shared" si="2"/>
        <v>98005</v>
      </c>
      <c r="G8" s="42">
        <f t="shared" si="2"/>
        <v>52050</v>
      </c>
      <c r="H8" s="75">
        <f t="shared" si="2"/>
        <v>45955</v>
      </c>
      <c r="I8" s="80"/>
      <c r="J8" s="80"/>
      <c r="K8" s="80"/>
      <c r="L8" s="80"/>
      <c r="M8" s="80"/>
      <c r="N8" s="80"/>
      <c r="O8" s="80"/>
    </row>
    <row r="9" spans="1:15" s="3" customFormat="1" ht="17.25" customHeight="1">
      <c r="A9" s="43" t="s">
        <v>150</v>
      </c>
      <c r="B9" s="84">
        <v>54509</v>
      </c>
      <c r="C9" s="87">
        <v>74119</v>
      </c>
      <c r="D9" s="46">
        <v>36079</v>
      </c>
      <c r="E9" s="46">
        <v>38040</v>
      </c>
      <c r="F9" s="46">
        <v>40580</v>
      </c>
      <c r="G9" s="46">
        <v>22096</v>
      </c>
      <c r="H9" s="76">
        <v>18484</v>
      </c>
      <c r="I9" s="80"/>
      <c r="J9" s="80"/>
      <c r="K9" s="80"/>
      <c r="L9" s="80"/>
      <c r="M9" s="81"/>
      <c r="N9" s="81"/>
      <c r="O9" s="81"/>
    </row>
    <row r="10" spans="1:12" ht="17.25" customHeight="1">
      <c r="A10" s="43" t="s">
        <v>151</v>
      </c>
      <c r="B10" s="84">
        <v>379</v>
      </c>
      <c r="C10" s="45">
        <v>268</v>
      </c>
      <c r="D10" s="46">
        <v>185</v>
      </c>
      <c r="E10" s="46">
        <v>83</v>
      </c>
      <c r="F10" s="46">
        <v>249</v>
      </c>
      <c r="G10" s="46">
        <v>175</v>
      </c>
      <c r="H10" s="76">
        <v>74</v>
      </c>
      <c r="I10" s="80"/>
      <c r="J10" s="80"/>
      <c r="K10" s="80"/>
      <c r="L10" s="80"/>
    </row>
    <row r="11" spans="1:12" ht="17.25" customHeight="1">
      <c r="A11" s="43" t="s">
        <v>152</v>
      </c>
      <c r="B11" s="84">
        <v>9498</v>
      </c>
      <c r="C11" s="45">
        <v>15727</v>
      </c>
      <c r="D11" s="45">
        <v>7912</v>
      </c>
      <c r="E11" s="45">
        <v>7815</v>
      </c>
      <c r="F11" s="46">
        <v>7162</v>
      </c>
      <c r="G11" s="46">
        <v>3518</v>
      </c>
      <c r="H11" s="76">
        <v>3644</v>
      </c>
      <c r="I11" s="80"/>
      <c r="J11" s="80"/>
      <c r="K11" s="80"/>
      <c r="L11" s="80"/>
    </row>
    <row r="12" spans="1:12" ht="17.25" customHeight="1">
      <c r="A12" s="43" t="s">
        <v>153</v>
      </c>
      <c r="B12" s="84">
        <v>55412</v>
      </c>
      <c r="C12" s="45">
        <v>36936</v>
      </c>
      <c r="D12" s="46">
        <v>20312</v>
      </c>
      <c r="E12" s="46">
        <v>16624</v>
      </c>
      <c r="F12" s="46">
        <v>32133</v>
      </c>
      <c r="G12" s="46">
        <v>17528</v>
      </c>
      <c r="H12" s="76">
        <v>14605</v>
      </c>
      <c r="I12" s="80"/>
      <c r="J12" s="80"/>
      <c r="K12" s="80"/>
      <c r="L12" s="80"/>
    </row>
    <row r="13" spans="1:12" ht="17.25" customHeight="1">
      <c r="A13" s="43" t="s">
        <v>154</v>
      </c>
      <c r="B13" s="84">
        <v>11175</v>
      </c>
      <c r="C13" s="45">
        <v>32575</v>
      </c>
      <c r="D13" s="46">
        <v>16459</v>
      </c>
      <c r="E13" s="46">
        <v>16116</v>
      </c>
      <c r="F13" s="46">
        <v>16093</v>
      </c>
      <c r="G13" s="46">
        <v>8072</v>
      </c>
      <c r="H13" s="76">
        <v>8021</v>
      </c>
      <c r="I13" s="80"/>
      <c r="J13" s="80"/>
      <c r="K13" s="80"/>
      <c r="L13" s="80"/>
    </row>
    <row r="14" spans="1:12" ht="17.25" customHeight="1">
      <c r="A14" s="43" t="s">
        <v>155</v>
      </c>
      <c r="B14" s="84">
        <v>2114</v>
      </c>
      <c r="C14" s="45">
        <v>2747</v>
      </c>
      <c r="D14" s="46">
        <v>1035</v>
      </c>
      <c r="E14" s="46">
        <v>1712</v>
      </c>
      <c r="F14" s="46">
        <v>1788</v>
      </c>
      <c r="G14" s="46">
        <v>661</v>
      </c>
      <c r="H14" s="76">
        <v>1127</v>
      </c>
      <c r="I14" s="80"/>
      <c r="J14" s="80"/>
      <c r="K14" s="80"/>
      <c r="L14" s="80"/>
    </row>
    <row r="15" spans="1:12" ht="17.25" customHeight="1">
      <c r="A15" s="40" t="s">
        <v>156</v>
      </c>
      <c r="B15" s="83">
        <f>SUM(B16:B18)</f>
        <v>16994</v>
      </c>
      <c r="C15" s="42">
        <f aca="true" t="shared" si="3" ref="C15:H15">SUM(C16:C18)</f>
        <v>31382</v>
      </c>
      <c r="D15" s="42">
        <f t="shared" si="3"/>
        <v>7641</v>
      </c>
      <c r="E15" s="42">
        <f t="shared" si="3"/>
        <v>23741</v>
      </c>
      <c r="F15" s="48">
        <f t="shared" si="3"/>
        <v>11961</v>
      </c>
      <c r="G15" s="48">
        <f t="shared" si="3"/>
        <v>2760</v>
      </c>
      <c r="H15" s="75">
        <f t="shared" si="3"/>
        <v>9201</v>
      </c>
      <c r="I15" s="80"/>
      <c r="J15" s="80"/>
      <c r="K15" s="80"/>
      <c r="L15" s="80"/>
    </row>
    <row r="16" spans="1:15" ht="17.25" customHeight="1">
      <c r="A16" s="43" t="s">
        <v>157</v>
      </c>
      <c r="B16" s="84">
        <v>8438</v>
      </c>
      <c r="C16" s="45">
        <v>12240</v>
      </c>
      <c r="D16" s="45">
        <v>3432</v>
      </c>
      <c r="E16" s="45">
        <v>8808</v>
      </c>
      <c r="F16" s="46">
        <v>5738</v>
      </c>
      <c r="G16" s="46">
        <v>1603</v>
      </c>
      <c r="H16" s="76">
        <v>4135</v>
      </c>
      <c r="I16" s="80"/>
      <c r="J16" s="80"/>
      <c r="K16" s="80"/>
      <c r="L16" s="80"/>
      <c r="M16" s="80"/>
      <c r="N16" s="80"/>
      <c r="O16" s="80"/>
    </row>
    <row r="17" spans="1:15" ht="17.25" customHeight="1">
      <c r="A17" s="43" t="s">
        <v>158</v>
      </c>
      <c r="B17" s="84">
        <v>1856</v>
      </c>
      <c r="C17" s="46">
        <v>6366</v>
      </c>
      <c r="D17" s="46">
        <v>1495</v>
      </c>
      <c r="E17" s="46">
        <v>4871</v>
      </c>
      <c r="F17" s="46">
        <v>1449</v>
      </c>
      <c r="G17" s="46">
        <v>312</v>
      </c>
      <c r="H17" s="76">
        <v>1137</v>
      </c>
      <c r="I17" s="80"/>
      <c r="J17" s="80"/>
      <c r="K17" s="80"/>
      <c r="L17" s="80"/>
      <c r="M17" s="80"/>
      <c r="N17" s="80"/>
      <c r="O17" s="80"/>
    </row>
    <row r="18" spans="1:12" ht="17.25" customHeight="1" thickBot="1">
      <c r="A18" s="79" t="s">
        <v>159</v>
      </c>
      <c r="B18" s="85">
        <v>6700</v>
      </c>
      <c r="C18" s="51">
        <v>12776</v>
      </c>
      <c r="D18" s="51">
        <v>2714</v>
      </c>
      <c r="E18" s="51">
        <v>10062</v>
      </c>
      <c r="F18" s="52">
        <v>4774</v>
      </c>
      <c r="G18" s="52">
        <v>845</v>
      </c>
      <c r="H18" s="78">
        <v>3929</v>
      </c>
      <c r="I18" s="80"/>
      <c r="J18" s="80"/>
      <c r="K18" s="80"/>
      <c r="L18" s="80"/>
    </row>
    <row r="19" spans="1:8" ht="13.5" customHeight="1">
      <c r="A19" s="151" t="s">
        <v>78</v>
      </c>
      <c r="B19" s="151"/>
      <c r="C19" s="151"/>
      <c r="D19" s="151"/>
      <c r="E19" s="151"/>
      <c r="F19" s="151"/>
      <c r="G19" s="151"/>
      <c r="H19" s="151"/>
    </row>
    <row r="20" spans="1:8" ht="12.75" customHeight="1">
      <c r="A20" s="3"/>
      <c r="B20" s="2"/>
      <c r="C20" s="2"/>
      <c r="D20" s="2"/>
      <c r="E20" s="2"/>
      <c r="F20" s="2"/>
      <c r="G20" s="2"/>
      <c r="H20" s="2"/>
    </row>
    <row r="21" spans="1:8" ht="12.75" customHeight="1">
      <c r="A21" s="3"/>
      <c r="B21" s="2"/>
      <c r="C21" s="2"/>
      <c r="D21" s="2"/>
      <c r="E21" s="2"/>
      <c r="F21" s="2"/>
      <c r="G21" s="2"/>
      <c r="H21" s="2"/>
    </row>
    <row r="22" spans="1:8" ht="12.75" customHeight="1">
      <c r="A22" s="3"/>
      <c r="B22" s="2"/>
      <c r="C22" s="2"/>
      <c r="D22" s="2"/>
      <c r="E22" s="2"/>
      <c r="F22" s="2"/>
      <c r="G22" s="2"/>
      <c r="H22" s="2"/>
    </row>
    <row r="23" spans="1:8" ht="12.75" customHeight="1">
      <c r="A23" s="3"/>
      <c r="B23" s="2"/>
      <c r="C23" s="2"/>
      <c r="D23" s="2"/>
      <c r="E23" s="2"/>
      <c r="F23" s="2"/>
      <c r="G23" s="2"/>
      <c r="H23" s="2"/>
    </row>
  </sheetData>
  <sheetProtection/>
  <mergeCells count="7">
    <mergeCell ref="A19:H19"/>
    <mergeCell ref="A1:H1"/>
    <mergeCell ref="A2:H2"/>
    <mergeCell ref="A3:A4"/>
    <mergeCell ref="B3:B4"/>
    <mergeCell ref="C3:E3"/>
    <mergeCell ref="F3: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24"/>
  <sheetViews>
    <sheetView zoomScalePageLayoutView="0" workbookViewId="0" topLeftCell="A1">
      <selection activeCell="C14" sqref="C14"/>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'101'!A1:H1</f>
        <v>106-26 技專校院招生報考與錄取人數－按性別分</v>
      </c>
      <c r="B1" s="128"/>
      <c r="C1" s="128"/>
      <c r="D1" s="128"/>
      <c r="E1" s="128"/>
      <c r="F1" s="128"/>
      <c r="G1" s="128"/>
      <c r="H1" s="128"/>
    </row>
    <row r="2" spans="1:8" ht="16.5" customHeight="1" thickBot="1">
      <c r="A2" s="129" t="s">
        <v>26</v>
      </c>
      <c r="B2" s="129"/>
      <c r="C2" s="129"/>
      <c r="D2" s="129"/>
      <c r="E2" s="129"/>
      <c r="F2" s="129"/>
      <c r="G2" s="129"/>
      <c r="H2" s="129"/>
    </row>
    <row r="3" spans="1:8" s="4" customFormat="1" ht="15.75">
      <c r="A3" s="145" t="s">
        <v>81</v>
      </c>
      <c r="B3" s="147" t="s">
        <v>29</v>
      </c>
      <c r="C3" s="142" t="s">
        <v>27</v>
      </c>
      <c r="D3" s="143"/>
      <c r="E3" s="148"/>
      <c r="F3" s="142" t="s">
        <v>28</v>
      </c>
      <c r="G3" s="143"/>
      <c r="H3" s="153"/>
    </row>
    <row r="4" spans="1:8" s="4" customFormat="1" ht="16.5" thickBot="1">
      <c r="A4" s="146"/>
      <c r="B4" s="133"/>
      <c r="C4" s="10" t="s">
        <v>30</v>
      </c>
      <c r="D4" s="10" t="s">
        <v>31</v>
      </c>
      <c r="E4" s="10" t="s">
        <v>32</v>
      </c>
      <c r="F4" s="10" t="s">
        <v>30</v>
      </c>
      <c r="G4" s="10" t="s">
        <v>31</v>
      </c>
      <c r="H4" s="73" t="s">
        <v>32</v>
      </c>
    </row>
    <row r="5" spans="1:15" ht="17.25" customHeight="1">
      <c r="A5" s="37" t="s">
        <v>160</v>
      </c>
      <c r="B5" s="82">
        <f aca="true" t="shared" si="0" ref="B5:H5">B6+B8+B15</f>
        <v>141574</v>
      </c>
      <c r="C5" s="42">
        <f t="shared" si="0"/>
        <v>171299</v>
      </c>
      <c r="D5" s="42">
        <f t="shared" si="0"/>
        <v>79008</v>
      </c>
      <c r="E5" s="42">
        <f t="shared" si="0"/>
        <v>92291</v>
      </c>
      <c r="F5" s="48">
        <f t="shared" si="0"/>
        <v>100738</v>
      </c>
      <c r="G5" s="48">
        <f t="shared" si="0"/>
        <v>48771</v>
      </c>
      <c r="H5" s="75">
        <f t="shared" si="0"/>
        <v>51967</v>
      </c>
      <c r="I5" s="80"/>
      <c r="J5" s="80"/>
      <c r="K5" s="80"/>
      <c r="L5" s="80"/>
      <c r="M5" s="80"/>
      <c r="N5" s="80"/>
      <c r="O5" s="80"/>
    </row>
    <row r="6" spans="1:15" ht="17.25" customHeight="1">
      <c r="A6" s="40" t="s">
        <v>2</v>
      </c>
      <c r="B6" s="83">
        <f aca="true" t="shared" si="1" ref="B6:H6">B7</f>
        <v>603</v>
      </c>
      <c r="C6" s="42">
        <f t="shared" si="1"/>
        <v>323</v>
      </c>
      <c r="D6" s="42">
        <f t="shared" si="1"/>
        <v>98</v>
      </c>
      <c r="E6" s="42">
        <f t="shared" si="1"/>
        <v>225</v>
      </c>
      <c r="F6" s="48">
        <f t="shared" si="1"/>
        <v>191</v>
      </c>
      <c r="G6" s="48">
        <f t="shared" si="1"/>
        <v>56</v>
      </c>
      <c r="H6" s="75">
        <f t="shared" si="1"/>
        <v>135</v>
      </c>
      <c r="I6" s="80"/>
      <c r="J6" s="80"/>
      <c r="K6" s="80"/>
      <c r="L6" s="80"/>
      <c r="M6" s="80"/>
      <c r="N6" s="80"/>
      <c r="O6" s="80"/>
    </row>
    <row r="7" spans="1:12" ht="17.25" customHeight="1">
      <c r="A7" s="43" t="s">
        <v>56</v>
      </c>
      <c r="B7" s="84">
        <v>603</v>
      </c>
      <c r="C7" s="86">
        <v>323</v>
      </c>
      <c r="D7" s="45">
        <v>98</v>
      </c>
      <c r="E7" s="45">
        <v>225</v>
      </c>
      <c r="F7" s="46">
        <v>191</v>
      </c>
      <c r="G7" s="46">
        <v>56</v>
      </c>
      <c r="H7" s="76">
        <v>135</v>
      </c>
      <c r="I7" s="80"/>
      <c r="J7" s="80"/>
      <c r="K7" s="80"/>
      <c r="L7" s="80"/>
    </row>
    <row r="8" spans="1:15" ht="17.25" customHeight="1">
      <c r="A8" s="40" t="s">
        <v>10</v>
      </c>
      <c r="B8" s="83">
        <f>SUM(B9:B14)</f>
        <v>122778</v>
      </c>
      <c r="C8" s="42">
        <f aca="true" t="shared" si="2" ref="C8:H8">SUM(C9:C14)</f>
        <v>144471</v>
      </c>
      <c r="D8" s="42">
        <f t="shared" si="2"/>
        <v>72925</v>
      </c>
      <c r="E8" s="42">
        <f t="shared" si="2"/>
        <v>71546</v>
      </c>
      <c r="F8" s="42">
        <f t="shared" si="2"/>
        <v>88766</v>
      </c>
      <c r="G8" s="42">
        <f t="shared" si="2"/>
        <v>46218</v>
      </c>
      <c r="H8" s="75">
        <f t="shared" si="2"/>
        <v>42548</v>
      </c>
      <c r="I8" s="80"/>
      <c r="J8" s="80"/>
      <c r="K8" s="80"/>
      <c r="L8" s="80"/>
      <c r="M8" s="80"/>
      <c r="N8" s="80"/>
      <c r="O8" s="80"/>
    </row>
    <row r="9" spans="1:15" s="3" customFormat="1" ht="17.25" customHeight="1">
      <c r="A9" s="43" t="s">
        <v>62</v>
      </c>
      <c r="B9" s="84">
        <v>50048</v>
      </c>
      <c r="C9" s="87">
        <v>64158</v>
      </c>
      <c r="D9" s="46">
        <v>31308</v>
      </c>
      <c r="E9" s="46">
        <v>32850</v>
      </c>
      <c r="F9" s="46">
        <v>36780</v>
      </c>
      <c r="G9" s="46">
        <v>19555</v>
      </c>
      <c r="H9" s="76">
        <v>17225</v>
      </c>
      <c r="I9" s="80"/>
      <c r="J9" s="80"/>
      <c r="K9" s="80"/>
      <c r="L9" s="80"/>
      <c r="M9" s="81"/>
      <c r="N9" s="81"/>
      <c r="O9" s="81"/>
    </row>
    <row r="10" spans="1:12" ht="17.25" customHeight="1">
      <c r="A10" s="43" t="s">
        <v>63</v>
      </c>
      <c r="B10" s="84">
        <v>310</v>
      </c>
      <c r="C10" s="45">
        <v>262</v>
      </c>
      <c r="D10" s="46">
        <v>192</v>
      </c>
      <c r="E10" s="46">
        <v>70</v>
      </c>
      <c r="F10" s="46">
        <v>223</v>
      </c>
      <c r="G10" s="46">
        <v>160</v>
      </c>
      <c r="H10" s="76">
        <v>63</v>
      </c>
      <c r="I10" s="80"/>
      <c r="J10" s="80"/>
      <c r="K10" s="80"/>
      <c r="L10" s="80"/>
    </row>
    <row r="11" spans="1:12" ht="17.25" customHeight="1">
      <c r="A11" s="43" t="s">
        <v>64</v>
      </c>
      <c r="B11" s="84">
        <v>9064</v>
      </c>
      <c r="C11" s="45">
        <v>15136</v>
      </c>
      <c r="D11" s="45">
        <v>7782</v>
      </c>
      <c r="E11" s="45">
        <v>7354</v>
      </c>
      <c r="F11" s="46">
        <v>6761</v>
      </c>
      <c r="G11" s="46">
        <v>3227</v>
      </c>
      <c r="H11" s="76">
        <v>3534</v>
      </c>
      <c r="I11" s="80"/>
      <c r="J11" s="80"/>
      <c r="K11" s="80"/>
      <c r="L11" s="80"/>
    </row>
    <row r="12" spans="1:12" ht="17.25" customHeight="1">
      <c r="A12" s="43" t="s">
        <v>65</v>
      </c>
      <c r="B12" s="84">
        <v>50145</v>
      </c>
      <c r="C12" s="45">
        <v>32211</v>
      </c>
      <c r="D12" s="46">
        <v>17517</v>
      </c>
      <c r="E12" s="46">
        <v>14694</v>
      </c>
      <c r="F12" s="46">
        <v>28376</v>
      </c>
      <c r="G12" s="46">
        <v>15369</v>
      </c>
      <c r="H12" s="76">
        <v>13007</v>
      </c>
      <c r="I12" s="80"/>
      <c r="J12" s="80"/>
      <c r="K12" s="80"/>
      <c r="L12" s="80"/>
    </row>
    <row r="13" spans="1:12" ht="17.25" customHeight="1">
      <c r="A13" s="43" t="s">
        <v>66</v>
      </c>
      <c r="B13" s="84">
        <v>10384</v>
      </c>
      <c r="C13" s="45">
        <v>29476</v>
      </c>
      <c r="D13" s="46">
        <v>14910</v>
      </c>
      <c r="E13" s="46">
        <v>14566</v>
      </c>
      <c r="F13" s="46">
        <v>14348</v>
      </c>
      <c r="G13" s="46">
        <v>7080</v>
      </c>
      <c r="H13" s="76">
        <v>7268</v>
      </c>
      <c r="I13" s="80"/>
      <c r="J13" s="80"/>
      <c r="K13" s="80"/>
      <c r="L13" s="80"/>
    </row>
    <row r="14" spans="1:12" ht="17.25" customHeight="1">
      <c r="A14" s="43" t="s">
        <v>67</v>
      </c>
      <c r="B14" s="84">
        <v>2827</v>
      </c>
      <c r="C14" s="45">
        <v>3228</v>
      </c>
      <c r="D14" s="46">
        <v>1216</v>
      </c>
      <c r="E14" s="46">
        <v>2012</v>
      </c>
      <c r="F14" s="46">
        <v>2278</v>
      </c>
      <c r="G14" s="46">
        <v>827</v>
      </c>
      <c r="H14" s="76">
        <v>1451</v>
      </c>
      <c r="I14" s="80"/>
      <c r="J14" s="80"/>
      <c r="K14" s="80"/>
      <c r="L14" s="80"/>
    </row>
    <row r="15" spans="1:12" ht="17.25" customHeight="1">
      <c r="A15" s="40" t="s">
        <v>136</v>
      </c>
      <c r="B15" s="83">
        <f>SUM(B16:B18)</f>
        <v>18193</v>
      </c>
      <c r="C15" s="42">
        <f aca="true" t="shared" si="3" ref="C15:H15">SUM(C16:C18)</f>
        <v>26505</v>
      </c>
      <c r="D15" s="42">
        <f t="shared" si="3"/>
        <v>5985</v>
      </c>
      <c r="E15" s="42">
        <f t="shared" si="3"/>
        <v>20520</v>
      </c>
      <c r="F15" s="48">
        <f t="shared" si="3"/>
        <v>11781</v>
      </c>
      <c r="G15" s="48">
        <f t="shared" si="3"/>
        <v>2497</v>
      </c>
      <c r="H15" s="75">
        <f t="shared" si="3"/>
        <v>9284</v>
      </c>
      <c r="I15" s="80"/>
      <c r="J15" s="80"/>
      <c r="K15" s="80"/>
      <c r="L15" s="80"/>
    </row>
    <row r="16" spans="1:15" ht="17.25" customHeight="1">
      <c r="A16" s="43" t="s">
        <v>43</v>
      </c>
      <c r="B16" s="84">
        <v>8438</v>
      </c>
      <c r="C16" s="45">
        <v>10141</v>
      </c>
      <c r="D16" s="45">
        <v>2556</v>
      </c>
      <c r="E16" s="45">
        <v>7585</v>
      </c>
      <c r="F16" s="46">
        <v>5042</v>
      </c>
      <c r="G16" s="46">
        <v>1223</v>
      </c>
      <c r="H16" s="76">
        <v>3819</v>
      </c>
      <c r="I16" s="80"/>
      <c r="J16" s="80"/>
      <c r="K16" s="80"/>
      <c r="L16" s="80"/>
      <c r="M16" s="80"/>
      <c r="N16" s="80"/>
      <c r="O16" s="80"/>
    </row>
    <row r="17" spans="1:15" ht="17.25" customHeight="1">
      <c r="A17" s="43" t="s">
        <v>44</v>
      </c>
      <c r="B17" s="84">
        <v>2105</v>
      </c>
      <c r="C17" s="46">
        <v>5632</v>
      </c>
      <c r="D17" s="46">
        <v>1271</v>
      </c>
      <c r="E17" s="46">
        <v>4361</v>
      </c>
      <c r="F17" s="46">
        <v>1628</v>
      </c>
      <c r="G17" s="46">
        <v>373</v>
      </c>
      <c r="H17" s="76">
        <v>1255</v>
      </c>
      <c r="I17" s="80"/>
      <c r="J17" s="80"/>
      <c r="K17" s="80"/>
      <c r="L17" s="80"/>
      <c r="M17" s="80"/>
      <c r="N17" s="80"/>
      <c r="O17" s="80"/>
    </row>
    <row r="18" spans="1:12" ht="17.25" customHeight="1" thickBot="1">
      <c r="A18" s="79" t="s">
        <v>45</v>
      </c>
      <c r="B18" s="85">
        <v>7650</v>
      </c>
      <c r="C18" s="51">
        <v>10732</v>
      </c>
      <c r="D18" s="51">
        <v>2158</v>
      </c>
      <c r="E18" s="51">
        <v>8574</v>
      </c>
      <c r="F18" s="52">
        <v>5111</v>
      </c>
      <c r="G18" s="52">
        <v>901</v>
      </c>
      <c r="H18" s="78">
        <v>4210</v>
      </c>
      <c r="I18" s="80"/>
      <c r="J18" s="80"/>
      <c r="K18" s="80"/>
      <c r="L18" s="80"/>
    </row>
    <row r="19" spans="1:8" ht="13.5" customHeight="1">
      <c r="A19" s="151" t="s">
        <v>161</v>
      </c>
      <c r="B19" s="151"/>
      <c r="C19" s="151"/>
      <c r="D19" s="151"/>
      <c r="E19" s="151"/>
      <c r="F19" s="151"/>
      <c r="G19" s="151"/>
      <c r="H19" s="151"/>
    </row>
    <row r="20" spans="1:8" ht="12.75" customHeight="1">
      <c r="A20" s="3"/>
      <c r="B20" s="2"/>
      <c r="C20" s="2"/>
      <c r="D20" s="2"/>
      <c r="E20" s="2"/>
      <c r="F20" s="2"/>
      <c r="G20" s="2"/>
      <c r="H20" s="2"/>
    </row>
    <row r="21" spans="1:8" ht="12.75" customHeight="1">
      <c r="A21" s="3"/>
      <c r="B21" s="2"/>
      <c r="C21" s="2"/>
      <c r="D21" s="2"/>
      <c r="E21" s="2"/>
      <c r="F21" s="2"/>
      <c r="G21" s="2"/>
      <c r="H21" s="2"/>
    </row>
    <row r="22" spans="1:8" ht="12.75" customHeight="1">
      <c r="A22" s="3"/>
      <c r="B22" s="2"/>
      <c r="C22" s="2"/>
      <c r="D22" s="2"/>
      <c r="E22" s="2"/>
      <c r="F22" s="2"/>
      <c r="G22" s="2"/>
      <c r="H22" s="2"/>
    </row>
    <row r="23" spans="1:8" ht="12.75" customHeight="1">
      <c r="A23" s="3"/>
      <c r="B23" s="2"/>
      <c r="C23" s="2"/>
      <c r="D23" s="2"/>
      <c r="E23" s="2"/>
      <c r="F23" s="2"/>
      <c r="G23" s="2"/>
      <c r="H23" s="2"/>
    </row>
    <row r="24" spans="2:8" ht="10.5">
      <c r="B24" s="80"/>
      <c r="C24" s="80"/>
      <c r="D24" s="80"/>
      <c r="E24" s="80"/>
      <c r="F24" s="80"/>
      <c r="G24" s="80"/>
      <c r="H24" s="80"/>
    </row>
  </sheetData>
  <sheetProtection/>
  <mergeCells count="7">
    <mergeCell ref="A19:H19"/>
    <mergeCell ref="A1:H1"/>
    <mergeCell ref="A2:H2"/>
    <mergeCell ref="A3:A4"/>
    <mergeCell ref="B3:B4"/>
    <mergeCell ref="C3:E3"/>
    <mergeCell ref="F3:H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2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H1"/>
    </sheetView>
  </sheetViews>
  <sheetFormatPr defaultColWidth="9.00390625" defaultRowHeight="16.5"/>
  <cols>
    <col min="1" max="1" width="40.375" style="1" customWidth="1"/>
    <col min="2" max="2" width="8.50390625" style="1" bestFit="1" customWidth="1"/>
    <col min="3" max="8" width="8.125" style="1" customWidth="1"/>
    <col min="9" max="16384" width="9.00390625" style="1" customWidth="1"/>
  </cols>
  <sheetData>
    <row r="1" spans="1:8" ht="16.5" customHeight="1">
      <c r="A1" s="128" t="str">
        <f>'106'!A1:H1</f>
        <v>106-26 技專校院招生報考與錄取人數－按性別分</v>
      </c>
      <c r="B1" s="128"/>
      <c r="C1" s="128"/>
      <c r="D1" s="128"/>
      <c r="E1" s="128"/>
      <c r="F1" s="128"/>
      <c r="G1" s="128"/>
      <c r="H1" s="128"/>
    </row>
    <row r="2" spans="1:8" ht="16.5" customHeight="1" thickBot="1">
      <c r="A2" s="129" t="s">
        <v>162</v>
      </c>
      <c r="B2" s="129"/>
      <c r="C2" s="129"/>
      <c r="D2" s="129"/>
      <c r="E2" s="129"/>
      <c r="F2" s="129"/>
      <c r="G2" s="129"/>
      <c r="H2" s="129"/>
    </row>
    <row r="3" spans="1:8" s="4" customFormat="1" ht="15.75">
      <c r="A3" s="145" t="s">
        <v>163</v>
      </c>
      <c r="B3" s="152" t="s">
        <v>164</v>
      </c>
      <c r="C3" s="142" t="s">
        <v>165</v>
      </c>
      <c r="D3" s="143"/>
      <c r="E3" s="148"/>
      <c r="F3" s="142" t="s">
        <v>166</v>
      </c>
      <c r="G3" s="143"/>
      <c r="H3" s="153"/>
    </row>
    <row r="4" spans="1:8" s="4" customFormat="1" ht="16.5" thickBot="1">
      <c r="A4" s="146"/>
      <c r="B4" s="131"/>
      <c r="C4" s="10" t="s">
        <v>167</v>
      </c>
      <c r="D4" s="10" t="s">
        <v>168</v>
      </c>
      <c r="E4" s="10" t="s">
        <v>169</v>
      </c>
      <c r="F4" s="10" t="s">
        <v>167</v>
      </c>
      <c r="G4" s="10" t="s">
        <v>168</v>
      </c>
      <c r="H4" s="73" t="s">
        <v>169</v>
      </c>
    </row>
    <row r="5" spans="1:15" ht="17.25" customHeight="1">
      <c r="A5" s="104" t="s">
        <v>170</v>
      </c>
      <c r="B5" s="97">
        <f aca="true" t="shared" si="0" ref="B5:H5">B6+B8+B16</f>
        <v>143618</v>
      </c>
      <c r="C5" s="42">
        <f t="shared" si="0"/>
        <v>190414</v>
      </c>
      <c r="D5" s="42">
        <f t="shared" si="0"/>
        <v>87481</v>
      </c>
      <c r="E5" s="42">
        <f t="shared" si="0"/>
        <v>102933</v>
      </c>
      <c r="F5" s="48">
        <f t="shared" si="0"/>
        <v>107756</v>
      </c>
      <c r="G5" s="48">
        <f t="shared" si="0"/>
        <v>52116</v>
      </c>
      <c r="H5" s="75">
        <f t="shared" si="0"/>
        <v>55640</v>
      </c>
      <c r="I5" s="80"/>
      <c r="J5" s="80"/>
      <c r="K5" s="80"/>
      <c r="L5" s="80"/>
      <c r="M5" s="80"/>
      <c r="N5" s="80"/>
      <c r="O5" s="80"/>
    </row>
    <row r="6" spans="1:15" ht="17.25" customHeight="1">
      <c r="A6" s="105" t="s">
        <v>2</v>
      </c>
      <c r="B6" s="98">
        <f>B7</f>
        <v>585</v>
      </c>
      <c r="C6" s="42">
        <f aca="true" t="shared" si="1" ref="C6:H6">C7</f>
        <v>262</v>
      </c>
      <c r="D6" s="42">
        <f t="shared" si="1"/>
        <v>75</v>
      </c>
      <c r="E6" s="42">
        <f t="shared" si="1"/>
        <v>187</v>
      </c>
      <c r="F6" s="48">
        <f t="shared" si="1"/>
        <v>172</v>
      </c>
      <c r="G6" s="48">
        <f t="shared" si="1"/>
        <v>50</v>
      </c>
      <c r="H6" s="75">
        <f t="shared" si="1"/>
        <v>122</v>
      </c>
      <c r="I6" s="80"/>
      <c r="J6" s="80"/>
      <c r="K6" s="80"/>
      <c r="L6" s="80"/>
      <c r="M6" s="80"/>
      <c r="N6" s="80"/>
      <c r="O6" s="80"/>
    </row>
    <row r="7" spans="1:12" ht="17.25" customHeight="1">
      <c r="A7" s="106" t="s">
        <v>171</v>
      </c>
      <c r="B7" s="108">
        <v>585</v>
      </c>
      <c r="C7" s="86">
        <f>SUM(D7:E7)</f>
        <v>262</v>
      </c>
      <c r="D7" s="45">
        <v>75</v>
      </c>
      <c r="E7" s="45">
        <v>187</v>
      </c>
      <c r="F7" s="46">
        <f>SUM(G7:H7)</f>
        <v>172</v>
      </c>
      <c r="G7" s="46">
        <v>50</v>
      </c>
      <c r="H7" s="76">
        <v>122</v>
      </c>
      <c r="I7" s="80"/>
      <c r="J7" s="80"/>
      <c r="K7" s="80"/>
      <c r="L7" s="80"/>
    </row>
    <row r="8" spans="1:15" ht="17.25" customHeight="1">
      <c r="A8" s="105" t="s">
        <v>10</v>
      </c>
      <c r="B8" s="98">
        <f aca="true" t="shared" si="2" ref="B8:H8">SUM(B9:B15)</f>
        <v>116047</v>
      </c>
      <c r="C8" s="42">
        <f t="shared" si="2"/>
        <v>147976</v>
      </c>
      <c r="D8" s="42">
        <f t="shared" si="2"/>
        <v>76044</v>
      </c>
      <c r="E8" s="42">
        <f t="shared" si="2"/>
        <v>71932</v>
      </c>
      <c r="F8" s="42">
        <f t="shared" si="2"/>
        <v>90243</v>
      </c>
      <c r="G8" s="42">
        <f t="shared" si="2"/>
        <v>47915</v>
      </c>
      <c r="H8" s="88">
        <f t="shared" si="2"/>
        <v>42328</v>
      </c>
      <c r="I8" s="80"/>
      <c r="J8" s="80"/>
      <c r="K8" s="80"/>
      <c r="L8" s="80"/>
      <c r="M8" s="80"/>
      <c r="N8" s="80"/>
      <c r="O8" s="80"/>
    </row>
    <row r="9" spans="1:15" s="3" customFormat="1" ht="17.25" customHeight="1">
      <c r="A9" s="106" t="s">
        <v>172</v>
      </c>
      <c r="B9" s="108">
        <v>158</v>
      </c>
      <c r="C9" s="87">
        <f aca="true" t="shared" si="3" ref="C9:C15">SUM(D9:E9)</f>
        <v>534</v>
      </c>
      <c r="D9" s="46">
        <v>365</v>
      </c>
      <c r="E9" s="46">
        <v>169</v>
      </c>
      <c r="F9" s="46">
        <f aca="true" t="shared" si="4" ref="F9:F15">SUM(G9:H9)</f>
        <v>96</v>
      </c>
      <c r="G9" s="46">
        <v>63</v>
      </c>
      <c r="H9" s="76">
        <v>33</v>
      </c>
      <c r="I9" s="80"/>
      <c r="J9" s="80"/>
      <c r="K9" s="80"/>
      <c r="L9" s="80"/>
      <c r="M9" s="81"/>
      <c r="N9" s="81"/>
      <c r="O9" s="81"/>
    </row>
    <row r="10" spans="1:15" s="3" customFormat="1" ht="17.25" customHeight="1">
      <c r="A10" s="106" t="s">
        <v>173</v>
      </c>
      <c r="B10" s="108">
        <v>47475</v>
      </c>
      <c r="C10" s="87">
        <f t="shared" si="3"/>
        <v>65670</v>
      </c>
      <c r="D10" s="46">
        <v>32353</v>
      </c>
      <c r="E10" s="46">
        <v>33317</v>
      </c>
      <c r="F10" s="46">
        <f t="shared" si="4"/>
        <v>35797</v>
      </c>
      <c r="G10" s="46">
        <v>19463</v>
      </c>
      <c r="H10" s="76">
        <v>16334</v>
      </c>
      <c r="I10" s="80"/>
      <c r="J10" s="80"/>
      <c r="K10" s="80"/>
      <c r="L10" s="80"/>
      <c r="M10" s="81"/>
      <c r="N10" s="81"/>
      <c r="O10" s="81"/>
    </row>
    <row r="11" spans="1:12" ht="17.25" customHeight="1">
      <c r="A11" s="106" t="s">
        <v>174</v>
      </c>
      <c r="B11" s="108">
        <v>260</v>
      </c>
      <c r="C11" s="87">
        <f t="shared" si="3"/>
        <v>241</v>
      </c>
      <c r="D11" s="46">
        <v>170</v>
      </c>
      <c r="E11" s="46">
        <v>71</v>
      </c>
      <c r="F11" s="46">
        <f t="shared" si="4"/>
        <v>204</v>
      </c>
      <c r="G11" s="46">
        <v>143</v>
      </c>
      <c r="H11" s="76">
        <v>61</v>
      </c>
      <c r="I11" s="80"/>
      <c r="J11" s="80"/>
      <c r="K11" s="80"/>
      <c r="L11" s="80"/>
    </row>
    <row r="12" spans="1:12" ht="17.25" customHeight="1">
      <c r="A12" s="106" t="s">
        <v>175</v>
      </c>
      <c r="B12" s="108">
        <v>8451</v>
      </c>
      <c r="C12" s="87">
        <f t="shared" si="3"/>
        <v>13009</v>
      </c>
      <c r="D12" s="45">
        <v>6962</v>
      </c>
      <c r="E12" s="45">
        <v>6047</v>
      </c>
      <c r="F12" s="46">
        <f t="shared" si="4"/>
        <v>6238</v>
      </c>
      <c r="G12" s="46">
        <v>3088</v>
      </c>
      <c r="H12" s="76">
        <v>3150</v>
      </c>
      <c r="I12" s="80"/>
      <c r="J12" s="80"/>
      <c r="K12" s="80"/>
      <c r="L12" s="80"/>
    </row>
    <row r="13" spans="1:12" ht="17.25" customHeight="1">
      <c r="A13" s="106" t="s">
        <v>176</v>
      </c>
      <c r="B13" s="108">
        <v>47185</v>
      </c>
      <c r="C13" s="87">
        <f t="shared" si="3"/>
        <v>34732</v>
      </c>
      <c r="D13" s="46">
        <v>19632</v>
      </c>
      <c r="E13" s="46">
        <v>15100</v>
      </c>
      <c r="F13" s="46">
        <f t="shared" si="4"/>
        <v>29716</v>
      </c>
      <c r="G13" s="46">
        <v>16519</v>
      </c>
      <c r="H13" s="76">
        <v>13197</v>
      </c>
      <c r="I13" s="80"/>
      <c r="J13" s="80"/>
      <c r="K13" s="80"/>
      <c r="L13" s="80"/>
    </row>
    <row r="14" spans="1:12" ht="17.25" customHeight="1">
      <c r="A14" s="106" t="s">
        <v>177</v>
      </c>
      <c r="B14" s="108">
        <v>9645</v>
      </c>
      <c r="C14" s="87">
        <f t="shared" si="3"/>
        <v>30574</v>
      </c>
      <c r="D14" s="46">
        <v>15336</v>
      </c>
      <c r="E14" s="46">
        <v>15238</v>
      </c>
      <c r="F14" s="46">
        <f t="shared" si="4"/>
        <v>15886</v>
      </c>
      <c r="G14" s="46">
        <v>7790</v>
      </c>
      <c r="H14" s="76">
        <v>8096</v>
      </c>
      <c r="I14" s="80"/>
      <c r="J14" s="80"/>
      <c r="K14" s="80"/>
      <c r="L14" s="80"/>
    </row>
    <row r="15" spans="1:12" ht="17.25" customHeight="1">
      <c r="A15" s="106" t="s">
        <v>178</v>
      </c>
      <c r="B15" s="108">
        <v>2873</v>
      </c>
      <c r="C15" s="87">
        <f t="shared" si="3"/>
        <v>3216</v>
      </c>
      <c r="D15" s="46">
        <v>1226</v>
      </c>
      <c r="E15" s="46">
        <v>1990</v>
      </c>
      <c r="F15" s="46">
        <f t="shared" si="4"/>
        <v>2306</v>
      </c>
      <c r="G15" s="46">
        <v>849</v>
      </c>
      <c r="H15" s="76">
        <v>1457</v>
      </c>
      <c r="I15" s="80"/>
      <c r="J15" s="80"/>
      <c r="K15" s="80"/>
      <c r="L15" s="80"/>
    </row>
    <row r="16" spans="1:12" ht="17.25" customHeight="1">
      <c r="A16" s="105" t="s">
        <v>179</v>
      </c>
      <c r="B16" s="109">
        <f aca="true" t="shared" si="5" ref="B16:H16">SUM(B17:B20)</f>
        <v>26986</v>
      </c>
      <c r="C16" s="89">
        <f t="shared" si="5"/>
        <v>42176</v>
      </c>
      <c r="D16" s="89">
        <f t="shared" si="5"/>
        <v>11362</v>
      </c>
      <c r="E16" s="89">
        <f t="shared" si="5"/>
        <v>30814</v>
      </c>
      <c r="F16" s="90">
        <f t="shared" si="5"/>
        <v>17341</v>
      </c>
      <c r="G16" s="90">
        <f t="shared" si="5"/>
        <v>4151</v>
      </c>
      <c r="H16" s="75">
        <f t="shared" si="5"/>
        <v>13190</v>
      </c>
      <c r="I16" s="80"/>
      <c r="J16" s="80"/>
      <c r="K16" s="80"/>
      <c r="L16" s="80"/>
    </row>
    <row r="17" spans="1:12" ht="17.25" customHeight="1">
      <c r="A17" s="106" t="s">
        <v>180</v>
      </c>
      <c r="B17" s="110">
        <v>7627</v>
      </c>
      <c r="C17" s="45">
        <f>SUM(D17:E17)</f>
        <v>21642</v>
      </c>
      <c r="D17" s="45">
        <v>5914</v>
      </c>
      <c r="E17" s="45">
        <v>15728</v>
      </c>
      <c r="F17" s="46">
        <f>SUM(G17:H17)</f>
        <v>5951</v>
      </c>
      <c r="G17" s="46">
        <v>1485</v>
      </c>
      <c r="H17" s="91">
        <v>4466</v>
      </c>
      <c r="I17" s="80"/>
      <c r="J17" s="80"/>
      <c r="K17" s="80"/>
      <c r="L17" s="80"/>
    </row>
    <row r="18" spans="1:15" ht="17.25" customHeight="1">
      <c r="A18" s="106" t="s">
        <v>43</v>
      </c>
      <c r="B18" s="110">
        <v>8486</v>
      </c>
      <c r="C18" s="45">
        <f>SUM(D18:E18)</f>
        <v>7315</v>
      </c>
      <c r="D18" s="45">
        <v>2142</v>
      </c>
      <c r="E18" s="45">
        <v>5173</v>
      </c>
      <c r="F18" s="46">
        <f>SUM(G18:H18)</f>
        <v>4607</v>
      </c>
      <c r="G18" s="46">
        <v>1125</v>
      </c>
      <c r="H18" s="91">
        <v>3482</v>
      </c>
      <c r="I18" s="80"/>
      <c r="J18" s="80"/>
      <c r="K18" s="80"/>
      <c r="L18" s="80"/>
      <c r="M18" s="80"/>
      <c r="N18" s="80"/>
      <c r="O18" s="80"/>
    </row>
    <row r="19" spans="1:15" ht="17.25" customHeight="1">
      <c r="A19" s="106" t="s">
        <v>44</v>
      </c>
      <c r="B19" s="110">
        <v>2358</v>
      </c>
      <c r="C19" s="87">
        <f>SUM(D19:E19)</f>
        <v>4744</v>
      </c>
      <c r="D19" s="92">
        <v>1361</v>
      </c>
      <c r="E19" s="93">
        <v>3383</v>
      </c>
      <c r="F19" s="92">
        <f>SUM(G19:H19)</f>
        <v>1554</v>
      </c>
      <c r="G19" s="46">
        <v>416</v>
      </c>
      <c r="H19" s="91">
        <v>1138</v>
      </c>
      <c r="I19" s="80"/>
      <c r="J19" s="80"/>
      <c r="K19" s="80"/>
      <c r="L19" s="80"/>
      <c r="M19" s="80"/>
      <c r="N19" s="80"/>
      <c r="O19" s="80"/>
    </row>
    <row r="20" spans="1:12" ht="17.25" customHeight="1" thickBot="1">
      <c r="A20" s="107" t="s">
        <v>45</v>
      </c>
      <c r="B20" s="111">
        <v>8515</v>
      </c>
      <c r="C20" s="94">
        <f>SUM(D20:E20)</f>
        <v>8475</v>
      </c>
      <c r="D20" s="94">
        <v>1945</v>
      </c>
      <c r="E20" s="94">
        <v>6530</v>
      </c>
      <c r="F20" s="95">
        <f>SUM(G20:H20)</f>
        <v>5229</v>
      </c>
      <c r="G20" s="95">
        <v>1125</v>
      </c>
      <c r="H20" s="78">
        <v>4104</v>
      </c>
      <c r="I20" s="80"/>
      <c r="J20" s="80"/>
      <c r="K20" s="80"/>
      <c r="L20" s="80"/>
    </row>
    <row r="21" spans="1:8" ht="13.5" customHeight="1">
      <c r="A21" s="151" t="s">
        <v>161</v>
      </c>
      <c r="B21" s="151"/>
      <c r="C21" s="151"/>
      <c r="D21" s="151"/>
      <c r="E21" s="151"/>
      <c r="F21" s="151"/>
      <c r="G21" s="151"/>
      <c r="H21" s="151"/>
    </row>
    <row r="22" spans="1:8" ht="12.75" customHeight="1">
      <c r="A22" s="3"/>
      <c r="B22" s="2"/>
      <c r="C22" s="2"/>
      <c r="D22" s="2"/>
      <c r="E22" s="2"/>
      <c r="F22" s="2"/>
      <c r="G22" s="2"/>
      <c r="H22" s="2"/>
    </row>
    <row r="23" spans="1:8" ht="12.75" customHeight="1">
      <c r="A23" s="3"/>
      <c r="B23" s="2"/>
      <c r="C23" s="2"/>
      <c r="D23" s="2"/>
      <c r="E23" s="2"/>
      <c r="F23" s="2"/>
      <c r="G23" s="2"/>
      <c r="H23" s="2"/>
    </row>
    <row r="24" spans="1:8" ht="12.75" customHeight="1">
      <c r="A24" s="3"/>
      <c r="B24" s="2"/>
      <c r="C24" s="2"/>
      <c r="D24" s="2"/>
      <c r="E24" s="2"/>
      <c r="F24" s="2"/>
      <c r="G24" s="2"/>
      <c r="H24" s="2"/>
    </row>
    <row r="25" spans="1:8" ht="12.75" customHeight="1">
      <c r="A25" s="3"/>
      <c r="B25" s="2"/>
      <c r="C25" s="2"/>
      <c r="D25" s="2"/>
      <c r="E25" s="2"/>
      <c r="F25" s="2"/>
      <c r="G25" s="2"/>
      <c r="H25" s="2"/>
    </row>
    <row r="26" spans="2:8" ht="10.5">
      <c r="B26" s="80"/>
      <c r="C26" s="80"/>
      <c r="D26" s="80"/>
      <c r="E26" s="80"/>
      <c r="F26" s="80"/>
      <c r="G26" s="80"/>
      <c r="H26" s="80"/>
    </row>
  </sheetData>
  <sheetProtection/>
  <mergeCells count="7">
    <mergeCell ref="A21:H21"/>
    <mergeCell ref="A1:H1"/>
    <mergeCell ref="A2:H2"/>
    <mergeCell ref="A3:A4"/>
    <mergeCell ref="B3:B4"/>
    <mergeCell ref="C3:E3"/>
    <mergeCell ref="F3:H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魏菩芳</cp:lastModifiedBy>
  <cp:lastPrinted>2011-03-02T02:40:45Z</cp:lastPrinted>
  <dcterms:created xsi:type="dcterms:W3CDTF">2010-05-24T00:39:57Z</dcterms:created>
  <dcterms:modified xsi:type="dcterms:W3CDTF">2024-03-05T02:16:24Z</dcterms:modified>
  <cp:category/>
  <cp:version/>
  <cp:contentType/>
  <cp:contentStatus/>
</cp:coreProperties>
</file>