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附錄1" sheetId="1" r:id="rId1"/>
    <sheet name="附錄2" sheetId="2" r:id="rId2"/>
    <sheet name="錄附3" sheetId="3" r:id="rId3"/>
    <sheet name="附錄4" sheetId="4" r:id="rId4"/>
    <sheet name="附錄5" sheetId="5" r:id="rId5"/>
    <sheet name="附錄6" sheetId="6" r:id="rId6"/>
    <sheet name="附錄7" sheetId="7" r:id="rId7"/>
    <sheet name="附錄8" sheetId="8" r:id="rId8"/>
    <sheet name="附錄9" sheetId="9" r:id="rId9"/>
    <sheet name="附錄10" sheetId="10" r:id="rId10"/>
    <sheet name="附錄11" sheetId="11" r:id="rId11"/>
    <sheet name="附錄12" sheetId="12" r:id="rId12"/>
    <sheet name="附錄13" sheetId="13" r:id="rId13"/>
    <sheet name="附錄13續" sheetId="14" r:id="rId14"/>
    <sheet name="附錄14" sheetId="15" r:id="rId15"/>
    <sheet name="附錄15" sheetId="16" r:id="rId16"/>
  </sheets>
  <definedNames>
    <definedName name="_xlnm.Print_Area" localSheetId="11">'附錄12'!$A$1:$D$16</definedName>
    <definedName name="_xlnm.Print_Titles" localSheetId="0">'附錄1'!$1:$3</definedName>
    <definedName name="_xlnm.Print_Titles" localSheetId="9">'附錄10'!$1:$2</definedName>
    <definedName name="_xlnm.Print_Titles" localSheetId="10">'附錄11'!$1:$2</definedName>
    <definedName name="_xlnm.Print_Titles" localSheetId="14">'附錄14'!$1:$3</definedName>
    <definedName name="_xlnm.Print_Titles" localSheetId="15">'附錄15'!$1:$3</definedName>
    <definedName name="_xlnm.Print_Titles" localSheetId="1">'附錄2'!$1:$3</definedName>
    <definedName name="_xlnm.Print_Titles" localSheetId="3">'附錄4'!$1:$3</definedName>
    <definedName name="_xlnm.Print_Titles" localSheetId="4">'附錄5'!$1:$3</definedName>
    <definedName name="_xlnm.Print_Titles" localSheetId="5">'附錄6'!$1:$3</definedName>
    <definedName name="_xlnm.Print_Titles" localSheetId="6">'附錄7'!$1:$3</definedName>
    <definedName name="_xlnm.Print_Titles" localSheetId="7">'附錄8'!$1:$5</definedName>
    <definedName name="_xlnm.Print_Titles" localSheetId="8">'附錄9'!$1:$2</definedName>
    <definedName name="_xlnm.Print_Titles" localSheetId="2">'錄附3'!$1:$3</definedName>
  </definedNames>
  <calcPr fullCalcOnLoad="1"/>
</workbook>
</file>

<file path=xl/sharedStrings.xml><?xml version="1.0" encoding="utf-8"?>
<sst xmlns="http://schemas.openxmlformats.org/spreadsheetml/2006/main" count="16020" uniqueCount="6934">
  <si>
    <t>[237]台北縣三峽鎮大學路151號</t>
  </si>
  <si>
    <t>(02)26748189</t>
  </si>
  <si>
    <t>ww.ntpu.edu.tw</t>
  </si>
  <si>
    <t>20</t>
  </si>
  <si>
    <t>[600]嘉義市鹿寮里學府路300號</t>
  </si>
  <si>
    <t>(05)2717000</t>
  </si>
  <si>
    <t>www.ncyu.edu.tw</t>
  </si>
  <si>
    <t>54</t>
  </si>
  <si>
    <t>[811]高雄市楠梓區高雄大學路七○○號</t>
  </si>
  <si>
    <t>(07)5919000</t>
  </si>
  <si>
    <t>www.nuk.edu.tw</t>
  </si>
  <si>
    <t>15</t>
  </si>
  <si>
    <t>[974]花蓮縣壽豐鄉大學路二段一號</t>
  </si>
  <si>
    <t>(038)635000</t>
  </si>
  <si>
    <t>www.ndhu.edu.tw</t>
  </si>
  <si>
    <t>08</t>
  </si>
  <si>
    <t>[545]南投縣埔里鎮大學路一號</t>
  </si>
  <si>
    <t>(049)2910960</t>
  </si>
  <si>
    <t>www.ncnu.edu.tw</t>
  </si>
  <si>
    <t>[106]台北市基隆路四段四十三號</t>
  </si>
  <si>
    <t>(02)27333141</t>
  </si>
  <si>
    <t>www.ntust.edu.tw</t>
  </si>
  <si>
    <t>09</t>
  </si>
  <si>
    <t>[640]雲林縣斗六市大學路三段一二三號</t>
  </si>
  <si>
    <t>(05)5342601</t>
  </si>
  <si>
    <t>www.yuntech.edu.tw</t>
  </si>
  <si>
    <t>13</t>
  </si>
  <si>
    <t>[912]屏東縣內埔鄉學府路一號</t>
  </si>
  <si>
    <t>(08)7703202</t>
  </si>
  <si>
    <t>www.npust.edu.tw</t>
  </si>
  <si>
    <t>[106]台北市忠孝東路三段一號</t>
  </si>
  <si>
    <t>(02)27712171</t>
  </si>
  <si>
    <t>www.ntut.edu.tw</t>
  </si>
  <si>
    <t>12</t>
  </si>
  <si>
    <t>[824]高雄縣燕巢鄉大學路一號</t>
  </si>
  <si>
    <t>(07)6011000</t>
  </si>
  <si>
    <t>www.nkfust.edu.tw</t>
  </si>
  <si>
    <t>55</t>
  </si>
  <si>
    <t>[807]高雄市三民區建工路四一五號</t>
  </si>
  <si>
    <t>(07)3814526</t>
  </si>
  <si>
    <t>www.kuas.edu.tw</t>
  </si>
  <si>
    <t>[112]台北市北投區學園路一號</t>
  </si>
  <si>
    <t>(02)28961000</t>
  </si>
  <si>
    <t>www.tnua.edu.tw</t>
  </si>
  <si>
    <t>[220]台北縣板橋市大觀路一段五九號</t>
  </si>
  <si>
    <t>(02)22722181</t>
  </si>
  <si>
    <t>www.ntua.edu.tw</t>
  </si>
  <si>
    <t>14</t>
  </si>
  <si>
    <t>[950]台東縣台東市中華路一段六八四號</t>
  </si>
  <si>
    <t>(089)318855</t>
  </si>
  <si>
    <t>www.ntttc.edu.tw</t>
  </si>
  <si>
    <t>02</t>
  </si>
  <si>
    <t>[260]宜蘭縣宜蘭市神農路一段一號</t>
  </si>
  <si>
    <t>(03)9357400</t>
  </si>
  <si>
    <t>www.niu.edu.tw</t>
  </si>
  <si>
    <t>05</t>
  </si>
  <si>
    <t>[360]苗栗縣苗栗市恭敬里聯大一號</t>
  </si>
  <si>
    <t>(037)381000</t>
  </si>
  <si>
    <t>www.nuu.edu.tw</t>
  </si>
  <si>
    <t>[632]雲林縣虎尾鎮文化路64號</t>
  </si>
  <si>
    <t>(05)6329643</t>
  </si>
  <si>
    <t>www.nhit.edu.t</t>
  </si>
  <si>
    <t>[811]高雄市楠梓區海專路142號</t>
  </si>
  <si>
    <t>(07)3617141</t>
  </si>
  <si>
    <t>www.nkimt.edu.</t>
  </si>
  <si>
    <t>11</t>
  </si>
  <si>
    <t>[720]台南縣官田鄉大崎村六六號</t>
  </si>
  <si>
    <t>(06)6030100</t>
  </si>
  <si>
    <t>www.tnnua.edu.tw</t>
  </si>
  <si>
    <t>[700]台南市樹林街二段三十三號</t>
  </si>
  <si>
    <t>(06)2133111</t>
  </si>
  <si>
    <t>www.ntntc.edu.tw</t>
  </si>
  <si>
    <t>[106]台北市和平東路二段一三四號</t>
  </si>
  <si>
    <t>(02)27321104</t>
  </si>
  <si>
    <t>www.ntptc.edu.tw</t>
  </si>
  <si>
    <t>[300]新竹市南大路五二一號</t>
  </si>
  <si>
    <t>(035)213132</t>
  </si>
  <si>
    <t>www.nhctc.edu.tw</t>
  </si>
  <si>
    <t>[403]台中市民生路一四○號</t>
  </si>
  <si>
    <t>(04)22183199</t>
  </si>
  <si>
    <t>www.ntctc.edu.tw</t>
  </si>
  <si>
    <t>[900]屏東縣屏東市民生路四之十八號</t>
  </si>
  <si>
    <t>(08)7226141</t>
  </si>
  <si>
    <t>web.npue.edu.tw</t>
  </si>
  <si>
    <t>16</t>
  </si>
  <si>
    <t>[880]澎湖縣馬公市六合路300號</t>
  </si>
  <si>
    <t>(06)9264115</t>
  </si>
  <si>
    <t>www.npu.edu.tw</t>
  </si>
  <si>
    <t>06</t>
  </si>
  <si>
    <t>[411]台中縣太平市中山路一段215巷35號</t>
  </si>
  <si>
    <t>(04)23924505</t>
  </si>
  <si>
    <t>www.ncut.edu.tw</t>
  </si>
  <si>
    <t>[333]桃園縣龜山鄉文化一路二五○號</t>
  </si>
  <si>
    <t>(03)3283201</t>
  </si>
  <si>
    <t>www.ncpes.edu.tw</t>
  </si>
  <si>
    <t>[404]台中市北區雙十路1段16號</t>
  </si>
  <si>
    <t>(04)22213108</t>
  </si>
  <si>
    <t>www.ntcpe.edu.tw</t>
  </si>
  <si>
    <t>[407]台中市中港路三段一八一號</t>
  </si>
  <si>
    <t>(04)23590121</t>
  </si>
  <si>
    <t>www.thu.edu.tw</t>
  </si>
  <si>
    <t>[242]台北縣新莊市中正路五一○號</t>
  </si>
  <si>
    <t>(02)29052000</t>
  </si>
  <si>
    <t>www.fju.edu.tw</t>
  </si>
  <si>
    <t>41</t>
  </si>
  <si>
    <t>[111]台北市士林區外雙溪臨溪路七○號</t>
  </si>
  <si>
    <t>(02)28819471</t>
  </si>
  <si>
    <t>www.scu.edu.tw</t>
  </si>
  <si>
    <t>[320]桃園縣中壢市中北路二○○號</t>
  </si>
  <si>
    <t>(03)2659999</t>
  </si>
  <si>
    <t>www.cycu.edu.tw</t>
  </si>
  <si>
    <t>[251]台北縣淡水鎮英專路一五一號</t>
  </si>
  <si>
    <t>(02)26215656</t>
  </si>
  <si>
    <t>www.tku.edu.tw</t>
  </si>
  <si>
    <t>[111]台北市陽明山華岡路五十五號</t>
  </si>
  <si>
    <t>(02)28610511</t>
  </si>
  <si>
    <t>www.pccu.edu.tw</t>
  </si>
  <si>
    <t>[407]台中市文華路一○○號</t>
  </si>
  <si>
    <t>(04)24517250</t>
  </si>
  <si>
    <t>www.fuc.edu.tw</t>
  </si>
  <si>
    <t>[433]台中縣沙鹿鎮中棲路二○○號</t>
  </si>
  <si>
    <t>(04)26328001</t>
  </si>
  <si>
    <t>www.pu.edu.tw</t>
  </si>
  <si>
    <t>[333]桃園縣龜山鄉文化一路二五九號</t>
  </si>
  <si>
    <t>(03)2118800</t>
  </si>
  <si>
    <t>www.cgu.edu.tw</t>
  </si>
  <si>
    <t>[320]桃園縣中壢市內壢遠東路一三五號</t>
  </si>
  <si>
    <t>(03)4638800</t>
  </si>
  <si>
    <t>www.yzu.edu.tw</t>
  </si>
  <si>
    <t>[300]新竹市香山區五福路二段七○七號</t>
  </si>
  <si>
    <t>(035)374281</t>
  </si>
  <si>
    <t>www.chu.edu.tw</t>
  </si>
  <si>
    <t>[515]彰化縣大村鄉褔興村山腳路一一二號</t>
  </si>
  <si>
    <t>(04)8511888</t>
  </si>
  <si>
    <t>www.dyu.edu.tw</t>
  </si>
  <si>
    <t>[223]台北縣石碇鄉華梵路一號</t>
  </si>
  <si>
    <t>(02)26632102</t>
  </si>
  <si>
    <t>www.hfu.edu.tw</t>
  </si>
  <si>
    <t>[840]高雄縣大樹鄉學城路一段一號</t>
  </si>
  <si>
    <t>(07)6577711</t>
  </si>
  <si>
    <t>www.isu.edu.tw</t>
  </si>
  <si>
    <t>[116]台北市文山區木柵路一段17巷1號</t>
  </si>
  <si>
    <t>(02)22368225</t>
  </si>
  <si>
    <t>www.shu.edu.tw</t>
  </si>
  <si>
    <t>[111]台北市中山北路五段二五○號</t>
  </si>
  <si>
    <t>(02)28824564</t>
  </si>
  <si>
    <t>www.mcu.edu.tw</t>
  </si>
  <si>
    <t>34</t>
  </si>
  <si>
    <t>[104]台北市大直街七十號</t>
  </si>
  <si>
    <t>(02)25381111</t>
  </si>
  <si>
    <t>www.usc.edu.tw</t>
  </si>
  <si>
    <t>[413]台中縣霧峰鄉吉峰村吉峰東路168號</t>
  </si>
  <si>
    <t>(04)23323000</t>
  </si>
  <si>
    <t>www.cyut.edu.tw</t>
  </si>
  <si>
    <t>[807]高雄市十全一路一○○號</t>
  </si>
  <si>
    <t>(07)3121101</t>
  </si>
  <si>
    <t>www.kmu.edu.tw</t>
  </si>
  <si>
    <t>[622]嘉義縣大林鎮中坑里中坑三二號</t>
  </si>
  <si>
    <t>(05)2721001</t>
  </si>
  <si>
    <t>www.nhu.edu.tw</t>
  </si>
  <si>
    <t>[251]台北縣淡水鎮真理街三二號</t>
  </si>
  <si>
    <t>(02)26212121</t>
  </si>
  <si>
    <t>www.au.edu.tw</t>
  </si>
  <si>
    <t>[104]台北市中山北路三段四○號</t>
  </si>
  <si>
    <t>(02)25925252</t>
  </si>
  <si>
    <t>www.ttu.edu.tw</t>
  </si>
  <si>
    <t>[710]台南縣永康市尚頂里南台街一號</t>
  </si>
  <si>
    <t>(06)2533131</t>
  </si>
  <si>
    <t>www.stut.edu.tw</t>
  </si>
  <si>
    <t>[710]台南縣永康市大灣路九四九號</t>
  </si>
  <si>
    <t>(06)2727175</t>
  </si>
  <si>
    <t>www.ksu.edu.tw</t>
  </si>
  <si>
    <t>[717]台南縣仁德鄉保安村二仁路一段六○號</t>
  </si>
  <si>
    <t>(06)2664911</t>
  </si>
  <si>
    <t>www.chna.edu.tw</t>
  </si>
  <si>
    <t>[824]高雄縣燕巢鄉橫山村橫山路五九號</t>
  </si>
  <si>
    <t>(07)6158000</t>
  </si>
  <si>
    <t>www.stu.edu.tw</t>
  </si>
  <si>
    <t>[970]花蓮縣花蓮市中央路三段七○一號</t>
  </si>
  <si>
    <t>(038)565301</t>
  </si>
  <si>
    <t>www.tcu.edu.tw</t>
  </si>
  <si>
    <t>32</t>
  </si>
  <si>
    <t>[110]台北市吳興街二五○號</t>
  </si>
  <si>
    <t>(02)27361661</t>
  </si>
  <si>
    <t>www.tmu.edu.tw</t>
  </si>
  <si>
    <t>[402]台中市建國北路一段一一○號</t>
  </si>
  <si>
    <t>(04)24730022</t>
  </si>
  <si>
    <t>www.csmu.edu.tw</t>
  </si>
  <si>
    <t>[333]桃園縣龜山鄉萬壽路一段三○○號</t>
  </si>
  <si>
    <t>(02)82093211</t>
  </si>
  <si>
    <t>www.lht.edu.tw</t>
  </si>
  <si>
    <t>[831]高雄縣大寮鄉進學路一五一號</t>
  </si>
  <si>
    <t>(07)7811151</t>
  </si>
  <si>
    <t>www.fy.edu.tw</t>
  </si>
  <si>
    <t>04</t>
  </si>
  <si>
    <t>[304]新竹縣新豐鄉新興路一號</t>
  </si>
  <si>
    <t>(035)593142</t>
  </si>
  <si>
    <t>www.must.edu.tw</t>
  </si>
  <si>
    <t>[711]台南縣歸仁鄉長榮路一段三九六號</t>
  </si>
  <si>
    <t>(06)2785123</t>
  </si>
  <si>
    <t>www.cjcu.edu.tw</t>
  </si>
  <si>
    <t>[433]台中縣沙鹿鎮中棲路三四號</t>
  </si>
  <si>
    <t>(04)26318652</t>
  </si>
  <si>
    <t>www.hk.edu.tw</t>
  </si>
  <si>
    <t>[404]台中市學士路九十一號</t>
  </si>
  <si>
    <t>(04)22053366</t>
  </si>
  <si>
    <t>www.cmu.edu.tw</t>
  </si>
  <si>
    <t>[320]桃園縣中壢市健行路二二九號</t>
  </si>
  <si>
    <t>(03)4581196</t>
  </si>
  <si>
    <t>www.cyu.edu.tw</t>
  </si>
  <si>
    <t>[833]高雄縣鳥松鄉澄清路八四○號</t>
  </si>
  <si>
    <t>(07)7310606</t>
  </si>
  <si>
    <t>www.csit.edu.tw</t>
  </si>
  <si>
    <t>[320]桃園縣中壢市水尾里萬能路一號</t>
  </si>
  <si>
    <t>(03)4515811</t>
  </si>
  <si>
    <t>www.vnu.edu.tw/</t>
  </si>
  <si>
    <t>[300]新竹市香山區東香里玄奘路四八號</t>
  </si>
  <si>
    <t>(03)5302255</t>
  </si>
  <si>
    <t>www.hcu.edu.tw</t>
  </si>
  <si>
    <t>[500]彰化縣彰化市介壽北路一號</t>
  </si>
  <si>
    <t>(04)7111111</t>
  </si>
  <si>
    <t>www.ckit.edu.tw</t>
  </si>
  <si>
    <t>[243]台北縣泰山鄉貴子村工專路八四號</t>
  </si>
  <si>
    <t>(02)29089899</t>
  </si>
  <si>
    <t>www.mit.edu.tw</t>
  </si>
  <si>
    <t>[821]高雄縣路竹鄉中山路一八二一號</t>
  </si>
  <si>
    <t>(07)6077777</t>
  </si>
  <si>
    <t>www.kyit.edu.tw</t>
  </si>
  <si>
    <t>[907]屏東縣鹽埔鄉維新路二○號</t>
  </si>
  <si>
    <t>(08)7624002</t>
  </si>
  <si>
    <t>www.tajen.edu.tw</t>
  </si>
  <si>
    <t>[251]台北縣淡水鎮淡金路四段四九九號</t>
  </si>
  <si>
    <t>(02)28013131</t>
  </si>
  <si>
    <t>www.sjsmit.edu.tw</t>
  </si>
  <si>
    <t>[408]台中市南屯區嶺東路一號</t>
  </si>
  <si>
    <t>(04)23892088</t>
  </si>
  <si>
    <t>www.ltu.edu.tw</t>
  </si>
  <si>
    <t>[116]台北市興隆路三段五六號</t>
  </si>
  <si>
    <t>(02)29313416</t>
  </si>
  <si>
    <t>www.ckitc.edu.tw</t>
  </si>
  <si>
    <t>[406]台中市北屯區大坑廓子里一一號</t>
  </si>
  <si>
    <t>(04)22391647</t>
  </si>
  <si>
    <t>www.ctc.edu.tw</t>
  </si>
  <si>
    <t>[413]台中縣霧峰鄉柳豐路500號</t>
  </si>
  <si>
    <t>(04)23323456</t>
  </si>
  <si>
    <t>www.thmu.edu.tw</t>
  </si>
  <si>
    <t>[338]桃園縣蘆竹鄉新興村開南路1號</t>
  </si>
  <si>
    <t>(03)3412500</t>
  </si>
  <si>
    <t>www.knu.edu.tw</t>
  </si>
  <si>
    <t>[262]宜蘭縣礁溪鄉林美村林尾路160號</t>
  </si>
  <si>
    <t>(03)9871000</t>
  </si>
  <si>
    <t>www.fgu.edu.tw</t>
  </si>
  <si>
    <t>[710]台南縣永康市中正路529號</t>
  </si>
  <si>
    <t>(06)2532106</t>
  </si>
  <si>
    <t>www.tut.edu.tw/</t>
  </si>
  <si>
    <t>[744]台南縣新市鄉中華路四九號</t>
  </si>
  <si>
    <t>(06)5979566</t>
  </si>
  <si>
    <t>www.fec.edu.tw</t>
  </si>
  <si>
    <t>[300]新竹市香山區元培街三○六號</t>
  </si>
  <si>
    <t>(035)381183</t>
  </si>
  <si>
    <t>www.yust.edu.tw</t>
  </si>
  <si>
    <t>[231]台北縣新店市安忠路九九號</t>
  </si>
  <si>
    <t>(02)82122000</t>
  </si>
  <si>
    <t>www.just.edu.tw/</t>
  </si>
  <si>
    <t>[717]台南縣仁德鄉文華一街89號</t>
  </si>
  <si>
    <t>(06)2674567</t>
  </si>
  <si>
    <t>www.hwai.edu.tw</t>
  </si>
  <si>
    <t>[222]台北縣深坑鄉北深路三段一五二號</t>
  </si>
  <si>
    <t>(02)86625900</t>
  </si>
  <si>
    <t>www.tnu.edu.tw/</t>
  </si>
  <si>
    <t>40</t>
  </si>
  <si>
    <t>[114]台北市內湖區環山路一段五六號</t>
  </si>
  <si>
    <t>(02)26585801</t>
  </si>
  <si>
    <t>www.takming.edu.tw</t>
  </si>
  <si>
    <t>[523]彰化縣埤頭鄉文化路369號</t>
  </si>
  <si>
    <t>(04)8876660</t>
  </si>
  <si>
    <t>www.mdu.edu.tw</t>
  </si>
  <si>
    <t>[702]台南市南區安中路五段188號</t>
  </si>
  <si>
    <t>(06)2552500</t>
  </si>
  <si>
    <t>www.leader.edu.tw</t>
  </si>
  <si>
    <t>[542]南投縣草屯鎮中正路568號</t>
  </si>
  <si>
    <t>(049)2563489</t>
  </si>
  <si>
    <t>www.nkut.edu.tw</t>
  </si>
  <si>
    <t>35</t>
  </si>
  <si>
    <t>[100]台北市愛國西路一號</t>
  </si>
  <si>
    <t>(02)23113040</t>
  </si>
  <si>
    <t>www.tmtc.edu.tw</t>
  </si>
  <si>
    <t>[112]台北市北投區明德路三六五號</t>
  </si>
  <si>
    <t>(02)28227101</t>
  </si>
  <si>
    <t>www.ntcn.edu.tw</t>
  </si>
  <si>
    <t>[900]屏東縣屏東市民生東路五十一號</t>
  </si>
  <si>
    <t>(08)7238700</t>
  </si>
  <si>
    <t>www.npic.edu.tw</t>
  </si>
  <si>
    <t>[404]台中市三民路三段一二九號</t>
  </si>
  <si>
    <t>(04)22195678</t>
  </si>
  <si>
    <t>www.ntit.edu.tw</t>
  </si>
  <si>
    <t>61</t>
  </si>
  <si>
    <t>[812]高雄市小港區松和路一號</t>
  </si>
  <si>
    <t>(07)8060505</t>
  </si>
  <si>
    <t>www.nkhc.edu.tw</t>
  </si>
  <si>
    <t>[100]台北市濟南路一段三二一號</t>
  </si>
  <si>
    <t>(02)23935263</t>
  </si>
  <si>
    <t>www.ntcb.edu.tw</t>
  </si>
  <si>
    <t>71</t>
  </si>
  <si>
    <t>[892]金門縣金寧鄉大學路一號</t>
  </si>
  <si>
    <t>(082)313300</t>
  </si>
  <si>
    <t>www.km.kuas.edu.tw</t>
  </si>
  <si>
    <t>[114]台北市內湖路二段一七七號</t>
  </si>
  <si>
    <t>(02)27962666</t>
  </si>
  <si>
    <t>www.ntjcpa.edu.tw</t>
  </si>
  <si>
    <t>[721]台南縣麻豆鎮南勢里87號之1</t>
  </si>
  <si>
    <t>(06)5718888</t>
  </si>
  <si>
    <t>www.dwu.edu.tw</t>
  </si>
  <si>
    <t>[709]台南市安南區安南區台江大道3段600號</t>
  </si>
  <si>
    <t>(06)2873335</t>
  </si>
  <si>
    <t>www.hku.edu.tw</t>
  </si>
  <si>
    <t>[307]新竹縣芎林鄉大華路一號</t>
  </si>
  <si>
    <t>(035)927700</t>
  </si>
  <si>
    <t>www.thit.edu.tw</t>
  </si>
  <si>
    <t>39</t>
  </si>
  <si>
    <t>[115]台北市研究院路三段二四五號</t>
  </si>
  <si>
    <t>(02)27821862</t>
  </si>
  <si>
    <t>www.chit.edu.tw</t>
  </si>
  <si>
    <t>[807]高雄市三民區民族一路九○○號</t>
  </si>
  <si>
    <t>(07)3426031</t>
  </si>
  <si>
    <t>www.wtuc.edu.tw</t>
  </si>
  <si>
    <t>[971]花蓮縣新城鄉大漢村樹人街一號</t>
  </si>
  <si>
    <t>(038)210-888</t>
  </si>
  <si>
    <t>www.dahan.edu.tw</t>
  </si>
  <si>
    <t>[970]花蓮縣花蓮市建國路二段八八○號</t>
  </si>
  <si>
    <t>(03)8572158</t>
  </si>
  <si>
    <t>www.tccn.edu.tw</t>
  </si>
  <si>
    <t>[909]屏東縣麟洛鄉麟蹄村中山路三一六號</t>
  </si>
  <si>
    <t>(08)7233733</t>
  </si>
  <si>
    <t>www.ytit.edu.tw</t>
  </si>
  <si>
    <t>[831]高雄縣大寮鄉琉球村農場路1-10號</t>
  </si>
  <si>
    <t>(07)7889888</t>
  </si>
  <si>
    <t>www.fjtc.edu.tw</t>
  </si>
  <si>
    <t>[361]苗栗縣造橋鄉談文村學府路168號</t>
  </si>
  <si>
    <t>(037)651188</t>
  </si>
  <si>
    <t>www.ydu.edu.tw</t>
  </si>
  <si>
    <t>[112]台北市北投區學園路2號 (原:北台)</t>
  </si>
  <si>
    <t>(02)28927154</t>
  </si>
  <si>
    <t>www.kwit.edu.tw</t>
  </si>
  <si>
    <t>[220]台北縣板橋市文化路一段三一三號</t>
  </si>
  <si>
    <t>(02)22576167</t>
  </si>
  <si>
    <t>www.chihlee.edu.tw</t>
  </si>
  <si>
    <t>[244]台北縣林口鄉粉寮路1段101號</t>
  </si>
  <si>
    <t>(02)26015310</t>
  </si>
  <si>
    <t>www.hwc.edu.tw</t>
  </si>
  <si>
    <t>[220]台北縣板橋市四川路二段五八號</t>
  </si>
  <si>
    <t>(02)77380145</t>
  </si>
  <si>
    <t>www.oit.edu.tw</t>
  </si>
  <si>
    <t>[320]桃園縣中壢市中山東路三段四一四號</t>
  </si>
  <si>
    <t>(03)4361070</t>
  </si>
  <si>
    <t>www.nanya.edu.tw</t>
  </si>
  <si>
    <t>[407]台中市僑光路一○○號</t>
  </si>
  <si>
    <t>(04)27016855</t>
  </si>
  <si>
    <t>www.ocit.edu.tw</t>
  </si>
  <si>
    <t>[510]彰化縣員林鎮山腳路三段二巷六號</t>
  </si>
  <si>
    <t>(04)8311498</t>
  </si>
  <si>
    <t>www.ccut.edu.tw</t>
  </si>
  <si>
    <t>[640]雲林縣斗六市嘉東里鎮南路1221號</t>
  </si>
  <si>
    <t>(05)5370988</t>
  </si>
  <si>
    <t>www.tit.edu.tw</t>
  </si>
  <si>
    <t>[621]嘉義縣民雄鄉建國路二段一一七號</t>
  </si>
  <si>
    <t>(05)2267125</t>
  </si>
  <si>
    <t>www.wfc.edu.tw</t>
  </si>
  <si>
    <t>[912]屏東縣內埔鄉屏光路二三號</t>
  </si>
  <si>
    <t>(08)7799821</t>
  </si>
  <si>
    <t>www.meiho.edu.tw</t>
  </si>
  <si>
    <t>[412]台中縣大里市工業路一一號</t>
  </si>
  <si>
    <t>(04)24961100</t>
  </si>
  <si>
    <t>www.hit.edu.tw</t>
  </si>
  <si>
    <t>[613]嘉義縣朴子市學府路二段五一號</t>
  </si>
  <si>
    <t>(05)3622889</t>
  </si>
  <si>
    <t>www.toko.edu.tw</t>
  </si>
  <si>
    <t>[236]台北縣土城市青雲路三八○巷一號</t>
  </si>
  <si>
    <t>(02)22733567</t>
  </si>
  <si>
    <t>www.dlit.edu.tw</t>
  </si>
  <si>
    <t>[737]台南縣鹽水鎮朝琴路一七八號</t>
  </si>
  <si>
    <t>(06)6523111</t>
  </si>
  <si>
    <t>www.njtc.edu.tw</t>
  </si>
  <si>
    <t>[261]宜蘭縣頭城鎮復興路七九號</t>
  </si>
  <si>
    <t>(039)771997</t>
  </si>
  <si>
    <t>www.fit.edu.tw</t>
  </si>
  <si>
    <t>[243]台北縣泰山鄉黎明村黎專路二之二號</t>
  </si>
  <si>
    <t>(02)29097811</t>
  </si>
  <si>
    <t>www.lit.edu.tw</t>
  </si>
  <si>
    <t>[829]高雄縣湖內鄉東方路一一○號</t>
  </si>
  <si>
    <t>(07)6932011</t>
  </si>
  <si>
    <t>www.tf.edu.tw</t>
  </si>
  <si>
    <t>[203]基隆市中山區復興路三三六號(德育)</t>
  </si>
  <si>
    <t>(02)24372093</t>
  </si>
  <si>
    <t>www.cku.edu.tw</t>
  </si>
  <si>
    <t>[333]桃園縣龜山鄉文化一路二六一號</t>
  </si>
  <si>
    <t>(03)2118999</t>
  </si>
  <si>
    <t>www.cgit.edu.tw</t>
  </si>
  <si>
    <t>[201]基隆市義七路四○號</t>
  </si>
  <si>
    <t>(02)24237785</t>
  </si>
  <si>
    <t>www.cyjcba.edu.tw</t>
  </si>
  <si>
    <t>[600]嘉義市東區彌陀路二五三號</t>
  </si>
  <si>
    <t>(05)2223124</t>
  </si>
  <si>
    <t>www.ttc.edu.tw</t>
  </si>
  <si>
    <t>[351]苗栗縣頭份鎮珊瑚里學府路110號</t>
  </si>
  <si>
    <t>(037)605500</t>
  </si>
  <si>
    <t>www.chinmin.edu.tw</t>
  </si>
  <si>
    <t>[908]屏東縣長治鄉復興村新興路三十八號</t>
  </si>
  <si>
    <t>(08)7626365</t>
  </si>
  <si>
    <t>www.kfut.edu.tw</t>
  </si>
  <si>
    <t>[235]台北縣中和市工專路111號</t>
  </si>
  <si>
    <t>(02)89415100</t>
  </si>
  <si>
    <t>www.hwh.edu.tw</t>
  </si>
  <si>
    <t>[974]花蓮縣壽豐鄉豐山村中興街268號</t>
  </si>
  <si>
    <t>(038)653906</t>
  </si>
  <si>
    <t>www.tht.edu.tw</t>
  </si>
  <si>
    <t>[208]台北縣金山鄉西勢湖2-6號</t>
  </si>
  <si>
    <t>(02)24980707</t>
  </si>
  <si>
    <t>www.ddbc.edu.tw</t>
  </si>
  <si>
    <t>[111]台北市士林延平北路九段二一二號</t>
  </si>
  <si>
    <t>(02)28102292</t>
  </si>
  <si>
    <t>www.tcmt.edu.tw</t>
  </si>
  <si>
    <t>1195</t>
  </si>
  <si>
    <t>馬偕醫學院</t>
  </si>
  <si>
    <t>[252]台北縣三芝鄉中正路3段46號</t>
  </si>
  <si>
    <t>(02)28094661#2098 暫時</t>
  </si>
  <si>
    <t>www.mmh.org.tw/mmsch/index.html</t>
  </si>
  <si>
    <t>[111]台北市士林區忠誠路二段101號</t>
  </si>
  <si>
    <t>(02)28718288</t>
  </si>
  <si>
    <t>www.tpec.edu.tw</t>
  </si>
  <si>
    <t>[403]台中市西區三民路一段一九三號</t>
  </si>
  <si>
    <t>(04)22196999</t>
  </si>
  <si>
    <t>www.ntcnc.edu.tw</t>
  </si>
  <si>
    <t>[700]台南市中西區民族路二段七八號</t>
  </si>
  <si>
    <t>(06)2223362</t>
  </si>
  <si>
    <t>www.ntin.edu.tw</t>
  </si>
  <si>
    <t>[950]臺東縣臺東市正氣北路889號</t>
  </si>
  <si>
    <t>(089)226389</t>
  </si>
  <si>
    <t>www.ntc.edu.tw</t>
  </si>
  <si>
    <t>[114]台北市內湖區康寧路三段75巷137號</t>
  </si>
  <si>
    <t>(02)26321181</t>
  </si>
  <si>
    <t>www.knjc.edu.tw</t>
  </si>
  <si>
    <t>[112]台北市北投區關渡里聖景路九二號</t>
  </si>
  <si>
    <t>(02)28584180</t>
  </si>
  <si>
    <t>www.mjcn.edu.tw</t>
  </si>
  <si>
    <t>[356]苗栗縣後龍鎮溪洲里砂崙湖79之9號</t>
  </si>
  <si>
    <t>(037)728855</t>
  </si>
  <si>
    <t>www.jente.edu.tw</t>
  </si>
  <si>
    <t>[829]高雄縣路竹鄉環球路四五二號</t>
  </si>
  <si>
    <t>(07)6979333</t>
  </si>
  <si>
    <t>www.szmc.edu.tw</t>
  </si>
  <si>
    <t>[926]屏東縣南州鄉三民路367號</t>
  </si>
  <si>
    <t>(08)8647367</t>
  </si>
  <si>
    <t>www.tzuhui.edu.tw</t>
  </si>
  <si>
    <t>[231]台北縣新店市民族路112號</t>
  </si>
  <si>
    <t>(02)22191131</t>
  </si>
  <si>
    <t>www.ctcn.edu.tw</t>
  </si>
  <si>
    <t>[736]台南縣柳營鄉中山東路二段1116號</t>
  </si>
  <si>
    <t>(06)6226111</t>
  </si>
  <si>
    <t>www.mhvs.tnc.edu.tw</t>
  </si>
  <si>
    <t>[843]高雄縣美濃鎮成功路309號</t>
  </si>
  <si>
    <t>(07)6812148</t>
  </si>
  <si>
    <t>www.kmvs.khc.edu.tw</t>
  </si>
  <si>
    <t>[807]高雄市三民區大昌二路420巷15號</t>
  </si>
  <si>
    <t>(07)3811765</t>
  </si>
  <si>
    <t>www.yuhing.kh.edu.tw</t>
  </si>
  <si>
    <t>[600]嘉義市盧厝里紅毛埤217號</t>
  </si>
  <si>
    <t>(05)2773932</t>
  </si>
  <si>
    <t>www.cjc.edu.tw</t>
  </si>
  <si>
    <t>[265]宜蘭縣三星鄉三星路2段265巷100號</t>
  </si>
  <si>
    <t>(03)9897396</t>
  </si>
  <si>
    <t>www.smc.edu.tw/</t>
  </si>
  <si>
    <t>[325]桃園縣龍潭鄉中豐路高平段418號</t>
  </si>
  <si>
    <t>(03)4117578</t>
  </si>
  <si>
    <t>www.hsvs.tyc.edu.tw</t>
  </si>
  <si>
    <t>[247]台北縣蘆洲市中正路172號</t>
  </si>
  <si>
    <t>(02)22829355</t>
  </si>
  <si>
    <t>http://www.nou.edu.tw</t>
  </si>
  <si>
    <t>[831]高雄縣大寮鄉信義路40號</t>
  </si>
  <si>
    <t>(07)7014242</t>
  </si>
  <si>
    <t>[812]高雄市小港區大業北路436號</t>
  </si>
  <si>
    <t>(07)8012008</t>
  </si>
  <si>
    <t>http://www.ouk.edu.tw</t>
  </si>
  <si>
    <t>0041</t>
  </si>
  <si>
    <t>國立花蓮教育大學</t>
  </si>
  <si>
    <t>D</t>
  </si>
  <si>
    <t>[970]花蓮縣花蓮市華西街一二三號</t>
  </si>
  <si>
    <t>(038)227106</t>
  </si>
  <si>
    <t>www.nhltc.edu.tw</t>
  </si>
  <si>
    <t>0096</t>
  </si>
  <si>
    <t>國立中興大學(台北)</t>
  </si>
  <si>
    <t>台北市 89年併入台北大學 新代碼為 0017</t>
  </si>
  <si>
    <t>(02)25021520</t>
  </si>
  <si>
    <t>0101</t>
  </si>
  <si>
    <t>國立陽明醫學院</t>
  </si>
  <si>
    <t>台北市 83年改名大學  新代碼為0016</t>
  </si>
  <si>
    <t>0102</t>
  </si>
  <si>
    <t>國立台灣工業技術學院</t>
  </si>
  <si>
    <t>台北市 86年改名科技大學 新代碼為0022</t>
  </si>
  <si>
    <t>0103</t>
  </si>
  <si>
    <t>國立台灣海洋學院　　</t>
  </si>
  <si>
    <t>基隆市 78年改名大學  新代碼為0012</t>
  </si>
  <si>
    <t>0104</t>
  </si>
  <si>
    <t>國立高雄師範學院　　</t>
  </si>
  <si>
    <t>高雄市 78年改名大學  新代碼為0014</t>
  </si>
  <si>
    <t>0105</t>
  </si>
  <si>
    <t>國立台灣教育學院　　</t>
  </si>
  <si>
    <t>彰化縣 78年改名大學  新代碼為0015</t>
  </si>
  <si>
    <t>0106</t>
  </si>
  <si>
    <t>國立藝術學院</t>
  </si>
  <si>
    <t>台北市 90年改名大學 新代碼為0028</t>
  </si>
  <si>
    <t>www.nia.edu.tw</t>
  </si>
  <si>
    <t>0107</t>
  </si>
  <si>
    <t>國立台灣藝術學院</t>
  </si>
  <si>
    <t>台北縣 90年改名大學 新代碼為0029</t>
  </si>
  <si>
    <t>www.ntca.edu.tw</t>
  </si>
  <si>
    <t>0108</t>
  </si>
  <si>
    <t>國立台南藝術學院</t>
  </si>
  <si>
    <t>台南縣 93年改名大學 新代碼為0035</t>
  </si>
  <si>
    <t>(06)6903100</t>
  </si>
  <si>
    <t>www.tnca.edu.tw</t>
  </si>
  <si>
    <t>0110</t>
  </si>
  <si>
    <t>國立體育學院</t>
  </si>
  <si>
    <t>桃園縣 97.2.1合併為0044國立台灣體育大學</t>
  </si>
  <si>
    <t>0111</t>
  </si>
  <si>
    <t>國立台灣體育學院</t>
  </si>
  <si>
    <t>台中市 97.2.1合併為0044國立台灣體育大學</t>
  </si>
  <si>
    <t>0115</t>
  </si>
  <si>
    <t>國立雲林技術學院</t>
  </si>
  <si>
    <t>雲林縣 86年改名科技大學 新代碼為0023</t>
  </si>
  <si>
    <t>0116</t>
  </si>
  <si>
    <t>國立屏東技術學院</t>
  </si>
  <si>
    <t>屏東縣 86年改名科技大學 新代碼為0024</t>
  </si>
  <si>
    <t>0117</t>
  </si>
  <si>
    <t>國立台北技術學院</t>
  </si>
  <si>
    <t>台北市 86年改名科技大學 新代碼為0025</t>
  </si>
  <si>
    <t>(02)27712170</t>
  </si>
  <si>
    <t>0119</t>
  </si>
  <si>
    <t>國立高雄技術學院</t>
  </si>
  <si>
    <t>高雄縣 87年改名科技大學 新代碼為0026</t>
  </si>
  <si>
    <t>(07)6011007</t>
  </si>
  <si>
    <t>0121</t>
  </si>
  <si>
    <t>國立台北師範學院</t>
  </si>
  <si>
    <t>台北市 94年改名教育大學 新代碼為0037</t>
  </si>
  <si>
    <t>0122</t>
  </si>
  <si>
    <t>國立新竹師範學院</t>
  </si>
  <si>
    <t>新竹市 94年改名教育大學 新代碼為0038</t>
  </si>
  <si>
    <t>0123</t>
  </si>
  <si>
    <t>國立台中師範學院</t>
  </si>
  <si>
    <t>台中市 94年改名教育大學 新代碼為0039</t>
  </si>
  <si>
    <t>(04)22263181</t>
  </si>
  <si>
    <t>0124</t>
  </si>
  <si>
    <t>國立嘉義師範學院</t>
  </si>
  <si>
    <t>嘉義縣 89年併入嘉義大學 新代碼為 0018</t>
  </si>
  <si>
    <t>(05)2263411</t>
  </si>
  <si>
    <t>0125</t>
  </si>
  <si>
    <t>國立台南師範學院</t>
  </si>
  <si>
    <t>台南市 93年改名台南大學 新代碼為 0036</t>
  </si>
  <si>
    <t>0126</t>
  </si>
  <si>
    <t>國立屏東師範學院</t>
  </si>
  <si>
    <t>屏東縣 94年改名教育大學 新代碼為0040</t>
  </si>
  <si>
    <t>www.npttc.edu.tw</t>
  </si>
  <si>
    <t>0127</t>
  </si>
  <si>
    <t>國立台東師範學院</t>
  </si>
  <si>
    <t>台東縣 92年改名大學 新代碼為0030</t>
  </si>
  <si>
    <t>0128</t>
  </si>
  <si>
    <t>國立花蓮師範學院</t>
  </si>
  <si>
    <t>花蓮縣 94年改名教育大學 新代碼為0041</t>
  </si>
  <si>
    <t>0131</t>
  </si>
  <si>
    <t>國立高雄科學技術學院</t>
  </si>
  <si>
    <t>高雄市 89年改名科技大學 新代碼為 0027</t>
  </si>
  <si>
    <t>0132</t>
  </si>
  <si>
    <t>國立嘉義技術學院</t>
  </si>
  <si>
    <t>嘉義市 89年併入嘉義大學 新代碼為 0018</t>
  </si>
  <si>
    <t>0133</t>
  </si>
  <si>
    <t>國立虎尾技術學院</t>
  </si>
  <si>
    <t>雲林縣 93.2.1 改名科技大學 新代碼 0033</t>
  </si>
  <si>
    <t>www.nhit.edu.tw</t>
  </si>
  <si>
    <t>0134</t>
  </si>
  <si>
    <t>國立高雄海洋技術學院</t>
  </si>
  <si>
    <t>高雄市 93.2.1 改名科技大學 新代碼 0034</t>
  </si>
  <si>
    <t>www.nkimt.edu.tw</t>
  </si>
  <si>
    <t>0135</t>
  </si>
  <si>
    <t>國立宜蘭技術學院</t>
  </si>
  <si>
    <t>宜蘭縣 92年改名大學 新代碼為0031</t>
  </si>
  <si>
    <t>www.ilantech.edu.tw</t>
  </si>
  <si>
    <t>0138</t>
  </si>
  <si>
    <t>國立勤益技術學院</t>
  </si>
  <si>
    <t>www.ncit.edu.tw</t>
  </si>
  <si>
    <t>0139</t>
  </si>
  <si>
    <t>國立聯合技術學院</t>
  </si>
  <si>
    <t>苗栗縣 92年改名大學 新代碼為0032</t>
  </si>
  <si>
    <t>(037)322049</t>
  </si>
  <si>
    <t>www.nlhu.edu.tw</t>
  </si>
  <si>
    <t>0141</t>
  </si>
  <si>
    <t>國立澎湖技術學院</t>
  </si>
  <si>
    <t>澎湖縣 94年改名科技大學 新代碼為0042</t>
  </si>
  <si>
    <t>www.npit.edu.tw</t>
  </si>
  <si>
    <t>1101</t>
  </si>
  <si>
    <t>靜宜文理學院</t>
  </si>
  <si>
    <t>台中縣 78年改名大學  新代碼為1008</t>
  </si>
  <si>
    <t>1102</t>
  </si>
  <si>
    <t>大同工學院</t>
  </si>
  <si>
    <t>台北市 88年改名大學 新代碼為1022</t>
  </si>
  <si>
    <t>1103</t>
  </si>
  <si>
    <t>高雄醫學院</t>
  </si>
  <si>
    <t>高雄市 88年改名大學  新代碼為1019</t>
  </si>
  <si>
    <t>1104</t>
  </si>
  <si>
    <t>中國醫藥學院</t>
  </si>
  <si>
    <t>台中市 92年改名大學 新代碼為1035</t>
  </si>
  <si>
    <t>www.cmc.edu.tw</t>
  </si>
  <si>
    <t>1105</t>
  </si>
  <si>
    <t>台北醫學院</t>
  </si>
  <si>
    <t>台北市 89年改名大學 新代碼為1028</t>
  </si>
  <si>
    <t>1106</t>
  </si>
  <si>
    <t>中山醫學院</t>
  </si>
  <si>
    <t>台中市 90年改名大學 新代碼為1029</t>
  </si>
  <si>
    <t>www.csmc.edu.tw</t>
  </si>
  <si>
    <t>1107</t>
  </si>
  <si>
    <t>長庚醫學暨工程學院</t>
  </si>
  <si>
    <t>桃園縣 86年改名大學 新代碼為1009</t>
  </si>
  <si>
    <t>(03)3283016</t>
  </si>
  <si>
    <t>1108</t>
  </si>
  <si>
    <t>元智工學院</t>
  </si>
  <si>
    <t>桃園縣 86年改名大學 新代碼為1010</t>
  </si>
  <si>
    <t>1109</t>
  </si>
  <si>
    <t>華梵人文科技學院</t>
  </si>
  <si>
    <t>台北縣 86年改名大學 新代碼為1013</t>
  </si>
  <si>
    <t>1110</t>
  </si>
  <si>
    <t>中華工學院</t>
  </si>
  <si>
    <t>新竹市 86年改名大學 新代碼為1011</t>
  </si>
  <si>
    <t>(035)373771</t>
  </si>
  <si>
    <t>1111</t>
  </si>
  <si>
    <t>大葉工學院</t>
  </si>
  <si>
    <t>彰化縣 86年改名大學 新代碼為1012</t>
  </si>
  <si>
    <t>(04)8528469</t>
  </si>
  <si>
    <t>1112</t>
  </si>
  <si>
    <t>高雄工學院</t>
  </si>
  <si>
    <t>高雄縣 86年改名大學 新代碼為1014</t>
  </si>
  <si>
    <t>附錄1.大專校院專任教師及助教人數—按職級別、校別與學歷別分</t>
  </si>
  <si>
    <t>附錄2.大專校院班級數—按年級別、校別與等級別分</t>
  </si>
  <si>
    <t>附錄3.大專校院科系所數—按等級別、校別與日夜別分</t>
  </si>
  <si>
    <t>附錄4.空大暨大專進修學校概況表—按校別分</t>
  </si>
  <si>
    <t>附錄5.空大暨大專進修學校學生及畢業生人數—按年級別、性別與校別分</t>
  </si>
  <si>
    <t>附錄6.大專校院學生退學人數—按退學原因、性別、等級別與設立別分</t>
  </si>
  <si>
    <t>附錄7.大專校院學生休學人數—按休學原因、性別、等級別與設立別分</t>
  </si>
  <si>
    <t>附錄9.大專校院名錄</t>
  </si>
  <si>
    <t>附錄10.大學校院系所代碼表</t>
  </si>
  <si>
    <t>附錄11.專科學校科系代碼表</t>
  </si>
  <si>
    <t xml:space="preserve">附錄12. 97學年度大專校院異動一覽表 </t>
  </si>
  <si>
    <r>
      <t xml:space="preserve"> </t>
    </r>
    <r>
      <rPr>
        <b/>
        <sz val="14"/>
        <rFont val="新細明體"/>
        <family val="1"/>
      </rPr>
      <t xml:space="preserve"> 附錄13.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７５～９７學年大專校院校數統計</t>
    </r>
  </si>
  <si>
    <r>
      <t xml:space="preserve">    </t>
    </r>
    <r>
      <rPr>
        <b/>
        <sz val="14"/>
        <rFont val="新細明體"/>
        <family val="1"/>
      </rPr>
      <t xml:space="preserve">附錄13. 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７５～９７學年大專校院校數統計</t>
    </r>
    <r>
      <rPr>
        <b/>
        <sz val="14"/>
        <rFont val="Times New Roman"/>
        <family val="1"/>
      </rPr>
      <t xml:space="preserve"> (</t>
    </r>
    <r>
      <rPr>
        <b/>
        <sz val="14"/>
        <rFont val="新細明體"/>
        <family val="1"/>
      </rPr>
      <t>續完</t>
    </r>
    <r>
      <rPr>
        <b/>
        <sz val="14"/>
        <rFont val="Times New Roman"/>
        <family val="1"/>
      </rPr>
      <t>)</t>
    </r>
  </si>
  <si>
    <t>附錄14. 大專校院校數—按學校級別、設立別與學校所在地分</t>
  </si>
  <si>
    <t>附錄15. 技職校院校數—按學校級別、設立別與學校所在地分</t>
  </si>
  <si>
    <r>
      <t>附錄</t>
    </r>
    <r>
      <rPr>
        <b/>
        <sz val="14"/>
        <rFont val="Times New Roman"/>
        <family val="1"/>
      </rPr>
      <t xml:space="preserve">8. </t>
    </r>
    <r>
      <rPr>
        <b/>
        <sz val="14"/>
        <rFont val="新細明體"/>
        <family val="1"/>
      </rPr>
      <t>各大專校院校地校舍面積統計</t>
    </r>
    <r>
      <rPr>
        <b/>
        <sz val="14"/>
        <rFont val="Times New Roman"/>
        <family val="1"/>
      </rPr>
      <t>(97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9</t>
    </r>
    <r>
      <rPr>
        <b/>
        <sz val="14"/>
        <rFont val="新細明體"/>
        <family val="1"/>
      </rPr>
      <t>月底</t>
    </r>
    <r>
      <rPr>
        <b/>
        <sz val="14"/>
        <rFont val="Times New Roman"/>
        <family val="1"/>
      </rPr>
      <t>)</t>
    </r>
  </si>
  <si>
    <r>
      <t>大專校院校地校舍面積統計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>97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月底</t>
    </r>
  </si>
  <si>
    <r>
      <t xml:space="preserve">          </t>
    </r>
    <r>
      <rPr>
        <sz val="10"/>
        <rFont val="新細明體"/>
        <family val="1"/>
      </rPr>
      <t>面積單位：平方公尺</t>
    </r>
  </si>
  <si>
    <t>學校名稱</t>
  </si>
  <si>
    <t>校舍
樓地板面積
總計</t>
  </si>
  <si>
    <t>宿　　　　　舍</t>
  </si>
  <si>
    <t>校地面積
總計</t>
  </si>
  <si>
    <r>
      <t>無法使用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校地</t>
    </r>
  </si>
  <si>
    <t>學生宿舍
床位數</t>
  </si>
  <si>
    <t>教職員宿舍</t>
  </si>
  <si>
    <t>小計</t>
  </si>
  <si>
    <t>校舍基地</t>
  </si>
  <si>
    <r>
      <t>露天運動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場地</t>
    </r>
  </si>
  <si>
    <t>其他校地</t>
  </si>
  <si>
    <t>單身床位</t>
  </si>
  <si>
    <t>有眷戶數</t>
  </si>
  <si>
    <t>1A23</t>
  </si>
  <si>
    <t>龍華科技大學附進修專校</t>
  </si>
  <si>
    <t>1A32</t>
  </si>
  <si>
    <t>聖約翰科技大學附進修專校</t>
  </si>
  <si>
    <t>1A34</t>
  </si>
  <si>
    <t>清雲科技大學附進修專校</t>
  </si>
  <si>
    <t>1A35</t>
  </si>
  <si>
    <t>亞東技術學院附進修專校</t>
  </si>
  <si>
    <t>1A45</t>
  </si>
  <si>
    <t>龍華科技大學附進修學院</t>
  </si>
  <si>
    <t>1A47</t>
  </si>
  <si>
    <t>南台科技大學附進修學院</t>
  </si>
  <si>
    <t>1A80</t>
  </si>
  <si>
    <t>中臺科技大學附進修學院</t>
  </si>
  <si>
    <t>系所名稱</t>
  </si>
  <si>
    <t>教育學門</t>
  </si>
  <si>
    <t>1401</t>
  </si>
  <si>
    <t>綜合教育學類</t>
  </si>
  <si>
    <t>140101</t>
  </si>
  <si>
    <t>教育學系</t>
  </si>
  <si>
    <t>140102</t>
  </si>
  <si>
    <t>比較教育學系</t>
  </si>
  <si>
    <t>140103</t>
  </si>
  <si>
    <t>國民教育學系</t>
  </si>
  <si>
    <t>140104</t>
  </si>
  <si>
    <t>多元文化教育學系</t>
  </si>
  <si>
    <t>140105</t>
  </si>
  <si>
    <t>課程(與教學)研究所</t>
  </si>
  <si>
    <t>140106</t>
  </si>
  <si>
    <t>教育專業發展研究所</t>
  </si>
  <si>
    <t>140107</t>
  </si>
  <si>
    <t>(教育心理與)輔導學系</t>
  </si>
  <si>
    <t>140108</t>
  </si>
  <si>
    <t>教育心理與諮商學系</t>
  </si>
  <si>
    <t>140109</t>
  </si>
  <si>
    <t>高等教育研究所</t>
  </si>
  <si>
    <t>140110</t>
  </si>
  <si>
    <t>教學藝術研究所</t>
  </si>
  <si>
    <t>140111</t>
  </si>
  <si>
    <t>學習與教學研究所</t>
  </si>
  <si>
    <t>140112</t>
  </si>
  <si>
    <t>技職教育與人力資源發展研究所</t>
  </si>
  <si>
    <t>140113</t>
  </si>
  <si>
    <t>技術及職業教育研究所</t>
  </si>
  <si>
    <t>140114</t>
  </si>
  <si>
    <t>初等教育學系</t>
  </si>
  <si>
    <t>140115</t>
  </si>
  <si>
    <t>教育心理學系</t>
  </si>
  <si>
    <t>140118</t>
  </si>
  <si>
    <t>教師專業發展研究所</t>
  </si>
  <si>
    <t>140119</t>
  </si>
  <si>
    <t>家庭教育與諮商研究所</t>
  </si>
  <si>
    <t>140120</t>
  </si>
  <si>
    <t>課程設計與潛能開發學系</t>
  </si>
  <si>
    <t>1402</t>
  </si>
  <si>
    <t>普通科目教育學類</t>
  </si>
  <si>
    <t>140201</t>
  </si>
  <si>
    <t>公民教育與活動領導學系</t>
  </si>
  <si>
    <t>140202</t>
  </si>
  <si>
    <t>語文教育學系</t>
  </si>
  <si>
    <t>140203</t>
  </si>
  <si>
    <t>華語文教學學系</t>
  </si>
  <si>
    <t>140204</t>
  </si>
  <si>
    <t>國文教育研究所</t>
  </si>
  <si>
    <t>140205</t>
  </si>
  <si>
    <t>中國語文教育學系</t>
  </si>
  <si>
    <t>140206</t>
  </si>
  <si>
    <t>(自然)科學教育學系</t>
  </si>
  <si>
    <t>140207</t>
  </si>
  <si>
    <t>自然科學系</t>
  </si>
  <si>
    <t>140208</t>
  </si>
  <si>
    <t>科學應用與推廣學系</t>
  </si>
  <si>
    <t>140209</t>
  </si>
  <si>
    <t>數理教育研究所</t>
  </si>
  <si>
    <t>140210</t>
  </si>
  <si>
    <t>數學(暨)資訊教育學系</t>
  </si>
  <si>
    <t>140211</t>
  </si>
  <si>
    <t>數學教育學系</t>
  </si>
  <si>
    <t>140212</t>
  </si>
  <si>
    <t>(兒童)英語教(育)學系</t>
  </si>
  <si>
    <t>140213</t>
  </si>
  <si>
    <t>外語教學系</t>
  </si>
  <si>
    <t>140214</t>
  </si>
  <si>
    <t>社會(科)教育學系</t>
  </si>
  <si>
    <t>140215</t>
  </si>
  <si>
    <t>人類發展與家庭學系</t>
  </si>
  <si>
    <t>140216</t>
  </si>
  <si>
    <t>國小科學教育研究所</t>
  </si>
  <si>
    <t>140217</t>
  </si>
  <si>
    <t>公民訓育學系</t>
  </si>
  <si>
    <t>140218</t>
  </si>
  <si>
    <t>國文教學碩士</t>
  </si>
  <si>
    <t>140219</t>
  </si>
  <si>
    <t>數學教學碩士</t>
  </si>
  <si>
    <t>140220</t>
  </si>
  <si>
    <t>台灣華語教學研究所</t>
  </si>
  <si>
    <t>140221</t>
  </si>
  <si>
    <t>公共事務與公民教育學系</t>
  </si>
  <si>
    <t>1403</t>
  </si>
  <si>
    <t>專業科目教育學類</t>
  </si>
  <si>
    <t>140301</t>
  </si>
  <si>
    <t>工業教育(與技術)學系</t>
  </si>
  <si>
    <t>140302</t>
  </si>
  <si>
    <t>(工業)科技教育學系</t>
  </si>
  <si>
    <t>140303</t>
  </si>
  <si>
    <t>商業教育學系</t>
  </si>
  <si>
    <t>140304</t>
  </si>
  <si>
    <t>衛生教育學系</t>
  </si>
  <si>
    <t>140305</t>
  </si>
  <si>
    <t>(生態與)環境教育學系</t>
  </si>
  <si>
    <t>140306</t>
  </si>
  <si>
    <t>環境教育與資源研究所</t>
  </si>
  <si>
    <t>140307</t>
  </si>
  <si>
    <t>資訊教育學系</t>
  </si>
  <si>
    <t>140308</t>
  </si>
  <si>
    <t>音樂(藝術)教育學系</t>
  </si>
  <si>
    <t>140309</t>
  </si>
  <si>
    <t>傳統音樂教育研究所</t>
  </si>
  <si>
    <t>140310</t>
  </si>
  <si>
    <t>美勞教育學系</t>
  </si>
  <si>
    <t>140311</t>
  </si>
  <si>
    <t>(藝術與)藝術教育學系</t>
  </si>
  <si>
    <t>140312</t>
  </si>
  <si>
    <t>藝術與人文教育研究所</t>
  </si>
  <si>
    <t>140313</t>
  </si>
  <si>
    <t>視覺藝術教育學系</t>
  </si>
  <si>
    <t>140314</t>
  </si>
  <si>
    <t>醫護教育研究所</t>
  </si>
  <si>
    <t>140315</t>
  </si>
  <si>
    <t>體育學系</t>
  </si>
  <si>
    <t>140316</t>
  </si>
  <si>
    <t>運動(與休閒)教育研究所</t>
  </si>
  <si>
    <t>140317</t>
  </si>
  <si>
    <t>家政教育學系</t>
  </si>
  <si>
    <t>140318</t>
  </si>
  <si>
    <t>農業教育學系</t>
  </si>
  <si>
    <t>140319</t>
  </si>
  <si>
    <t>工藝教育學系</t>
  </si>
  <si>
    <t>140324</t>
  </si>
  <si>
    <t>藝術與人文教學研究所</t>
  </si>
  <si>
    <t>140325</t>
  </si>
  <si>
    <t>健康促進與衛生教育學系</t>
  </si>
  <si>
    <t>140326</t>
  </si>
  <si>
    <t>生態休閒教育學位學程</t>
  </si>
  <si>
    <t>1404</t>
  </si>
  <si>
    <t>學前教育學類</t>
  </si>
  <si>
    <t>140401</t>
  </si>
  <si>
    <t>幼兒教育學系</t>
  </si>
  <si>
    <t>140402</t>
  </si>
  <si>
    <t>兒童發展與家庭教育學系</t>
  </si>
  <si>
    <t>140403</t>
  </si>
  <si>
    <t>幼稚園教師教學碩士班</t>
  </si>
  <si>
    <t>140408</t>
  </si>
  <si>
    <t>幼兒與家庭教育學系</t>
  </si>
  <si>
    <t>1405</t>
  </si>
  <si>
    <t>成人教育學類</t>
  </si>
  <si>
    <t>140501</t>
  </si>
  <si>
    <t>成人(及繼續)教育學系</t>
  </si>
  <si>
    <t>140502</t>
  </si>
  <si>
    <t>高齡者教育研究所</t>
  </si>
  <si>
    <t>140503</t>
  </si>
  <si>
    <t>職業繼續教育研究所</t>
  </si>
  <si>
    <t>140504</t>
  </si>
  <si>
    <t>教育人力資源與發展學系</t>
  </si>
  <si>
    <t>140505</t>
  </si>
  <si>
    <t>成人及社區教育學系</t>
  </si>
  <si>
    <t>140506</t>
  </si>
  <si>
    <t>終身學習與人力資源發展碩士學位學程</t>
  </si>
  <si>
    <t>140507</t>
  </si>
  <si>
    <t>成人教育與人力發展學系</t>
  </si>
  <si>
    <t>1406</t>
  </si>
  <si>
    <t>特殊教育學類</t>
  </si>
  <si>
    <t>140601</t>
  </si>
  <si>
    <t>特殊教育學系</t>
  </si>
  <si>
    <t>140602</t>
  </si>
  <si>
    <t>身心障礙者轉銜及休閒教育研究所</t>
  </si>
  <si>
    <t>140603</t>
  </si>
  <si>
    <t>身心障礙教育研究所</t>
  </si>
  <si>
    <t>140604</t>
  </si>
  <si>
    <t>重度障礙研究所</t>
  </si>
  <si>
    <t>140605</t>
  </si>
  <si>
    <t>(特殊教育與)輔助科技研究所</t>
  </si>
  <si>
    <t>140606</t>
  </si>
  <si>
    <t>創造思考暨資賦優異教育研究所</t>
  </si>
  <si>
    <t>140607</t>
  </si>
  <si>
    <t>資賦優異研究所</t>
  </si>
  <si>
    <t>140608</t>
  </si>
  <si>
    <t>溝通障礙教育研究所</t>
  </si>
  <si>
    <t>140609</t>
  </si>
  <si>
    <t>輕度障礙教育研究所</t>
  </si>
  <si>
    <t>1407</t>
  </si>
  <si>
    <t>教育行政學類</t>
  </si>
  <si>
    <t>140701</t>
  </si>
  <si>
    <t>教育行政與政策學系</t>
  </si>
  <si>
    <t>140702</t>
  </si>
  <si>
    <t>教育行政(與政策發展)研究所</t>
  </si>
  <si>
    <t>140703</t>
  </si>
  <si>
    <t>教育行政與評鑑研究所</t>
  </si>
  <si>
    <t>140704</t>
  </si>
  <si>
    <t>教育政策與行政學系</t>
  </si>
  <si>
    <t>140705</t>
  </si>
  <si>
    <t>教育政策與管理研究所</t>
  </si>
  <si>
    <t>140706</t>
  </si>
  <si>
    <t>教育政策與領導研究所</t>
  </si>
  <si>
    <t>140707</t>
  </si>
  <si>
    <t>教育經營與管理學系</t>
  </si>
  <si>
    <t>140708</t>
  </si>
  <si>
    <t>教育領導與發展研究所</t>
  </si>
  <si>
    <t>140709</t>
  </si>
  <si>
    <t>學校行政碩士</t>
  </si>
  <si>
    <t>140710</t>
  </si>
  <si>
    <t>教育行政與管理學系</t>
  </si>
  <si>
    <t>140711</t>
  </si>
  <si>
    <t>教育領導與評鑑研究所</t>
  </si>
  <si>
    <t>1408</t>
  </si>
  <si>
    <t>教育科技學類</t>
  </si>
  <si>
    <t>140801</t>
  </si>
  <si>
    <t>教育科技學系</t>
  </si>
  <si>
    <t>140802</t>
  </si>
  <si>
    <t>教育傳播與科技研究所</t>
  </si>
  <si>
    <t>140803</t>
  </si>
  <si>
    <t>教學科技研究所</t>
  </si>
  <si>
    <t>140804</t>
  </si>
  <si>
    <t>(數位)學習科技學系</t>
  </si>
  <si>
    <t>140805</t>
  </si>
  <si>
    <t>網路學習科技研究所</t>
  </si>
  <si>
    <t>140806</t>
  </si>
  <si>
    <t>數位學習(設計與管理)學系</t>
  </si>
  <si>
    <t>140807</t>
  </si>
  <si>
    <t>教育資訊學系</t>
  </si>
  <si>
    <t>140808</t>
  </si>
  <si>
    <t>教育資料科學學系</t>
  </si>
  <si>
    <t>140809</t>
  </si>
  <si>
    <t>課程教學與科技研究所</t>
  </si>
  <si>
    <t>140810</t>
  </si>
  <si>
    <t>學習與數位科技學系</t>
  </si>
  <si>
    <t>140811</t>
  </si>
  <si>
    <t>教學專業發展碩士</t>
  </si>
  <si>
    <t>1409</t>
  </si>
  <si>
    <t>教育測驗評量學類</t>
  </si>
  <si>
    <t>140901</t>
  </si>
  <si>
    <t>(教育)測驗統計研究所</t>
  </si>
  <si>
    <t>1499</t>
  </si>
  <si>
    <t>其他教育學類</t>
  </si>
  <si>
    <t>149901</t>
  </si>
  <si>
    <t>生死教育與輔導研究所</t>
  </si>
  <si>
    <t>149902</t>
  </si>
  <si>
    <t>家庭教育研究所</t>
  </si>
  <si>
    <t>149903</t>
  </si>
  <si>
    <t>性別教育研究所</t>
  </si>
  <si>
    <t>149904</t>
  </si>
  <si>
    <t>生命教育與健康促進研究所</t>
  </si>
  <si>
    <t>149905</t>
  </si>
  <si>
    <t>休閒教育研究所</t>
  </si>
  <si>
    <t>149906</t>
  </si>
  <si>
    <t>國際人力教育與發展研究所</t>
  </si>
  <si>
    <t>149907</t>
  </si>
  <si>
    <t>教育學院</t>
  </si>
  <si>
    <t>149908</t>
  </si>
  <si>
    <t>教學視導學位學程</t>
  </si>
  <si>
    <t>藝術學門</t>
  </si>
  <si>
    <t>美術學類</t>
  </si>
  <si>
    <t>210101</t>
  </si>
  <si>
    <t>(應用)美術學系</t>
  </si>
  <si>
    <t>210102</t>
  </si>
  <si>
    <t>美術史研究所</t>
  </si>
  <si>
    <t>210103</t>
  </si>
  <si>
    <t>版畫藝術研究所</t>
  </si>
  <si>
    <t>210104</t>
  </si>
  <si>
    <t>書畫藝術學系</t>
  </si>
  <si>
    <t>210105</t>
  </si>
  <si>
    <t>美術產業發(展學)系</t>
  </si>
  <si>
    <t>210106</t>
  </si>
  <si>
    <t>美學與視覺藝術學系</t>
  </si>
  <si>
    <t>雕塑藝術學類</t>
  </si>
  <si>
    <t>210201</t>
  </si>
  <si>
    <t>雕塑學系</t>
  </si>
  <si>
    <t>美術工藝學類</t>
  </si>
  <si>
    <t>210301</t>
  </si>
  <si>
    <t>美術工藝系</t>
  </si>
  <si>
    <t>210302</t>
  </si>
  <si>
    <t>工藝設計學系</t>
  </si>
  <si>
    <t>210303</t>
  </si>
  <si>
    <t>傳統工藝學系</t>
  </si>
  <si>
    <t>210304</t>
  </si>
  <si>
    <t>工藝學系</t>
  </si>
  <si>
    <t>音樂學類</t>
  </si>
  <si>
    <t>210401</t>
  </si>
  <si>
    <t>音樂學系</t>
  </si>
  <si>
    <t>210402</t>
  </si>
  <si>
    <t>中國音樂學系</t>
  </si>
  <si>
    <t>210403</t>
  </si>
  <si>
    <t>西洋音樂學系</t>
  </si>
  <si>
    <t>210404</t>
  </si>
  <si>
    <t>音樂應用學系</t>
  </si>
  <si>
    <t>210405</t>
  </si>
  <si>
    <t>應用音樂學系</t>
  </si>
  <si>
    <t>210406</t>
  </si>
  <si>
    <t>民族音樂學系</t>
  </si>
  <si>
    <t>210407</t>
  </si>
  <si>
    <t>戲曲音樂學系</t>
  </si>
  <si>
    <t>210408</t>
  </si>
  <si>
    <t>傳統音樂學系</t>
  </si>
  <si>
    <t>210409</t>
  </si>
  <si>
    <t>管絃與擊樂研究所</t>
  </si>
  <si>
    <t>210410</t>
  </si>
  <si>
    <t>音樂藝術研究所</t>
  </si>
  <si>
    <t>210411</t>
  </si>
  <si>
    <t>音樂表演與創作研究所</t>
  </si>
  <si>
    <t>210412</t>
  </si>
  <si>
    <t>鋼琴伴奏合作藝術研究所</t>
  </si>
  <si>
    <t>戲劇舞蹈學類</t>
  </si>
  <si>
    <t>210501</t>
  </si>
  <si>
    <t>戲劇學系</t>
  </si>
  <si>
    <t>210502</t>
  </si>
  <si>
    <t>中國戲劇學系</t>
  </si>
  <si>
    <t>210503</t>
  </si>
  <si>
    <t>歌仔戲學系</t>
  </si>
  <si>
    <t>210504</t>
  </si>
  <si>
    <t>京劇學系</t>
  </si>
  <si>
    <t>210505</t>
  </si>
  <si>
    <t>客家戲學系</t>
  </si>
  <si>
    <t>210506</t>
  </si>
  <si>
    <t>劇場藝術學系</t>
  </si>
  <si>
    <t>210507</t>
  </si>
  <si>
    <t>劇場設計學系</t>
  </si>
  <si>
    <t>210508</t>
  </si>
  <si>
    <t>戲劇與劇場應用學系</t>
  </si>
  <si>
    <t>210509</t>
  </si>
  <si>
    <t>劇本創作研究所</t>
  </si>
  <si>
    <t>210510</t>
  </si>
  <si>
    <t>戲劇創作與應用學系</t>
  </si>
  <si>
    <t>210511</t>
  </si>
  <si>
    <t>舞蹈學系</t>
  </si>
  <si>
    <t>210512</t>
  </si>
  <si>
    <t>休閒舞蹈系</t>
  </si>
  <si>
    <t>210513</t>
  </si>
  <si>
    <t>舞蹈表演研究所</t>
  </si>
  <si>
    <t>210514</t>
  </si>
  <si>
    <t>舞蹈創作研究所</t>
  </si>
  <si>
    <t>210515</t>
  </si>
  <si>
    <t>舞蹈理論研究所</t>
  </si>
  <si>
    <t>210516</t>
  </si>
  <si>
    <t>兒童戲劇研究所</t>
  </si>
  <si>
    <t>視覺藝術學類</t>
  </si>
  <si>
    <t>210601</t>
  </si>
  <si>
    <t>電影學系</t>
  </si>
  <si>
    <t>210602</t>
  </si>
  <si>
    <t>電影創作研究所</t>
  </si>
  <si>
    <t>210603</t>
  </si>
  <si>
    <t>音像紀錄研究所</t>
  </si>
  <si>
    <t>210604</t>
  </si>
  <si>
    <t>視覺藝術學系</t>
  </si>
  <si>
    <t>210605</t>
  </si>
  <si>
    <t>音像動畫研究所</t>
  </si>
  <si>
    <t>210606</t>
  </si>
  <si>
    <t>造形藝術學系</t>
  </si>
  <si>
    <t>210607</t>
  </si>
  <si>
    <t>影劇學系</t>
  </si>
  <si>
    <t>210608</t>
  </si>
  <si>
    <t>視覺藝術應用系</t>
  </si>
  <si>
    <t>210611</t>
  </si>
  <si>
    <t>創意藝術產業研究所</t>
  </si>
  <si>
    <t>綜合藝術學類</t>
  </si>
  <si>
    <t>210701</t>
  </si>
  <si>
    <t>藝術學系</t>
  </si>
  <si>
    <t>210702</t>
  </si>
  <si>
    <t>文化藝術學系</t>
  </si>
  <si>
    <t>210703</t>
  </si>
  <si>
    <t>藝術史學系</t>
  </si>
  <si>
    <t>210704</t>
  </si>
  <si>
    <t>藝術史與藝術評論研究所</t>
  </si>
  <si>
    <t>210705</t>
  </si>
  <si>
    <t>環境與藝術研究所</t>
  </si>
  <si>
    <t>210706</t>
  </si>
  <si>
    <t>古蹟藝術修護學系</t>
  </si>
  <si>
    <t>210707</t>
  </si>
  <si>
    <t>(音樂與)表演藝術系</t>
  </si>
  <si>
    <t>210708</t>
  </si>
  <si>
    <t>跨領域藝術研究所</t>
  </si>
  <si>
    <t>210709</t>
  </si>
  <si>
    <t>藝術與設計學系</t>
  </si>
  <si>
    <t>210710</t>
  </si>
  <si>
    <t>藝術創意與發展學系</t>
  </si>
  <si>
    <t>210711</t>
  </si>
  <si>
    <t>藝術創作理論研究所</t>
  </si>
  <si>
    <t>210712</t>
  </si>
  <si>
    <t>音樂舞蹈學系</t>
  </si>
  <si>
    <t>210713</t>
  </si>
  <si>
    <t>書法藝術研究所</t>
  </si>
  <si>
    <t>210714</t>
  </si>
  <si>
    <t>動態藝術學系</t>
  </si>
  <si>
    <t>民俗藝術學類</t>
  </si>
  <si>
    <t>210801</t>
  </si>
  <si>
    <t>民俗藝術研究所</t>
  </si>
  <si>
    <t>210802</t>
  </si>
  <si>
    <t>民俗技藝學系</t>
  </si>
  <si>
    <t>210803</t>
  </si>
  <si>
    <t>傳統藝術研究所</t>
  </si>
  <si>
    <t>210804</t>
  </si>
  <si>
    <t>民族藝術學系</t>
  </si>
  <si>
    <t>2109</t>
  </si>
  <si>
    <t>應用藝術學類</t>
  </si>
  <si>
    <t>210901</t>
  </si>
  <si>
    <t>應用藝術(與設計)學系</t>
  </si>
  <si>
    <t>210902</t>
  </si>
  <si>
    <t>多媒體動畫藝術學系</t>
  </si>
  <si>
    <t>210903</t>
  </si>
  <si>
    <t>(應用)媒體藝術研究所</t>
  </si>
  <si>
    <t>210904</t>
  </si>
  <si>
    <t>藝術治療研究所</t>
  </si>
  <si>
    <t>210905</t>
  </si>
  <si>
    <t>科技藝術研究所</t>
  </si>
  <si>
    <t>210906</t>
  </si>
  <si>
    <t>藝術與造形設計學系</t>
  </si>
  <si>
    <t>2110</t>
  </si>
  <si>
    <t>藝術行政學類</t>
  </si>
  <si>
    <t>211001</t>
  </si>
  <si>
    <t>藝術行政與管理研究所</t>
  </si>
  <si>
    <t>211002</t>
  </si>
  <si>
    <t>(美學與)藝術管理研究所</t>
  </si>
  <si>
    <t>211003</t>
  </si>
  <si>
    <t>藝術與文化政策管理研究所</t>
  </si>
  <si>
    <t>211004</t>
  </si>
  <si>
    <t>文化產業學系</t>
  </si>
  <si>
    <t>211005</t>
  </si>
  <si>
    <t>文化資產(維護)學系</t>
  </si>
  <si>
    <t>211006</t>
  </si>
  <si>
    <t>台灣文化產業經營學系</t>
  </si>
  <si>
    <t>211007</t>
  </si>
  <si>
    <t>古物維護研究所</t>
  </si>
  <si>
    <t>211008</t>
  </si>
  <si>
    <t>音像藝術管理研究所</t>
  </si>
  <si>
    <t>22</t>
  </si>
  <si>
    <t>人文學門</t>
  </si>
  <si>
    <t>台灣語文學類</t>
  </si>
  <si>
    <t>220101</t>
  </si>
  <si>
    <t>台灣文學系</t>
  </si>
  <si>
    <t>220102</t>
  </si>
  <si>
    <t>台灣語文(與傳播)學系</t>
  </si>
  <si>
    <t>220103</t>
  </si>
  <si>
    <t>客家語文研究所</t>
  </si>
  <si>
    <t>中國語文學類</t>
  </si>
  <si>
    <t>220201</t>
  </si>
  <si>
    <t>(中)國(語)文學系</t>
  </si>
  <si>
    <t>220202</t>
  </si>
  <si>
    <t>應用中(國)文學系</t>
  </si>
  <si>
    <t>220203</t>
  </si>
  <si>
    <t>應用中國語文學系</t>
  </si>
  <si>
    <t>220204</t>
  </si>
  <si>
    <t>(應用)華語(文學)系</t>
  </si>
  <si>
    <t>220205</t>
  </si>
  <si>
    <t>文學系</t>
  </si>
  <si>
    <t>220206</t>
  </si>
  <si>
    <t>國際華語與文化學系</t>
  </si>
  <si>
    <t>220207</t>
  </si>
  <si>
    <t>國學研究所</t>
  </si>
  <si>
    <t>220208</t>
  </si>
  <si>
    <t>經學研究所</t>
  </si>
  <si>
    <t>220209</t>
  </si>
  <si>
    <t>國際漢學研究所</t>
  </si>
  <si>
    <t>220210</t>
  </si>
  <si>
    <t>專業中文學位學程</t>
  </si>
  <si>
    <t>外國語文學類</t>
  </si>
  <si>
    <t>220301</t>
  </si>
  <si>
    <t>外國語文學系</t>
  </si>
  <si>
    <t>220302</t>
  </si>
  <si>
    <t>外國文學與語言學研究所</t>
  </si>
  <si>
    <t>220303</t>
  </si>
  <si>
    <t>應用外語系</t>
  </si>
  <si>
    <t>220304</t>
  </si>
  <si>
    <t>應用外國語文學系</t>
  </si>
  <si>
    <t>220305</t>
  </si>
  <si>
    <t>外語文教事業發展研究所</t>
  </si>
  <si>
    <t>220306</t>
  </si>
  <si>
    <t>西洋語文學系</t>
  </si>
  <si>
    <t>220307</t>
  </si>
  <si>
    <t>英國語文學系</t>
  </si>
  <si>
    <t>220308</t>
  </si>
  <si>
    <t>英語學系</t>
  </si>
  <si>
    <t>220309</t>
  </si>
  <si>
    <t>英文學系</t>
  </si>
  <si>
    <t>220310</t>
  </si>
  <si>
    <t>英美(語)文學系</t>
  </si>
  <si>
    <t>220311</t>
  </si>
  <si>
    <t>應用英文學系</t>
  </si>
  <si>
    <t>220312</t>
  </si>
  <si>
    <t>應用英語學系</t>
  </si>
  <si>
    <t>220313</t>
  </si>
  <si>
    <t>創作與英語文學研究所</t>
  </si>
  <si>
    <t>220314</t>
  </si>
  <si>
    <t>法國語文學系</t>
  </si>
  <si>
    <t>220315</t>
  </si>
  <si>
    <t>德國語文學系</t>
  </si>
  <si>
    <t>220316</t>
  </si>
  <si>
    <t>德語語文學系</t>
  </si>
  <si>
    <t>220317</t>
  </si>
  <si>
    <t>應用德語系</t>
  </si>
  <si>
    <t>220318</t>
  </si>
  <si>
    <t>西班牙語文學系</t>
  </si>
  <si>
    <t>220319</t>
  </si>
  <si>
    <t>東方語文學系</t>
  </si>
  <si>
    <t>220320</t>
  </si>
  <si>
    <t>日本語文學系</t>
  </si>
  <si>
    <t>220321</t>
  </si>
  <si>
    <t>應用日語學系</t>
  </si>
  <si>
    <t>220322</t>
  </si>
  <si>
    <t>阿拉伯語文學系</t>
  </si>
  <si>
    <t>220323</t>
  </si>
  <si>
    <t>俄國語文學系</t>
  </si>
  <si>
    <t>220324</t>
  </si>
  <si>
    <t>韓國語文學系</t>
  </si>
  <si>
    <t>220325</t>
  </si>
  <si>
    <t>義大利語文學系</t>
  </si>
  <si>
    <t>220326</t>
  </si>
  <si>
    <t>土耳其語文學系</t>
  </si>
  <si>
    <t>220327</t>
  </si>
  <si>
    <t>歐洲語文學系</t>
  </si>
  <si>
    <t>220328</t>
  </si>
  <si>
    <t>兒童英語學系</t>
  </si>
  <si>
    <t>220329</t>
  </si>
  <si>
    <t>應用語文學系</t>
  </si>
  <si>
    <t>220330</t>
  </si>
  <si>
    <t>西洋文學學系</t>
  </si>
  <si>
    <t>220331</t>
  </si>
  <si>
    <t>創作與英國文學研究所</t>
  </si>
  <si>
    <t>220333</t>
  </si>
  <si>
    <t>斯拉夫語文學系</t>
  </si>
  <si>
    <t>220334</t>
  </si>
  <si>
    <t>休閒英語系</t>
  </si>
  <si>
    <t>220335</t>
  </si>
  <si>
    <t>東亞語文學系</t>
  </si>
  <si>
    <t>220336</t>
  </si>
  <si>
    <t>應用外文學系</t>
  </si>
  <si>
    <t>220337</t>
  </si>
  <si>
    <t>專業英文學位學程</t>
  </si>
  <si>
    <t>其他語文學類</t>
  </si>
  <si>
    <t>220401</t>
  </si>
  <si>
    <t>語文(與創作)學系</t>
  </si>
  <si>
    <t>220402</t>
  </si>
  <si>
    <t>民間文學研究所</t>
  </si>
  <si>
    <t>220403</t>
  </si>
  <si>
    <t>兒童文學研究所</t>
  </si>
  <si>
    <t>220404</t>
  </si>
  <si>
    <t>文學與創作學系</t>
  </si>
  <si>
    <t>220405</t>
  </si>
  <si>
    <t>語文應用研究所</t>
  </si>
  <si>
    <t>220406</t>
  </si>
  <si>
    <t>現代文學研究所</t>
  </si>
  <si>
    <t>翻譯學類</t>
  </si>
  <si>
    <t>220501</t>
  </si>
  <si>
    <t>翻譯學系</t>
  </si>
  <si>
    <t>220502</t>
  </si>
  <si>
    <t>口筆譯研究所</t>
  </si>
  <si>
    <t>比較文學學類</t>
  </si>
  <si>
    <t>220601</t>
  </si>
  <si>
    <t>比較文學研究所</t>
  </si>
  <si>
    <t>語言學類</t>
  </si>
  <si>
    <t>220701</t>
  </si>
  <si>
    <t>語言學研究所</t>
  </si>
  <si>
    <t>220702</t>
  </si>
  <si>
    <t>台灣語言與語文教育研究所</t>
  </si>
  <si>
    <t>220703</t>
  </si>
  <si>
    <t>台灣語言及教學研究所</t>
  </si>
  <si>
    <t>220704</t>
  </si>
  <si>
    <t>台灣語言學系</t>
  </si>
  <si>
    <t>220705</t>
  </si>
  <si>
    <t>應用語言學系</t>
  </si>
  <si>
    <t>220706</t>
  </si>
  <si>
    <t>(應用)外國語言學系</t>
  </si>
  <si>
    <t>220707</t>
  </si>
  <si>
    <t>客家語言與傳播研究所</t>
  </si>
  <si>
    <t>220708</t>
  </si>
  <si>
    <t>民族語言與傳播學系</t>
  </si>
  <si>
    <t>220709</t>
  </si>
  <si>
    <t>應用語言文學研究所</t>
  </si>
  <si>
    <t>220710</t>
  </si>
  <si>
    <t>(外國)語言與文化學系</t>
  </si>
  <si>
    <t>宗教學類</t>
  </si>
  <si>
    <t>220801</t>
  </si>
  <si>
    <t>宗教學系</t>
  </si>
  <si>
    <t>220802</t>
  </si>
  <si>
    <t>宗教與文化研究所</t>
  </si>
  <si>
    <t>220803</t>
  </si>
  <si>
    <t>哲學與宗教學系</t>
  </si>
  <si>
    <t>220804</t>
  </si>
  <si>
    <t>佛教學系</t>
  </si>
  <si>
    <t>220805</t>
  </si>
  <si>
    <t>基督教學系</t>
  </si>
  <si>
    <t>220806</t>
  </si>
  <si>
    <t>宗教文化與組織管理學系</t>
  </si>
  <si>
    <t>歷史學類</t>
  </si>
  <si>
    <t>220901</t>
  </si>
  <si>
    <t>(歷)史學系</t>
  </si>
  <si>
    <t>220902</t>
  </si>
  <si>
    <t>史地學系</t>
  </si>
  <si>
    <t>220903</t>
  </si>
  <si>
    <t>台灣(歷)史研究所</t>
  </si>
  <si>
    <t>220904</t>
  </si>
  <si>
    <t>歷史與文物管理研究所</t>
  </si>
  <si>
    <t>2210</t>
  </si>
  <si>
    <t>人類學學類</t>
  </si>
  <si>
    <t>221001</t>
  </si>
  <si>
    <t>人類學系</t>
  </si>
  <si>
    <t>221002</t>
  </si>
  <si>
    <t>人類發展學系</t>
  </si>
  <si>
    <t>221003</t>
  </si>
  <si>
    <t>考古學系</t>
  </si>
  <si>
    <t>221004</t>
  </si>
  <si>
    <t>台灣人類學研究所</t>
  </si>
  <si>
    <t>2211</t>
  </si>
  <si>
    <t>哲學學類</t>
  </si>
  <si>
    <t>221101</t>
  </si>
  <si>
    <t>哲學系</t>
  </si>
  <si>
    <t>221102</t>
  </si>
  <si>
    <t>生命學研究所</t>
  </si>
  <si>
    <t>221103</t>
  </si>
  <si>
    <t>心智哲學研究所</t>
  </si>
  <si>
    <t>2212</t>
  </si>
  <si>
    <t>文獻學學類</t>
  </si>
  <si>
    <t>221201</t>
  </si>
  <si>
    <t>漢語文化暨文獻資源研究所</t>
  </si>
  <si>
    <t>221202</t>
  </si>
  <si>
    <t>漢學資料整理研究所</t>
  </si>
  <si>
    <t>221203</t>
  </si>
  <si>
    <t>古典文獻學研究所</t>
  </si>
  <si>
    <t>2299</t>
  </si>
  <si>
    <t>其他人文學類</t>
  </si>
  <si>
    <t>229901</t>
  </si>
  <si>
    <t>人文(社會)學系</t>
  </si>
  <si>
    <t>229902</t>
  </si>
  <si>
    <t>生死學系</t>
  </si>
  <si>
    <t>229903</t>
  </si>
  <si>
    <t>醫學人文研究所</t>
  </si>
  <si>
    <t>229904</t>
  </si>
  <si>
    <t>生死管理學系</t>
  </si>
  <si>
    <t>229905</t>
  </si>
  <si>
    <t>海洋文化研究所</t>
  </si>
  <si>
    <t>229906</t>
  </si>
  <si>
    <t>人文與資訊學系</t>
  </si>
  <si>
    <t>229907</t>
  </si>
  <si>
    <t>文化創意學系</t>
  </si>
  <si>
    <t>229908</t>
  </si>
  <si>
    <t>文化資產與創意學系</t>
  </si>
  <si>
    <t>229999</t>
  </si>
  <si>
    <t>人文社會學院(不分系)</t>
  </si>
  <si>
    <t>23</t>
  </si>
  <si>
    <t>設計學門</t>
  </si>
  <si>
    <t>2301</t>
  </si>
  <si>
    <t>綜合設計學類</t>
  </si>
  <si>
    <t>230101</t>
  </si>
  <si>
    <t>材質創作與設計系</t>
  </si>
  <si>
    <t>230102</t>
  </si>
  <si>
    <t>流行工藝設計系</t>
  </si>
  <si>
    <t>230103</t>
  </si>
  <si>
    <t>流行設計(經營)系</t>
  </si>
  <si>
    <t>230104</t>
  </si>
  <si>
    <t>時尚設計(與管理)學系</t>
  </si>
  <si>
    <t>230105</t>
  </si>
  <si>
    <t>時尚與媒體設計研究所</t>
  </si>
  <si>
    <t>230106</t>
  </si>
  <si>
    <t>設計(科學)(創作)(運算)研究所</t>
  </si>
  <si>
    <t>230107</t>
  </si>
  <si>
    <t>設計管理學系</t>
  </si>
  <si>
    <t>230108</t>
  </si>
  <si>
    <t>創意生活設計系</t>
  </si>
  <si>
    <t>230109</t>
  </si>
  <si>
    <t>創意產業設計研究所</t>
  </si>
  <si>
    <t>230110</t>
  </si>
  <si>
    <t>藝文產業設計與經營研究所</t>
  </si>
  <si>
    <t>230111</t>
  </si>
  <si>
    <t>創意設計系</t>
  </si>
  <si>
    <t>230112</t>
  </si>
  <si>
    <t>創新設計研究所</t>
  </si>
  <si>
    <t>230113</t>
  </si>
  <si>
    <t>應用設計學系</t>
  </si>
  <si>
    <t>230114</t>
  </si>
  <si>
    <t>(時尚)造形學系</t>
  </si>
  <si>
    <t>230115</t>
  </si>
  <si>
    <t>造型(or形)設計學系</t>
  </si>
  <si>
    <t>230116</t>
  </si>
  <si>
    <t>傳統工藝與創意設計學系</t>
  </si>
  <si>
    <t>230117</t>
  </si>
  <si>
    <t>時尚造型設計系</t>
  </si>
  <si>
    <t>230118</t>
  </si>
  <si>
    <t xml:space="preserve">數位媒體設計與管理系 </t>
  </si>
  <si>
    <t>230119</t>
  </si>
  <si>
    <t>數位文藝系</t>
  </si>
  <si>
    <t>230120</t>
  </si>
  <si>
    <t>珠寶技術系</t>
  </si>
  <si>
    <t>2302</t>
  </si>
  <si>
    <t>視覺傳達設計學類</t>
  </si>
  <si>
    <t>230201</t>
  </si>
  <si>
    <t>視覺(傳達)設計學系</t>
  </si>
  <si>
    <t>230202</t>
  </si>
  <si>
    <t>數位媒體系</t>
  </si>
  <si>
    <t>230203</t>
  </si>
  <si>
    <t>(數位)(多)媒體(創意)設計學系</t>
  </si>
  <si>
    <t>230204</t>
  </si>
  <si>
    <t>媒體設計科技學系</t>
  </si>
  <si>
    <t>230205</t>
  </si>
  <si>
    <t>媒體傳達設計學系</t>
  </si>
  <si>
    <t>230206</t>
  </si>
  <si>
    <t>數位(內容)(與)(動畫)(科技)設計學系</t>
  </si>
  <si>
    <t>230207</t>
  </si>
  <si>
    <t>動畫媒體設計研究所</t>
  </si>
  <si>
    <t>230208</t>
  </si>
  <si>
    <t>多媒體動畫系</t>
  </si>
  <si>
    <t>230209</t>
  </si>
  <si>
    <t>數位影音設計系</t>
  </si>
  <si>
    <t>2303</t>
  </si>
  <si>
    <t>產品設計學類</t>
  </si>
  <si>
    <t>230301</t>
  </si>
  <si>
    <t>工商業設計(技術)系</t>
  </si>
  <si>
    <t>230302</t>
  </si>
  <si>
    <t>商業設計學系</t>
  </si>
  <si>
    <t>230303</t>
  </si>
  <si>
    <t>工業(產品)設計學系</t>
  </si>
  <si>
    <t>230304</t>
  </si>
  <si>
    <t>生活產品設計系</t>
  </si>
  <si>
    <t>230305</t>
  </si>
  <si>
    <t>玩具與遊戲設計研究所</t>
  </si>
  <si>
    <t>230306</t>
  </si>
  <si>
    <t>科技商品設計系</t>
  </si>
  <si>
    <t>230307</t>
  </si>
  <si>
    <t>商品設計學系</t>
  </si>
  <si>
    <t>230308</t>
  </si>
  <si>
    <t>產品與建築設計研究所</t>
  </si>
  <si>
    <t>230309</t>
  </si>
  <si>
    <t>創意商品設計學系</t>
  </si>
  <si>
    <t>230310</t>
  </si>
  <si>
    <t>應用纖維造形系</t>
  </si>
  <si>
    <t>230311</t>
  </si>
  <si>
    <t>流行商品設計系</t>
  </si>
  <si>
    <t>230312</t>
  </si>
  <si>
    <t>產品與媒體設計學系</t>
  </si>
  <si>
    <t>2304</t>
  </si>
  <si>
    <t>空間設計學類</t>
  </si>
  <si>
    <t>230401</t>
  </si>
  <si>
    <t>室內設計學系</t>
  </si>
  <si>
    <t>230402</t>
  </si>
  <si>
    <t>空間設計學系</t>
  </si>
  <si>
    <t>230403</t>
  </si>
  <si>
    <t>室內與景觀設計學系</t>
  </si>
  <si>
    <t>230404</t>
  </si>
  <si>
    <t>建築與室內設計系</t>
  </si>
  <si>
    <t>230405</t>
  </si>
  <si>
    <t>媒體空間設計研究所</t>
  </si>
  <si>
    <t>230406</t>
  </si>
  <si>
    <t>室內空間設計學系</t>
  </si>
  <si>
    <t>2399</t>
  </si>
  <si>
    <t>其他設計學類</t>
  </si>
  <si>
    <t>239901</t>
  </si>
  <si>
    <t>文化創意設計研究所</t>
  </si>
  <si>
    <t>239977</t>
  </si>
  <si>
    <t>設計類產學專班</t>
  </si>
  <si>
    <t>239988</t>
  </si>
  <si>
    <t>藝術設計類產業研發專班</t>
  </si>
  <si>
    <t>239999</t>
  </si>
  <si>
    <t>設計(暨藝術)學院不分系</t>
  </si>
  <si>
    <t>社會及行為科學學門</t>
  </si>
  <si>
    <t>經濟學類</t>
  </si>
  <si>
    <t>310101</t>
  </si>
  <si>
    <t>經濟學系</t>
  </si>
  <si>
    <t>310102</t>
  </si>
  <si>
    <t>應用經濟系</t>
  </si>
  <si>
    <t>310103</t>
  </si>
  <si>
    <t>合作經濟學系</t>
  </si>
  <si>
    <t>310104</t>
  </si>
  <si>
    <t>產業經濟學系</t>
  </si>
  <si>
    <t>310105</t>
  </si>
  <si>
    <t>國際經濟研究所</t>
  </si>
  <si>
    <t>310106</t>
  </si>
  <si>
    <t>管理經濟學系</t>
  </si>
  <si>
    <t>310107</t>
  </si>
  <si>
    <t>知識經濟學系</t>
  </si>
  <si>
    <t>310108</t>
  </si>
  <si>
    <t>經濟與社會研究所</t>
  </si>
  <si>
    <t>310109</t>
  </si>
  <si>
    <t>政治經濟學系</t>
  </si>
  <si>
    <t>310110</t>
  </si>
  <si>
    <t>大陸經濟碩士學位學程</t>
  </si>
  <si>
    <t>政治學類</t>
  </si>
  <si>
    <t>310201</t>
  </si>
  <si>
    <t>政治學系</t>
  </si>
  <si>
    <t>310202</t>
  </si>
  <si>
    <t>全球化政治與經濟學系</t>
  </si>
  <si>
    <t>310203</t>
  </si>
  <si>
    <t>國際政治研究所</t>
  </si>
  <si>
    <t>310204</t>
  </si>
  <si>
    <t>中山人文社會科學研究所</t>
  </si>
  <si>
    <t>310205</t>
  </si>
  <si>
    <t>中山學術研究所</t>
  </si>
  <si>
    <t>310206</t>
  </si>
  <si>
    <t>三民主義研究所</t>
  </si>
  <si>
    <t>310207</t>
  </si>
  <si>
    <t>國家安全與大陸研究碩士</t>
  </si>
  <si>
    <t>3103</t>
  </si>
  <si>
    <t>社會學類</t>
  </si>
  <si>
    <t>310301</t>
  </si>
  <si>
    <t>社會學系</t>
  </si>
  <si>
    <t>310302</t>
  </si>
  <si>
    <t>應用社會學系</t>
  </si>
  <si>
    <t>310303</t>
  </si>
  <si>
    <t>社會發展學系</t>
  </si>
  <si>
    <t>310304</t>
  </si>
  <si>
    <t>資訊社會學研究所</t>
  </si>
  <si>
    <t>310305</t>
  </si>
  <si>
    <t>社會科學系</t>
  </si>
  <si>
    <t>310306</t>
  </si>
  <si>
    <t>社會暨政策科學學系</t>
  </si>
  <si>
    <t>310307</t>
  </si>
  <si>
    <t>社會與文化研究所</t>
  </si>
  <si>
    <t>310308</t>
  </si>
  <si>
    <t>性別研究所</t>
  </si>
  <si>
    <t>310309</t>
  </si>
  <si>
    <t>社會人類學研究所</t>
  </si>
  <si>
    <t>3104</t>
  </si>
  <si>
    <t>民族學類</t>
  </si>
  <si>
    <t>310401</t>
  </si>
  <si>
    <t>民族(文化)學系</t>
  </si>
  <si>
    <t>310402</t>
  </si>
  <si>
    <t>民族(事務與)發展學系</t>
  </si>
  <si>
    <t>310403</t>
  </si>
  <si>
    <t>440206</t>
  </si>
  <si>
    <t>應用地球物理研究所</t>
  </si>
  <si>
    <t>440207</t>
  </si>
  <si>
    <t>水文(與海洋)科學研究所</t>
  </si>
  <si>
    <t>440208</t>
  </si>
  <si>
    <t>地球與環境科學系</t>
  </si>
  <si>
    <t>440209</t>
  </si>
  <si>
    <t>地球物理學系</t>
  </si>
  <si>
    <t>440210</t>
  </si>
  <si>
    <t>物理暨地球科學學系</t>
  </si>
  <si>
    <t>440211</t>
  </si>
  <si>
    <t>衛星資訊暨地球環境研究所</t>
  </si>
  <si>
    <t>440212</t>
  </si>
  <si>
    <t>應用地球物理與環境科學研究所</t>
  </si>
  <si>
    <t>4403</t>
  </si>
  <si>
    <t>物理學類</t>
  </si>
  <si>
    <t>440301</t>
  </si>
  <si>
    <t>物理學系</t>
  </si>
  <si>
    <t>440302</t>
  </si>
  <si>
    <t>應用物理學系</t>
  </si>
  <si>
    <t>440303</t>
  </si>
  <si>
    <t>電子物理學系</t>
  </si>
  <si>
    <t>440304</t>
  </si>
  <si>
    <t>生物物理(學)研究所</t>
  </si>
  <si>
    <t>440305</t>
  </si>
  <si>
    <t>高分子物理研究所</t>
  </si>
  <si>
    <t>440306</t>
  </si>
  <si>
    <t>太空天文與電漿科學研究所</t>
  </si>
  <si>
    <t>440388</t>
  </si>
  <si>
    <t>物理類產業研發專班</t>
  </si>
  <si>
    <t>4404</t>
  </si>
  <si>
    <t>大氣科學學類</t>
  </si>
  <si>
    <t>440401</t>
  </si>
  <si>
    <t>大氣科學系</t>
  </si>
  <si>
    <t>440402</t>
  </si>
  <si>
    <t>大氣物理學系</t>
  </si>
  <si>
    <t>440403</t>
  </si>
  <si>
    <t>氣象學系</t>
  </si>
  <si>
    <t>4405</t>
  </si>
  <si>
    <t>海洋科學學類</t>
  </si>
  <si>
    <t>440501</t>
  </si>
  <si>
    <t>海洋生物(科技)(暨資源)(技術)系</t>
  </si>
  <si>
    <t>440502</t>
  </si>
  <si>
    <t>海洋生物多樣性及演化研究所</t>
  </si>
  <si>
    <t>440503</t>
  </si>
  <si>
    <t>海洋物理研究所</t>
  </si>
  <si>
    <t>440504</t>
  </si>
  <si>
    <t>海洋環境資訊系</t>
  </si>
  <si>
    <t>440505</t>
  </si>
  <si>
    <t>海洋環境化學與生態研究所</t>
  </si>
  <si>
    <t>440506</t>
  </si>
  <si>
    <t>海下技術研究所</t>
  </si>
  <si>
    <t>440507</t>
  </si>
  <si>
    <t>海洋地質及化學研究所</t>
  </si>
  <si>
    <t>440508</t>
  </si>
  <si>
    <t>海洋(科學)學系</t>
  </si>
  <si>
    <t>440509</t>
  </si>
  <si>
    <t>海洋科技與事務研究所</t>
  </si>
  <si>
    <t>440510</t>
  </si>
  <si>
    <t>海洋地質研究所</t>
  </si>
  <si>
    <t>440511</t>
  </si>
  <si>
    <t>海洋環境學系</t>
  </si>
  <si>
    <t>440512</t>
  </si>
  <si>
    <t>海洋資源學系</t>
  </si>
  <si>
    <t>4406</t>
  </si>
  <si>
    <t>天文及太空科學學類</t>
  </si>
  <si>
    <t>440601</t>
  </si>
  <si>
    <t>天文(物理)研究所</t>
  </si>
  <si>
    <t>440602</t>
  </si>
  <si>
    <t>物理與天文學研究所</t>
  </si>
  <si>
    <t>440603</t>
  </si>
  <si>
    <t>太空科學研究所</t>
  </si>
  <si>
    <t>4499</t>
  </si>
  <si>
    <t>其他自然科學學類</t>
  </si>
  <si>
    <t>449901</t>
  </si>
  <si>
    <t>應用科學系</t>
  </si>
  <si>
    <t>449902</t>
  </si>
  <si>
    <t>應用科技研究所</t>
  </si>
  <si>
    <t>449903</t>
  </si>
  <si>
    <t>理化學系</t>
  </si>
  <si>
    <t>449904</t>
  </si>
  <si>
    <t>遙測科技學位學程</t>
  </si>
  <si>
    <t>449905</t>
  </si>
  <si>
    <t>先進光源科技學位學程</t>
  </si>
  <si>
    <t>449906</t>
  </si>
  <si>
    <t>加速器光源科技與應用學位學程</t>
  </si>
  <si>
    <t>449999</t>
  </si>
  <si>
    <t>理學院不分系</t>
  </si>
  <si>
    <t>46</t>
  </si>
  <si>
    <t>數學及統計學門</t>
  </si>
  <si>
    <t>4601</t>
  </si>
  <si>
    <t>數學學類</t>
  </si>
  <si>
    <t>460101</t>
  </si>
  <si>
    <t>數學系</t>
  </si>
  <si>
    <t>460102</t>
  </si>
  <si>
    <t>應用數學系</t>
  </si>
  <si>
    <t>460103</t>
  </si>
  <si>
    <t>商用數學系</t>
  </si>
  <si>
    <t>460104</t>
  </si>
  <si>
    <t>數理系</t>
  </si>
  <si>
    <t>460106</t>
  </si>
  <si>
    <t>數學建模與科學計算研究所</t>
  </si>
  <si>
    <t>4602</t>
  </si>
  <si>
    <t>統計學類</t>
  </si>
  <si>
    <t>460201</t>
  </si>
  <si>
    <t>統計(科學)(資訊)學系</t>
  </si>
  <si>
    <t>460202</t>
  </si>
  <si>
    <t>統計與精算學系</t>
  </si>
  <si>
    <t>460203</t>
  </si>
  <si>
    <t>應用統計(資訊)學系</t>
  </si>
  <si>
    <t>460204</t>
  </si>
  <si>
    <t>數理統計學系</t>
  </si>
  <si>
    <t>460205</t>
  </si>
  <si>
    <t>數理統計與精算學系</t>
  </si>
  <si>
    <t>4699</t>
  </si>
  <si>
    <t>其他數學及統計學類</t>
  </si>
  <si>
    <t>469901</t>
  </si>
  <si>
    <t>數理科學研究所</t>
  </si>
  <si>
    <t>469902</t>
  </si>
  <si>
    <t>財務工程與精算數學系</t>
  </si>
  <si>
    <t>48</t>
  </si>
  <si>
    <t>電算機學門</t>
  </si>
  <si>
    <t>4801</t>
  </si>
  <si>
    <t>電算機一般學類</t>
  </si>
  <si>
    <t>480101</t>
  </si>
  <si>
    <t>資訊科技學系</t>
  </si>
  <si>
    <t>480102</t>
  </si>
  <si>
    <t>資訊科技與管理系</t>
  </si>
  <si>
    <t>480103</t>
  </si>
  <si>
    <t>資訊工程管理系</t>
  </si>
  <si>
    <t>480104</t>
  </si>
  <si>
    <t>資訊與電能科技研究所</t>
  </si>
  <si>
    <t>480105</t>
  </si>
  <si>
    <t>電子計算機科學學系</t>
  </si>
  <si>
    <t>480106</t>
  </si>
  <si>
    <t>計算機工程學系</t>
  </si>
  <si>
    <t>480109</t>
  </si>
  <si>
    <t>資訊管理(技術)學系</t>
  </si>
  <si>
    <t>4802</t>
  </si>
  <si>
    <t>網路學類</t>
  </si>
  <si>
    <t>480201</t>
  </si>
  <si>
    <t>資訊網路技術系</t>
  </si>
  <si>
    <t>480202</t>
  </si>
  <si>
    <t>資訊網路與多媒體研究所</t>
  </si>
  <si>
    <t>480203</t>
  </si>
  <si>
    <t>網路應用科學學系</t>
  </si>
  <si>
    <t>4803</t>
  </si>
  <si>
    <t>軟體發展學類</t>
  </si>
  <si>
    <t>480301</t>
  </si>
  <si>
    <t>多媒體(與)遊戲發展科學系</t>
  </si>
  <si>
    <t>480302</t>
  </si>
  <si>
    <t>多媒體與電腦娛樂科學系</t>
  </si>
  <si>
    <t>480303</t>
  </si>
  <si>
    <t>多媒體工程研究所</t>
  </si>
  <si>
    <t>480304</t>
  </si>
  <si>
    <t>資訊軟體學系</t>
  </si>
  <si>
    <t>480305</t>
  </si>
  <si>
    <t>數位(科技與)遊戲(軟體)設計系</t>
  </si>
  <si>
    <t>480306</t>
  </si>
  <si>
    <t>軟體工程學系</t>
  </si>
  <si>
    <t>480307</t>
  </si>
  <si>
    <t>動畫與遊戲軟體設計學系</t>
  </si>
  <si>
    <t>480308</t>
  </si>
  <si>
    <t>多媒體與電腦遊戲發展科學系</t>
  </si>
  <si>
    <t>480309</t>
  </si>
  <si>
    <t>多媒體(與)遊戲設計系</t>
  </si>
  <si>
    <t>4804</t>
  </si>
  <si>
    <t>系統設計學類</t>
  </si>
  <si>
    <t>480401</t>
  </si>
  <si>
    <t>資訊系統與應用研究所</t>
  </si>
  <si>
    <t>4805</t>
  </si>
  <si>
    <t>電算機應用學類</t>
  </si>
  <si>
    <t>480501</t>
  </si>
  <si>
    <t>電腦應用工程系</t>
  </si>
  <si>
    <t>480502</t>
  </si>
  <si>
    <t>應用資訊(科學)學系</t>
  </si>
  <si>
    <t>480503</t>
  </si>
  <si>
    <t>資訊科技(與)應用學系</t>
  </si>
  <si>
    <t>480504</t>
  </si>
  <si>
    <t>資訊與設計學系</t>
  </si>
  <si>
    <t>480505</t>
  </si>
  <si>
    <t>數位內容科技(與)(管理)學系</t>
  </si>
  <si>
    <t>480506</t>
  </si>
  <si>
    <t>數位生活科技研究所</t>
  </si>
  <si>
    <t>480507</t>
  </si>
  <si>
    <t>資訊模擬與設計學系</t>
  </si>
  <si>
    <t>480508</t>
  </si>
  <si>
    <t>智慧計算與應用研究所</t>
  </si>
  <si>
    <t>480509</t>
  </si>
  <si>
    <t>電子計算機應用學系</t>
  </si>
  <si>
    <t>480510</t>
  </si>
  <si>
    <t>計算機管理決策研究所</t>
  </si>
  <si>
    <t>480513</t>
  </si>
  <si>
    <t>應用空間資訊系</t>
  </si>
  <si>
    <t>480514</t>
  </si>
  <si>
    <t>數位科技學系</t>
  </si>
  <si>
    <t>480515</t>
  </si>
  <si>
    <t>數位生活應用</t>
  </si>
  <si>
    <t>480516</t>
  </si>
  <si>
    <t>多媒體與動畫設計學系</t>
  </si>
  <si>
    <t>4899</t>
  </si>
  <si>
    <t>489977</t>
  </si>
  <si>
    <t>資訊類產學專班</t>
  </si>
  <si>
    <t>工程學門</t>
  </si>
  <si>
    <t>5201</t>
  </si>
  <si>
    <t>電資工程學類</t>
  </si>
  <si>
    <t>520101</t>
  </si>
  <si>
    <t>電機(與控制)工程學系</t>
  </si>
  <si>
    <t>520102</t>
  </si>
  <si>
    <t>電機與通訊工程研究所</t>
  </si>
  <si>
    <t>520103</t>
  </si>
  <si>
    <t>(微)電子(工程)學系</t>
  </si>
  <si>
    <t>520104</t>
  </si>
  <si>
    <t>電子與資訊(工程)系</t>
  </si>
  <si>
    <t>520105</t>
  </si>
  <si>
    <t>光電(技術)學系</t>
  </si>
  <si>
    <t>520106</t>
  </si>
  <si>
    <t>光電(科學與)工程學系</t>
  </si>
  <si>
    <t>520107</t>
  </si>
  <si>
    <t>光電暨固態電子研究所</t>
  </si>
  <si>
    <t>520108</t>
  </si>
  <si>
    <t>光電科技(學)研究所</t>
  </si>
  <si>
    <t>520109</t>
  </si>
  <si>
    <t>光電與材料科技研究所</t>
  </si>
  <si>
    <t>520110</t>
  </si>
  <si>
    <t>顯示科技研究所</t>
  </si>
  <si>
    <t>520111</t>
  </si>
  <si>
    <t>顯示技術研究所</t>
  </si>
  <si>
    <t>520112</t>
  </si>
  <si>
    <t>航空電子系</t>
  </si>
  <si>
    <t>520113</t>
  </si>
  <si>
    <t>積體電路設計研究所</t>
  </si>
  <si>
    <t>520114</t>
  </si>
  <si>
    <t>資訊工程學系</t>
  </si>
  <si>
    <t>520115</t>
  </si>
  <si>
    <t>資訊工程與科學系</t>
  </si>
  <si>
    <t>520116</t>
  </si>
  <si>
    <t>資訊科學學系</t>
  </si>
  <si>
    <t>520117</t>
  </si>
  <si>
    <t>(資訊)網路工程系</t>
  </si>
  <si>
    <t>520118</t>
  </si>
  <si>
    <t>資訊科學與應用學系</t>
  </si>
  <si>
    <t>520119</t>
  </si>
  <si>
    <t>資訊科學與工程學系</t>
  </si>
  <si>
    <t>520120</t>
  </si>
  <si>
    <t>資訊學系</t>
  </si>
  <si>
    <t>520121</t>
  </si>
  <si>
    <t>自動化(控制)工程系</t>
  </si>
  <si>
    <t>520122</t>
  </si>
  <si>
    <t>電資研究所</t>
  </si>
  <si>
    <t>520123</t>
  </si>
  <si>
    <t>電信工程學系</t>
  </si>
  <si>
    <t>520124</t>
  </si>
  <si>
    <t>電訊工程學系</t>
  </si>
  <si>
    <t>520125</t>
  </si>
  <si>
    <t>通訊與導航工程學系</t>
  </si>
  <si>
    <t>520126</t>
  </si>
  <si>
    <t>(光電與)通訊工程學系</t>
  </si>
  <si>
    <t>520127</t>
  </si>
  <si>
    <t>資訊與通訊工程研究所</t>
  </si>
  <si>
    <t>520128</t>
  </si>
  <si>
    <t>資訊科技與通訊學系</t>
  </si>
  <si>
    <t>520129</t>
  </si>
  <si>
    <t>資訊通訊科技管理學系</t>
  </si>
  <si>
    <t>520130</t>
  </si>
  <si>
    <t>電腦與通訊(工程)學系</t>
  </si>
  <si>
    <t>520131</t>
  </si>
  <si>
    <t>電腦通訊與系統工程研究所</t>
  </si>
  <si>
    <t>520132</t>
  </si>
  <si>
    <t>網路(與)通訊學系</t>
  </si>
  <si>
    <t>520133</t>
  </si>
  <si>
    <t>電機動力工程學系</t>
  </si>
  <si>
    <t>520134</t>
  </si>
  <si>
    <t>電化工程學系</t>
  </si>
  <si>
    <t>520135</t>
  </si>
  <si>
    <t>電機電力(工程)學系</t>
  </si>
  <si>
    <t>520136</t>
  </si>
  <si>
    <t>電機與資訊工程研究所</t>
  </si>
  <si>
    <t>520137</t>
  </si>
  <si>
    <t>電腦通訊與控制研究所</t>
  </si>
  <si>
    <t>520138</t>
  </si>
  <si>
    <t>電力與能源研究所</t>
  </si>
  <si>
    <t>520139</t>
  </si>
  <si>
    <t>半導體科技研究所</t>
  </si>
  <si>
    <t>520140</t>
  </si>
  <si>
    <t>電機與能源研究所</t>
  </si>
  <si>
    <t>520141</t>
  </si>
  <si>
    <t>電能與控制工程研究所</t>
  </si>
  <si>
    <t>520142</t>
  </si>
  <si>
    <t>應用電子科技系</t>
  </si>
  <si>
    <t>520143</t>
  </si>
  <si>
    <t>光電物理研究所</t>
  </si>
  <si>
    <t>520144</t>
  </si>
  <si>
    <t>電子通訊學系</t>
  </si>
  <si>
    <t>520145</t>
  </si>
  <si>
    <t>電信研究所</t>
  </si>
  <si>
    <t>520146</t>
  </si>
  <si>
    <t>導航與通訊系</t>
  </si>
  <si>
    <t>520147</t>
  </si>
  <si>
    <t>網路與電訊工程學系</t>
  </si>
  <si>
    <t>520148</t>
  </si>
  <si>
    <t>通訊與計算機工程系</t>
  </si>
  <si>
    <t>520149</t>
  </si>
  <si>
    <t>光電系統工程系</t>
  </si>
  <si>
    <t>520154</t>
  </si>
  <si>
    <t>自動控制工程學系</t>
  </si>
  <si>
    <t>520155</t>
  </si>
  <si>
    <t>平面顯示技術碩士</t>
  </si>
  <si>
    <t>520156</t>
  </si>
  <si>
    <t>電機電力工程(國際)碩士</t>
  </si>
  <si>
    <t>520157</t>
  </si>
  <si>
    <t>航空與電子科技研究所</t>
  </si>
  <si>
    <t>520158</t>
  </si>
  <si>
    <t>數位機電科技研究所</t>
  </si>
  <si>
    <t>520160</t>
  </si>
  <si>
    <t>通訊資訊碩士</t>
  </si>
  <si>
    <t>520161</t>
  </si>
  <si>
    <t>電機電子工程學系</t>
  </si>
  <si>
    <t>520162</t>
  </si>
  <si>
    <t>影像顯示科技學位學程</t>
  </si>
  <si>
    <t>520163</t>
  </si>
  <si>
    <t>電子與光電應用系</t>
  </si>
  <si>
    <t>520164</t>
  </si>
  <si>
    <t>資訊與通訊系</t>
  </si>
  <si>
    <t>520165</t>
  </si>
  <si>
    <t>照明與顯示科技研究所</t>
  </si>
  <si>
    <t>520166</t>
  </si>
  <si>
    <t>半導體工程研究所</t>
  </si>
  <si>
    <t>520167</t>
  </si>
  <si>
    <t>資訊電機工程研究所</t>
  </si>
  <si>
    <t>520188</t>
  </si>
  <si>
    <t>電資類產業研發專班</t>
  </si>
  <si>
    <t>520196</t>
  </si>
  <si>
    <t>電機資訊學院</t>
  </si>
  <si>
    <t>520197</t>
  </si>
  <si>
    <t>機電學士班</t>
  </si>
  <si>
    <t>520198</t>
  </si>
  <si>
    <t>電資學士班</t>
  </si>
  <si>
    <t>520199</t>
  </si>
  <si>
    <t>資訊電機學院(不分系)</t>
  </si>
  <si>
    <t>5202</t>
  </si>
  <si>
    <t>機械工程學類</t>
  </si>
  <si>
    <t>520201</t>
  </si>
  <si>
    <t>(動力)機械工程學系</t>
  </si>
  <si>
    <t>520202</t>
  </si>
  <si>
    <t>車輛工程系</t>
  </si>
  <si>
    <t>520203</t>
  </si>
  <si>
    <t>車輛科技研究所</t>
  </si>
  <si>
    <t>520204</t>
  </si>
  <si>
    <t>航空工程學系</t>
  </si>
  <si>
    <t>520205</t>
  </si>
  <si>
    <t>航空太空工程學系</t>
  </si>
  <si>
    <t>520206</t>
  </si>
  <si>
    <t>飛機(系統)工程學系</t>
  </si>
  <si>
    <t>520207</t>
  </si>
  <si>
    <t>航太與系統工程學系</t>
  </si>
  <si>
    <t>520208</t>
  </si>
  <si>
    <t>航空機械系</t>
  </si>
  <si>
    <t>520209</t>
  </si>
  <si>
    <t>機械與航太工程研究所</t>
  </si>
  <si>
    <t>520210</t>
  </si>
  <si>
    <t>機械與航空工程研究所</t>
  </si>
  <si>
    <t>520211</t>
  </si>
  <si>
    <t>造船工程系</t>
  </si>
  <si>
    <t>520212</t>
  </si>
  <si>
    <t>系統工程暨造船學系</t>
  </si>
  <si>
    <t>520213</t>
  </si>
  <si>
    <t>船舶機械系</t>
  </si>
  <si>
    <t>520214</t>
  </si>
  <si>
    <t>輪機工程學系</t>
  </si>
  <si>
    <t>520215</t>
  </si>
  <si>
    <t>機械設計工程學系</t>
  </si>
  <si>
    <t>520216</t>
  </si>
  <si>
    <t>模具工程系</t>
  </si>
  <si>
    <t>520217</t>
  </si>
  <si>
    <t>製造科技研究所</t>
  </si>
  <si>
    <t>520218</t>
  </si>
  <si>
    <t>製造工程(與管理技術)學系</t>
  </si>
  <si>
    <t>520219</t>
  </si>
  <si>
    <t>機械與自動化工程學系</t>
  </si>
  <si>
    <t>520220</t>
  </si>
  <si>
    <t>機械與電腦(輔助)工程學系</t>
  </si>
  <si>
    <t>520221</t>
  </si>
  <si>
    <t>機電科技學系</t>
  </si>
  <si>
    <t>520222</t>
  </si>
  <si>
    <t>自動化(及)控制系</t>
  </si>
  <si>
    <t>520223</t>
  </si>
  <si>
    <t>自動化及機電整合研究所</t>
  </si>
  <si>
    <t>520224</t>
  </si>
  <si>
    <t>機電自動化研究所</t>
  </si>
  <si>
    <t>520225</t>
  </si>
  <si>
    <t>自動化科技研究所</t>
  </si>
  <si>
    <t>520226</t>
  </si>
  <si>
    <t>(機械與)機電工程學系</t>
  </si>
  <si>
    <t>520227</t>
  </si>
  <si>
    <t>醫療機電工程研究所</t>
  </si>
  <si>
    <t>520228</t>
  </si>
  <si>
    <t>系統及船舶機電工程學系</t>
  </si>
  <si>
    <t>520229</t>
  </si>
  <si>
    <t>光機電工程研究所</t>
  </si>
  <si>
    <t>520230</t>
  </si>
  <si>
    <t>(光)機電整合(工程)研究所</t>
  </si>
  <si>
    <t>520231</t>
  </si>
  <si>
    <t>光機電暨材料學系</t>
  </si>
  <si>
    <t>97  學年度  SY 2008-2009</t>
  </si>
  <si>
    <t>單位：人；％</t>
  </si>
  <si>
    <t>總計(不含助教)</t>
  </si>
  <si>
    <t>教授</t>
  </si>
  <si>
    <t>副教授</t>
  </si>
  <si>
    <t>助理教授</t>
  </si>
  <si>
    <t>講師</t>
  </si>
  <si>
    <t>其他</t>
  </si>
  <si>
    <t>助教</t>
  </si>
  <si>
    <t>人數</t>
  </si>
  <si>
    <t>％</t>
  </si>
  <si>
    <t>總　計</t>
  </si>
  <si>
    <t>0001</t>
  </si>
  <si>
    <t>國立政治大學</t>
  </si>
  <si>
    <t>日間部計</t>
  </si>
  <si>
    <t>博士</t>
  </si>
  <si>
    <t>100.00</t>
  </si>
  <si>
    <t>47.80</t>
  </si>
  <si>
    <t>31.08</t>
  </si>
  <si>
    <t>20.78</t>
  </si>
  <si>
    <t>0.17</t>
  </si>
  <si>
    <t>碩士</t>
  </si>
  <si>
    <t>10.94</t>
  </si>
  <si>
    <t>29.69</t>
  </si>
  <si>
    <t xml:space="preserve"> -</t>
  </si>
  <si>
    <t>53.13</t>
  </si>
  <si>
    <t>6.25</t>
  </si>
  <si>
    <t>學士</t>
  </si>
  <si>
    <t>37.50</t>
  </si>
  <si>
    <t>31.25</t>
  </si>
  <si>
    <t>60.00</t>
  </si>
  <si>
    <t>20.00</t>
  </si>
  <si>
    <t>0002</t>
  </si>
  <si>
    <t>國立清華大學</t>
  </si>
  <si>
    <t>55.48</t>
  </si>
  <si>
    <t>20.87</t>
  </si>
  <si>
    <t>23.65</t>
  </si>
  <si>
    <t>14.29</t>
  </si>
  <si>
    <t>4.76</t>
  </si>
  <si>
    <t>52.38</t>
  </si>
  <si>
    <t>28.57</t>
  </si>
  <si>
    <t>25.00</t>
  </si>
  <si>
    <t>12.50</t>
  </si>
  <si>
    <t>0003</t>
  </si>
  <si>
    <t>國立台灣大學</t>
  </si>
  <si>
    <t>54.89</t>
  </si>
  <si>
    <t>23.91</t>
  </si>
  <si>
    <t>19.77</t>
  </si>
  <si>
    <t>0.80</t>
  </si>
  <si>
    <t>0.63</t>
  </si>
  <si>
    <t>25.49</t>
  </si>
  <si>
    <t>19.61</t>
  </si>
  <si>
    <t>11.76</t>
  </si>
  <si>
    <t>37.25</t>
  </si>
  <si>
    <t>5.88</t>
  </si>
  <si>
    <t>45.74</t>
  </si>
  <si>
    <t>32.98</t>
  </si>
  <si>
    <t>10.64</t>
  </si>
  <si>
    <t>9.57</t>
  </si>
  <si>
    <t>1.06</t>
  </si>
  <si>
    <t>專科</t>
  </si>
  <si>
    <t>0004</t>
  </si>
  <si>
    <t>國立台灣師範大學</t>
  </si>
  <si>
    <t>40.79</t>
  </si>
  <si>
    <t>36.54</t>
  </si>
  <si>
    <t>22.10</t>
  </si>
  <si>
    <t>0.42</t>
  </si>
  <si>
    <t>0.14</t>
  </si>
  <si>
    <t>23.78</t>
  </si>
  <si>
    <t>17.48</t>
  </si>
  <si>
    <t>2.80</t>
  </si>
  <si>
    <t>46.15</t>
  </si>
  <si>
    <t>9.79</t>
  </si>
  <si>
    <t>38.46</t>
  </si>
  <si>
    <t>15.38</t>
  </si>
  <si>
    <t>3.85</t>
  </si>
  <si>
    <t>42.31</t>
  </si>
  <si>
    <t>0005</t>
  </si>
  <si>
    <t>國立成功大學</t>
  </si>
  <si>
    <t>46.98</t>
  </si>
  <si>
    <t>26.66</t>
  </si>
  <si>
    <t>25.05</t>
  </si>
  <si>
    <t>0.50</t>
  </si>
  <si>
    <t>20.19</t>
  </si>
  <si>
    <t>25.96</t>
  </si>
  <si>
    <t>8.65</t>
  </si>
  <si>
    <t>2.88</t>
  </si>
  <si>
    <t>34.86</t>
  </si>
  <si>
    <t>11.93</t>
  </si>
  <si>
    <t>11.01</t>
  </si>
  <si>
    <t>7.34</t>
  </si>
  <si>
    <t>0006</t>
  </si>
  <si>
    <t>國立中興大學</t>
  </si>
  <si>
    <t>48.53</t>
  </si>
  <si>
    <t>30.09</t>
  </si>
  <si>
    <t>20.65</t>
  </si>
  <si>
    <t>0.74</t>
  </si>
  <si>
    <t>5.66</t>
  </si>
  <si>
    <t>20.75</t>
  </si>
  <si>
    <t>1.89</t>
  </si>
  <si>
    <t>67.92</t>
  </si>
  <si>
    <t>3.77</t>
  </si>
  <si>
    <t>15.79</t>
  </si>
  <si>
    <t>10.53</t>
  </si>
  <si>
    <t>26.32</t>
  </si>
  <si>
    <t>47.37</t>
  </si>
  <si>
    <t>0007</t>
  </si>
  <si>
    <t>國立交通大學</t>
  </si>
  <si>
    <t>49.05</t>
  </si>
  <si>
    <t>19.94</t>
  </si>
  <si>
    <t>30.85</t>
  </si>
  <si>
    <t>0.16</t>
  </si>
  <si>
    <t>11.32</t>
  </si>
  <si>
    <t>13.21</t>
  </si>
  <si>
    <t>66.04</t>
  </si>
  <si>
    <t>7.55</t>
  </si>
  <si>
    <t>16.67</t>
  </si>
  <si>
    <t>8.33</t>
  </si>
  <si>
    <t>50.00</t>
  </si>
  <si>
    <t>0008</t>
  </si>
  <si>
    <t>國立中央大學</t>
  </si>
  <si>
    <t>47.68</t>
  </si>
  <si>
    <t>26.53</t>
  </si>
  <si>
    <t>25.79</t>
  </si>
  <si>
    <t>13.33</t>
  </si>
  <si>
    <t>6.67</t>
  </si>
  <si>
    <t>66.67</t>
  </si>
  <si>
    <t>0009</t>
  </si>
  <si>
    <t>國立中山大學</t>
  </si>
  <si>
    <t>50.56</t>
  </si>
  <si>
    <t>27.77</t>
  </si>
  <si>
    <t>21.67</t>
  </si>
  <si>
    <t>8.70</t>
  </si>
  <si>
    <t>60.87</t>
  </si>
  <si>
    <t>21.74</t>
  </si>
  <si>
    <t>33.33</t>
  </si>
  <si>
    <t>0012</t>
  </si>
  <si>
    <t>國立台灣海洋大學</t>
  </si>
  <si>
    <t>36.71</t>
  </si>
  <si>
    <t>33.53</t>
  </si>
  <si>
    <t>29.77</t>
  </si>
  <si>
    <t>4.55</t>
  </si>
  <si>
    <t>13.64</t>
  </si>
  <si>
    <t>59.09</t>
  </si>
  <si>
    <t>18.18</t>
  </si>
  <si>
    <t>9.09</t>
  </si>
  <si>
    <t>27.27</t>
  </si>
  <si>
    <t>54.55</t>
  </si>
  <si>
    <t>0013</t>
  </si>
  <si>
    <t>國立中正大學</t>
  </si>
  <si>
    <t>36.25</t>
  </si>
  <si>
    <t>34.58</t>
  </si>
  <si>
    <t>28.75</t>
  </si>
  <si>
    <t>0.21</t>
  </si>
  <si>
    <t>21.43</t>
  </si>
  <si>
    <t>64.29</t>
  </si>
  <si>
    <t>75.00</t>
  </si>
  <si>
    <t>0014</t>
  </si>
  <si>
    <t>國立高雄師範大學</t>
  </si>
  <si>
    <t>32.09</t>
  </si>
  <si>
    <t>38.43</t>
  </si>
  <si>
    <t>29.10</t>
  </si>
  <si>
    <t>0.37</t>
  </si>
  <si>
    <t>23.33</t>
  </si>
  <si>
    <t>46.67</t>
  </si>
  <si>
    <t>0015</t>
  </si>
  <si>
    <t>國立彰化師範大學</t>
  </si>
  <si>
    <t>35.91</t>
  </si>
  <si>
    <t>37.69</t>
  </si>
  <si>
    <t>25.52</t>
  </si>
  <si>
    <t>0.89</t>
  </si>
  <si>
    <t>4.35</t>
  </si>
  <si>
    <t>10.87</t>
  </si>
  <si>
    <t>6.52</t>
  </si>
  <si>
    <t>56.52</t>
  </si>
  <si>
    <t>85.71</t>
  </si>
  <si>
    <t>0016</t>
  </si>
  <si>
    <t>國立陽明大學</t>
  </si>
  <si>
    <t>40.51</t>
  </si>
  <si>
    <t>32.80</t>
  </si>
  <si>
    <t>25.08</t>
  </si>
  <si>
    <t>1.61</t>
  </si>
  <si>
    <t>11.11</t>
  </si>
  <si>
    <t>14.81</t>
  </si>
  <si>
    <t>18.52</t>
  </si>
  <si>
    <t>55.56</t>
  </si>
  <si>
    <t>37.78</t>
  </si>
  <si>
    <t>26.67</t>
  </si>
  <si>
    <t>8.89</t>
  </si>
  <si>
    <t>0017</t>
  </si>
  <si>
    <t>國立台北大學</t>
  </si>
  <si>
    <t>36.53</t>
  </si>
  <si>
    <t>32.47</t>
  </si>
  <si>
    <t>31.00</t>
  </si>
  <si>
    <t>9.30</t>
  </si>
  <si>
    <t>67.44</t>
  </si>
  <si>
    <t>13.95</t>
  </si>
  <si>
    <t>58.33</t>
  </si>
  <si>
    <t>0018</t>
  </si>
  <si>
    <t>國立嘉義大學</t>
  </si>
  <si>
    <t>27.34</t>
  </si>
  <si>
    <t>36.72</t>
  </si>
  <si>
    <t>34.90</t>
  </si>
  <si>
    <t>1.04</t>
  </si>
  <si>
    <t>9.38</t>
  </si>
  <si>
    <t>22.92</t>
  </si>
  <si>
    <t>23.53</t>
  </si>
  <si>
    <t>64.71</t>
  </si>
  <si>
    <t>0019</t>
  </si>
  <si>
    <t>國立高雄大學</t>
  </si>
  <si>
    <t>19.78</t>
  </si>
  <si>
    <t>29.12</t>
  </si>
  <si>
    <t>51.10</t>
  </si>
  <si>
    <t>0020</t>
  </si>
  <si>
    <t>國立東華大學</t>
  </si>
  <si>
    <t>24.89</t>
  </si>
  <si>
    <t>33.91</t>
  </si>
  <si>
    <t>40.34</t>
  </si>
  <si>
    <t>0.86</t>
  </si>
  <si>
    <t>5.26</t>
  </si>
  <si>
    <t>18.42</t>
  </si>
  <si>
    <t>2.63</t>
  </si>
  <si>
    <t>23.68</t>
  </si>
  <si>
    <t>22.22</t>
  </si>
  <si>
    <t>0021</t>
  </si>
  <si>
    <t>國立暨南國際大學</t>
  </si>
  <si>
    <t>17.98</t>
  </si>
  <si>
    <t>27.19</t>
  </si>
  <si>
    <t>53.07</t>
  </si>
  <si>
    <t>0.44</t>
  </si>
  <si>
    <t>1.32</t>
  </si>
  <si>
    <t>72.73</t>
  </si>
  <si>
    <t>0022</t>
  </si>
  <si>
    <t>國立台灣科技大學</t>
  </si>
  <si>
    <t>44.23</t>
  </si>
  <si>
    <t>27.20</t>
  </si>
  <si>
    <t>28.30</t>
  </si>
  <si>
    <t>0.27</t>
  </si>
  <si>
    <t>7.69</t>
  </si>
  <si>
    <t>76.92</t>
  </si>
  <si>
    <t>40.00</t>
  </si>
  <si>
    <t>0023</t>
  </si>
  <si>
    <t>國立雲林科技大學</t>
  </si>
  <si>
    <t>32.60</t>
  </si>
  <si>
    <t>43.59</t>
  </si>
  <si>
    <t>23.08</t>
  </si>
  <si>
    <t>0.73</t>
  </si>
  <si>
    <t>3.64</t>
  </si>
  <si>
    <t>38.18</t>
  </si>
  <si>
    <t>1.82</t>
  </si>
  <si>
    <t>50.91</t>
  </si>
  <si>
    <t>5.45</t>
  </si>
  <si>
    <t>0024</t>
  </si>
  <si>
    <t>國立屏東科技大學</t>
  </si>
  <si>
    <t>30.49</t>
  </si>
  <si>
    <t>43.28</t>
  </si>
  <si>
    <t>25.90</t>
  </si>
  <si>
    <t>0.33</t>
  </si>
  <si>
    <t>4.44</t>
  </si>
  <si>
    <t>17.78</t>
  </si>
  <si>
    <t>2.22</t>
  </si>
  <si>
    <t>73.33</t>
  </si>
  <si>
    <t>0025</t>
  </si>
  <si>
    <t>國立台北科技大學</t>
  </si>
  <si>
    <t>24.93</t>
  </si>
  <si>
    <t>51.03</t>
  </si>
  <si>
    <t>22.87</t>
  </si>
  <si>
    <t>0.88</t>
  </si>
  <si>
    <t>0.29</t>
  </si>
  <si>
    <t>10.29</t>
  </si>
  <si>
    <t>32.35</t>
  </si>
  <si>
    <t>1.47</t>
  </si>
  <si>
    <t>7.35</t>
  </si>
  <si>
    <t>68.75</t>
  </si>
  <si>
    <t>0026</t>
  </si>
  <si>
    <t>國立高雄第一科技大學</t>
  </si>
  <si>
    <t>16.94</t>
  </si>
  <si>
    <t>40.08</t>
  </si>
  <si>
    <t>41.74</t>
  </si>
  <si>
    <t>0.83</t>
  </si>
  <si>
    <t>0.41</t>
  </si>
  <si>
    <t>7.14</t>
  </si>
  <si>
    <t>57.14</t>
  </si>
  <si>
    <t>0027</t>
  </si>
  <si>
    <t>國立高雄應用科技大學</t>
  </si>
  <si>
    <t>26.72</t>
  </si>
  <si>
    <t>38.79</t>
  </si>
  <si>
    <t>34.48</t>
  </si>
  <si>
    <t>2.15</t>
  </si>
  <si>
    <t>25.81</t>
  </si>
  <si>
    <t>6.45</t>
  </si>
  <si>
    <t>61.29</t>
  </si>
  <si>
    <t>4.30</t>
  </si>
  <si>
    <t>3.33</t>
  </si>
  <si>
    <t>36.67</t>
  </si>
  <si>
    <t>30.00</t>
  </si>
  <si>
    <t>0028</t>
  </si>
  <si>
    <t>國立台北藝術大學</t>
  </si>
  <si>
    <t>41.30</t>
  </si>
  <si>
    <t>30.43</t>
  </si>
  <si>
    <t>17.65</t>
  </si>
  <si>
    <t>37.65</t>
  </si>
  <si>
    <t>7.06</t>
  </si>
  <si>
    <t>22.35</t>
  </si>
  <si>
    <t>15.29</t>
  </si>
  <si>
    <t>53.85</t>
  </si>
  <si>
    <t>0029</t>
  </si>
  <si>
    <t>國立台灣藝術大學</t>
  </si>
  <si>
    <t>33.93</t>
  </si>
  <si>
    <t>41.07</t>
  </si>
  <si>
    <t>18.89</t>
  </si>
  <si>
    <t>25.56</t>
  </si>
  <si>
    <t>18.75</t>
  </si>
  <si>
    <t>0030</t>
  </si>
  <si>
    <t>國立台東大學</t>
  </si>
  <si>
    <t>16.26</t>
  </si>
  <si>
    <t>46.34</t>
  </si>
  <si>
    <t>35.77</t>
  </si>
  <si>
    <t>1.63</t>
  </si>
  <si>
    <t>15.69</t>
  </si>
  <si>
    <t>1.96</t>
  </si>
  <si>
    <t>41.18</t>
  </si>
  <si>
    <t>0031</t>
  </si>
  <si>
    <t>國立宜蘭大學</t>
  </si>
  <si>
    <t>32.53</t>
  </si>
  <si>
    <t>44.58</t>
  </si>
  <si>
    <t>22.89</t>
  </si>
  <si>
    <t>3.23</t>
  </si>
  <si>
    <t>20.97</t>
  </si>
  <si>
    <t>4.84</t>
  </si>
  <si>
    <t>70.97</t>
  </si>
  <si>
    <t>0032</t>
  </si>
  <si>
    <t>國立聯合大學</t>
  </si>
  <si>
    <t>20.74</t>
  </si>
  <si>
    <t>55.32</t>
  </si>
  <si>
    <t>23.40</t>
  </si>
  <si>
    <t>0.53</t>
  </si>
  <si>
    <t>17.86</t>
  </si>
  <si>
    <t>10.71</t>
  </si>
  <si>
    <t>5.56</t>
  </si>
  <si>
    <t>0033</t>
  </si>
  <si>
    <t>國立虎尾科技大學</t>
  </si>
  <si>
    <t>22.36</t>
  </si>
  <si>
    <t>46.41</t>
  </si>
  <si>
    <t>31.22</t>
  </si>
  <si>
    <t>5.95</t>
  </si>
  <si>
    <t>26.19</t>
  </si>
  <si>
    <t>2.38</t>
  </si>
  <si>
    <t>10.00</t>
  </si>
  <si>
    <t>0034</t>
  </si>
  <si>
    <t>國立高雄海洋科技大學</t>
  </si>
  <si>
    <t>17.27</t>
  </si>
  <si>
    <t>56.12</t>
  </si>
  <si>
    <t>26.62</t>
  </si>
  <si>
    <t>3.28</t>
  </si>
  <si>
    <t>22.95</t>
  </si>
  <si>
    <t>4.92</t>
  </si>
  <si>
    <t>63.93</t>
  </si>
  <si>
    <t>3.57</t>
  </si>
  <si>
    <t>0035</t>
  </si>
  <si>
    <t>國立台南藝術大學</t>
  </si>
  <si>
    <t>8.16</t>
  </si>
  <si>
    <t>18.37</t>
  </si>
  <si>
    <t>42.86</t>
  </si>
  <si>
    <t>2.04</t>
  </si>
  <si>
    <t>30.30</t>
  </si>
  <si>
    <t>24.24</t>
  </si>
  <si>
    <t>0036</t>
  </si>
  <si>
    <t>國立台南大學</t>
  </si>
  <si>
    <t>45.26</t>
  </si>
  <si>
    <t>28.95</t>
  </si>
  <si>
    <t>16.00</t>
  </si>
  <si>
    <t>12.00</t>
  </si>
  <si>
    <t>0037</t>
  </si>
  <si>
    <t>國立台北教育大學</t>
  </si>
  <si>
    <t>42.22</t>
  </si>
  <si>
    <t>41.11</t>
  </si>
  <si>
    <t>34.78</t>
  </si>
  <si>
    <t>43.48</t>
  </si>
  <si>
    <t>63.64</t>
  </si>
  <si>
    <t>0038</t>
  </si>
  <si>
    <t>國立新竹教育大學</t>
  </si>
  <si>
    <t>30.41</t>
  </si>
  <si>
    <t>41.89</t>
  </si>
  <si>
    <t>24.32</t>
  </si>
  <si>
    <t>3.38</t>
  </si>
  <si>
    <t>34.62</t>
  </si>
  <si>
    <t>11.54</t>
  </si>
  <si>
    <t>0039</t>
  </si>
  <si>
    <t>國立台中教育大學</t>
  </si>
  <si>
    <t>22.06</t>
  </si>
  <si>
    <t>44.85</t>
  </si>
  <si>
    <t>31.62</t>
  </si>
  <si>
    <t>29.73</t>
  </si>
  <si>
    <t>37.84</t>
  </si>
  <si>
    <t>5.41</t>
  </si>
  <si>
    <t>27.03</t>
  </si>
  <si>
    <t>0040</t>
  </si>
  <si>
    <t>國立屏東教育大學</t>
  </si>
  <si>
    <t>18.93</t>
  </si>
  <si>
    <t>44.97</t>
  </si>
  <si>
    <t>34.32</t>
  </si>
  <si>
    <t>1.78</t>
  </si>
  <si>
    <t>45.00</t>
  </si>
  <si>
    <t>0042</t>
  </si>
  <si>
    <t>國立澎湖科技大學</t>
  </si>
  <si>
    <t>44.29</t>
  </si>
  <si>
    <t>1.43</t>
  </si>
  <si>
    <t>2.56</t>
  </si>
  <si>
    <t>12.82</t>
  </si>
  <si>
    <t>79.49</t>
  </si>
  <si>
    <t>5.13</t>
  </si>
  <si>
    <t>0043</t>
  </si>
  <si>
    <t>國立勤益科技大學</t>
  </si>
  <si>
    <t>20.99</t>
  </si>
  <si>
    <t>54.94</t>
  </si>
  <si>
    <t>1.23</t>
  </si>
  <si>
    <t>0.62</t>
  </si>
  <si>
    <t>18.87</t>
  </si>
  <si>
    <t>44.44</t>
  </si>
  <si>
    <t>0044</t>
  </si>
  <si>
    <t>國立台灣體育大學(桃園)</t>
  </si>
  <si>
    <t>28.89</t>
  </si>
  <si>
    <t>29.55</t>
  </si>
  <si>
    <t>2.27</t>
  </si>
  <si>
    <t>43.18</t>
  </si>
  <si>
    <t>15.91</t>
  </si>
  <si>
    <t>0045</t>
  </si>
  <si>
    <t>國立臺灣體育大學(台中)</t>
  </si>
  <si>
    <t>30.56</t>
  </si>
  <si>
    <t>19.05</t>
  </si>
  <si>
    <t>45.24</t>
  </si>
  <si>
    <t>1001</t>
  </si>
  <si>
    <t>東海大學</t>
  </si>
  <si>
    <t>29.08</t>
  </si>
  <si>
    <t>38.78</t>
  </si>
  <si>
    <t>32.14</t>
  </si>
  <si>
    <t>27.52</t>
  </si>
  <si>
    <t>58.72</t>
  </si>
  <si>
    <t>2.75</t>
  </si>
  <si>
    <t>22.73</t>
  </si>
  <si>
    <t>1002</t>
  </si>
  <si>
    <t>輔仁大學</t>
  </si>
  <si>
    <t>26.33</t>
  </si>
  <si>
    <t>37.76</t>
  </si>
  <si>
    <t>35.51</t>
  </si>
  <si>
    <t>0.20</t>
  </si>
  <si>
    <t>14.63</t>
  </si>
  <si>
    <t>25.61</t>
  </si>
  <si>
    <t>3.05</t>
  </si>
  <si>
    <t>51.22</t>
  </si>
  <si>
    <t>5.49</t>
  </si>
  <si>
    <t>19.23</t>
  </si>
  <si>
    <t>30.77</t>
  </si>
  <si>
    <t>1003</t>
  </si>
  <si>
    <t>東吳大學</t>
  </si>
  <si>
    <t>38.64</t>
  </si>
  <si>
    <t>15.60</t>
  </si>
  <si>
    <t>29.36</t>
  </si>
  <si>
    <t>48.62</t>
  </si>
  <si>
    <t>6.42</t>
  </si>
  <si>
    <t>36.36</t>
  </si>
  <si>
    <t>1004</t>
  </si>
  <si>
    <t>中原大學</t>
  </si>
  <si>
    <t>31.51</t>
  </si>
  <si>
    <t>5.77</t>
  </si>
  <si>
    <t>9.62</t>
  </si>
  <si>
    <t>68.27</t>
  </si>
  <si>
    <t>58.82</t>
  </si>
  <si>
    <t>1005</t>
  </si>
  <si>
    <t>淡江大學</t>
  </si>
  <si>
    <t>31.46</t>
  </si>
  <si>
    <t>30.70</t>
  </si>
  <si>
    <t>35.11</t>
  </si>
  <si>
    <t>3.19</t>
  </si>
  <si>
    <t>44.68</t>
  </si>
  <si>
    <t>7.45</t>
  </si>
  <si>
    <t>16.22</t>
  </si>
  <si>
    <t>13.51</t>
  </si>
  <si>
    <t>40.54</t>
  </si>
  <si>
    <t>1006</t>
  </si>
  <si>
    <t>中國文化大學</t>
  </si>
  <si>
    <t>25.93</t>
  </si>
  <si>
    <t>39.30</t>
  </si>
  <si>
    <t>34.77</t>
  </si>
  <si>
    <t>17.47</t>
  </si>
  <si>
    <t>28.31</t>
  </si>
  <si>
    <t>11.45</t>
  </si>
  <si>
    <t>39.16</t>
  </si>
  <si>
    <t>3.61</t>
  </si>
  <si>
    <t>19.64</t>
  </si>
  <si>
    <t>30.36</t>
  </si>
  <si>
    <t>8.93</t>
  </si>
  <si>
    <t>23.21</t>
  </si>
  <si>
    <t>夜間部計</t>
  </si>
  <si>
    <t>45.45</t>
  </si>
  <si>
    <t>1007</t>
  </si>
  <si>
    <t>逢甲大學</t>
  </si>
  <si>
    <t>32.91</t>
  </si>
  <si>
    <t>45.57</t>
  </si>
  <si>
    <t>20.46</t>
  </si>
  <si>
    <t>1.05</t>
  </si>
  <si>
    <t>4.73</t>
  </si>
  <si>
    <t>0.68</t>
  </si>
  <si>
    <t>74.32</t>
  </si>
  <si>
    <t>4.05</t>
  </si>
  <si>
    <t>1008</t>
  </si>
  <si>
    <t>靜宜大學</t>
  </si>
  <si>
    <t>18.22</t>
  </si>
  <si>
    <t>46.12</t>
  </si>
  <si>
    <t>35.27</t>
  </si>
  <si>
    <t>0.39</t>
  </si>
  <si>
    <t>13.04</t>
  </si>
  <si>
    <t>2.17</t>
  </si>
  <si>
    <t>70.65</t>
  </si>
  <si>
    <t>5.43</t>
  </si>
  <si>
    <t>29.41</t>
  </si>
  <si>
    <t>1009</t>
  </si>
  <si>
    <t>長庚大學</t>
  </si>
  <si>
    <t>22.37</t>
  </si>
  <si>
    <t>35.31</t>
  </si>
  <si>
    <t>42.05</t>
  </si>
  <si>
    <t>1.45</t>
  </si>
  <si>
    <t>7.25</t>
  </si>
  <si>
    <t>79.71</t>
  </si>
  <si>
    <t>2.90</t>
  </si>
  <si>
    <t>29.87</t>
  </si>
  <si>
    <t>37.66</t>
  </si>
  <si>
    <t>10.39</t>
  </si>
  <si>
    <t>18.83</t>
  </si>
  <si>
    <t>3.25</t>
  </si>
  <si>
    <t>1010</t>
  </si>
  <si>
    <t>元智大學</t>
  </si>
  <si>
    <t>22.88</t>
  </si>
  <si>
    <t>42.80</t>
  </si>
  <si>
    <t>2.70</t>
  </si>
  <si>
    <t>10.81</t>
  </si>
  <si>
    <t>70.27</t>
  </si>
  <si>
    <t>1011</t>
  </si>
  <si>
    <t>中華大學</t>
  </si>
  <si>
    <t>19.52</t>
  </si>
  <si>
    <t>45.71</t>
  </si>
  <si>
    <t>31.43</t>
  </si>
  <si>
    <t>1.90</t>
  </si>
  <si>
    <t>1.16</t>
  </si>
  <si>
    <t>8.14</t>
  </si>
  <si>
    <t>6.98</t>
  </si>
  <si>
    <t>76.74</t>
  </si>
  <si>
    <t>1012</t>
  </si>
  <si>
    <t>大葉大學</t>
  </si>
  <si>
    <t>15.87</t>
  </si>
  <si>
    <t>38.89</t>
  </si>
  <si>
    <t>0.79</t>
  </si>
  <si>
    <t>1.11</t>
  </si>
  <si>
    <t>12.22</t>
  </si>
  <si>
    <t>70.00</t>
  </si>
  <si>
    <t>62.50</t>
  </si>
  <si>
    <t>1013</t>
  </si>
  <si>
    <t>華梵大學</t>
  </si>
  <si>
    <t>11.43</t>
  </si>
  <si>
    <t>36.19</t>
  </si>
  <si>
    <t>46.88</t>
  </si>
  <si>
    <t>1014</t>
  </si>
  <si>
    <t>義守大學</t>
  </si>
  <si>
    <t>14.89</t>
  </si>
  <si>
    <t>34.44</t>
  </si>
  <si>
    <t>0.67</t>
  </si>
  <si>
    <t>1.59</t>
  </si>
  <si>
    <t>6.35</t>
  </si>
  <si>
    <t>82.54</t>
  </si>
  <si>
    <t>5.71</t>
  </si>
  <si>
    <t>34.29</t>
  </si>
  <si>
    <t>1015</t>
  </si>
  <si>
    <t>世新大學</t>
  </si>
  <si>
    <t>43.04</t>
  </si>
  <si>
    <t>34.18</t>
  </si>
  <si>
    <t>8.96</t>
  </si>
  <si>
    <t>22.39</t>
  </si>
  <si>
    <t>2.99</t>
  </si>
  <si>
    <t>59.70</t>
  </si>
  <si>
    <t>5.97</t>
  </si>
  <si>
    <t>1016</t>
  </si>
  <si>
    <t>銘傳大學</t>
  </si>
  <si>
    <t>9.88</t>
  </si>
  <si>
    <t>36.42</t>
  </si>
  <si>
    <t>53.70</t>
  </si>
  <si>
    <t>4.03</t>
  </si>
  <si>
    <t>12.75</t>
  </si>
  <si>
    <t>8.72</t>
  </si>
  <si>
    <t>74.50</t>
  </si>
  <si>
    <t>1017</t>
  </si>
  <si>
    <t>實踐大學</t>
  </si>
  <si>
    <t>9.13</t>
  </si>
  <si>
    <t>36.07</t>
  </si>
  <si>
    <t>54.34</t>
  </si>
  <si>
    <t>0.46</t>
  </si>
  <si>
    <t>5.67</t>
  </si>
  <si>
    <t>21.28</t>
  </si>
  <si>
    <t>9.22</t>
  </si>
  <si>
    <t>56.03</t>
  </si>
  <si>
    <t>7.80</t>
  </si>
  <si>
    <t>20.83</t>
  </si>
  <si>
    <t>1018</t>
  </si>
  <si>
    <t>朝陽科技大學</t>
  </si>
  <si>
    <t>12.59</t>
  </si>
  <si>
    <t>39.80</t>
  </si>
  <si>
    <t>46.94</t>
  </si>
  <si>
    <t>0.34</t>
  </si>
  <si>
    <t>5.32</t>
  </si>
  <si>
    <t>73.40</t>
  </si>
  <si>
    <t>8.51</t>
  </si>
  <si>
    <t>1019</t>
  </si>
  <si>
    <t>高雄醫學大學</t>
  </si>
  <si>
    <t>32.49</t>
  </si>
  <si>
    <t>23.66</t>
  </si>
  <si>
    <t>42.90</t>
  </si>
  <si>
    <t>0.95</t>
  </si>
  <si>
    <t>5.15</t>
  </si>
  <si>
    <t>14.43</t>
  </si>
  <si>
    <t>26.80</t>
  </si>
  <si>
    <t>51.55</t>
  </si>
  <si>
    <t>2.06</t>
  </si>
  <si>
    <t>23.96</t>
  </si>
  <si>
    <t>36.46</t>
  </si>
  <si>
    <t>4.17</t>
  </si>
  <si>
    <t>1020</t>
  </si>
  <si>
    <t>南華大學</t>
  </si>
  <si>
    <t>11.67</t>
  </si>
  <si>
    <t>56.67</t>
  </si>
  <si>
    <t>1021</t>
  </si>
  <si>
    <t>真理大學</t>
  </si>
  <si>
    <t>22.65</t>
  </si>
  <si>
    <t>71.79</t>
  </si>
  <si>
    <t>5.65</t>
  </si>
  <si>
    <t>2.42</t>
  </si>
  <si>
    <t>65.32</t>
  </si>
  <si>
    <t>41.67</t>
  </si>
  <si>
    <t>1022</t>
  </si>
  <si>
    <t>大同大學</t>
  </si>
  <si>
    <t>38.62</t>
  </si>
  <si>
    <t>31.03</t>
  </si>
  <si>
    <t>30.34</t>
  </si>
  <si>
    <t>4.29</t>
  </si>
  <si>
    <t>1023</t>
  </si>
  <si>
    <t>南台科技大學</t>
  </si>
  <si>
    <t>16.11</t>
  </si>
  <si>
    <t>41.94</t>
  </si>
  <si>
    <t>40.15</t>
  </si>
  <si>
    <t>1.79</t>
  </si>
  <si>
    <t>3.87</t>
  </si>
  <si>
    <t>16.77</t>
  </si>
  <si>
    <t>4.52</t>
  </si>
  <si>
    <t>73.55</t>
  </si>
  <si>
    <t>1.29</t>
  </si>
  <si>
    <t>10.26</t>
  </si>
  <si>
    <t>28.21</t>
  </si>
  <si>
    <t>1024</t>
  </si>
  <si>
    <t>崑山科技大學</t>
  </si>
  <si>
    <t>12.20</t>
  </si>
  <si>
    <t>44.31</t>
  </si>
  <si>
    <t>40.65</t>
  </si>
  <si>
    <t>2.44</t>
  </si>
  <si>
    <t>4.32</t>
  </si>
  <si>
    <t>11.35</t>
  </si>
  <si>
    <t>67.57</t>
  </si>
  <si>
    <t>8.11</t>
  </si>
  <si>
    <t>1025</t>
  </si>
  <si>
    <t>嘉南藥理科技大學</t>
  </si>
  <si>
    <t>15.93</t>
  </si>
  <si>
    <t>37.63</t>
  </si>
  <si>
    <t>43.39</t>
  </si>
  <si>
    <t>2.96</t>
  </si>
  <si>
    <t>8.87</t>
  </si>
  <si>
    <t>16.75</t>
  </si>
  <si>
    <t>60.59</t>
  </si>
  <si>
    <t>10.84</t>
  </si>
  <si>
    <t>1026</t>
  </si>
  <si>
    <t>樹德科技大學</t>
  </si>
  <si>
    <t>11.17</t>
  </si>
  <si>
    <t>27.37</t>
  </si>
  <si>
    <t>60.34</t>
  </si>
  <si>
    <t>1.12</t>
  </si>
  <si>
    <t>90.00</t>
  </si>
  <si>
    <t>1027</t>
  </si>
  <si>
    <t>慈濟大學</t>
  </si>
  <si>
    <t>16.16</t>
  </si>
  <si>
    <t>28.28</t>
  </si>
  <si>
    <t>54.04</t>
  </si>
  <si>
    <t>0.51</t>
  </si>
  <si>
    <t>1.01</t>
  </si>
  <si>
    <t>1.64</t>
  </si>
  <si>
    <t>11.48</t>
  </si>
  <si>
    <t>6.56</t>
  </si>
  <si>
    <t>70.49</t>
  </si>
  <si>
    <t>9.84</t>
  </si>
  <si>
    <t>31.71</t>
  </si>
  <si>
    <t>39.02</t>
  </si>
  <si>
    <t>1028</t>
  </si>
  <si>
    <t>台北醫學大學</t>
  </si>
  <si>
    <t>31.33</t>
  </si>
  <si>
    <t>33.73</t>
  </si>
  <si>
    <t>8.79</t>
  </si>
  <si>
    <t>27.47</t>
  </si>
  <si>
    <t>51.65</t>
  </si>
  <si>
    <t>3.30</t>
  </si>
  <si>
    <t>15.28</t>
  </si>
  <si>
    <t>34.72</t>
  </si>
  <si>
    <t>23.61</t>
  </si>
  <si>
    <t>1.39</t>
  </si>
  <si>
    <t>1029</t>
  </si>
  <si>
    <t>中山醫學大學</t>
  </si>
  <si>
    <t>28.92</t>
  </si>
  <si>
    <t>47.89</t>
  </si>
  <si>
    <t>2.41</t>
  </si>
  <si>
    <t>4.67</t>
  </si>
  <si>
    <t>14.02</t>
  </si>
  <si>
    <t>14.95</t>
  </si>
  <si>
    <t>63.55</t>
  </si>
  <si>
    <t>26.92</t>
  </si>
  <si>
    <t>1030</t>
  </si>
  <si>
    <t>龍華科技大學</t>
  </si>
  <si>
    <t>40.24</t>
  </si>
  <si>
    <t>46.95</t>
  </si>
  <si>
    <t>0.61</t>
  </si>
  <si>
    <t>84.52</t>
  </si>
  <si>
    <t>1031</t>
  </si>
  <si>
    <t>輔英科技大學</t>
  </si>
  <si>
    <t>11.72</t>
  </si>
  <si>
    <t>40.69</t>
  </si>
  <si>
    <t>43.45</t>
  </si>
  <si>
    <t>4.14</t>
  </si>
  <si>
    <t>1.34</t>
  </si>
  <si>
    <t>4.91</t>
  </si>
  <si>
    <t>2.68</t>
  </si>
  <si>
    <t>72.32</t>
  </si>
  <si>
    <t>4.23</t>
  </si>
  <si>
    <t>12.68</t>
  </si>
  <si>
    <t>83.10</t>
  </si>
  <si>
    <t>1032</t>
  </si>
  <si>
    <t>明新科技大學</t>
  </si>
  <si>
    <t>11.39</t>
  </si>
  <si>
    <t>51.90</t>
  </si>
  <si>
    <t>35.44</t>
  </si>
  <si>
    <t>1.27</t>
  </si>
  <si>
    <t>1.57</t>
  </si>
  <si>
    <t>6.81</t>
  </si>
  <si>
    <t>4.71</t>
  </si>
  <si>
    <t>86.91</t>
  </si>
  <si>
    <t>29.17</t>
  </si>
  <si>
    <t>54.17</t>
  </si>
  <si>
    <t>1033</t>
  </si>
  <si>
    <t>長榮大學</t>
  </si>
  <si>
    <t>15.85</t>
  </si>
  <si>
    <t>52.44</t>
  </si>
  <si>
    <t>1.22</t>
  </si>
  <si>
    <t>9.00</t>
  </si>
  <si>
    <t>8.00</t>
  </si>
  <si>
    <t>13.00</t>
  </si>
  <si>
    <t>49.00</t>
  </si>
  <si>
    <t>21.00</t>
  </si>
  <si>
    <t>1034</t>
  </si>
  <si>
    <t>弘光科技大學</t>
  </si>
  <si>
    <t>14.62</t>
  </si>
  <si>
    <t>38.60</t>
  </si>
  <si>
    <t>43.27</t>
  </si>
  <si>
    <t>3.51</t>
  </si>
  <si>
    <t>2.08</t>
  </si>
  <si>
    <t>6.94</t>
  </si>
  <si>
    <t>72.92</t>
  </si>
  <si>
    <t>9.72</t>
  </si>
  <si>
    <t>53.33</t>
  </si>
  <si>
    <t>1035</t>
  </si>
  <si>
    <t>中國醫藥大學</t>
  </si>
  <si>
    <t>24.79</t>
  </si>
  <si>
    <t>32.19</t>
  </si>
  <si>
    <t>43.02</t>
  </si>
  <si>
    <t>9.82</t>
  </si>
  <si>
    <t>16.96</t>
  </si>
  <si>
    <t>63.39</t>
  </si>
  <si>
    <t>18.31</t>
  </si>
  <si>
    <t>19.72</t>
  </si>
  <si>
    <t>30.99</t>
  </si>
  <si>
    <t>29.58</t>
  </si>
  <si>
    <t>1.41</t>
  </si>
  <si>
    <t>1036</t>
  </si>
  <si>
    <t>清雲科技大學</t>
  </si>
  <si>
    <t>9.02</t>
  </si>
  <si>
    <t>32.38</t>
  </si>
  <si>
    <t>55.74</t>
  </si>
  <si>
    <t>2.87</t>
  </si>
  <si>
    <t>4.12</t>
  </si>
  <si>
    <t>87.63</t>
  </si>
  <si>
    <t>5.00</t>
  </si>
  <si>
    <t>15.00</t>
  </si>
  <si>
    <t>35.00</t>
  </si>
  <si>
    <t>1037</t>
  </si>
  <si>
    <t>正修科技大學</t>
  </si>
  <si>
    <t>18.14</t>
  </si>
  <si>
    <t>44.61</t>
  </si>
  <si>
    <t>35.29</t>
  </si>
  <si>
    <t>2.73</t>
  </si>
  <si>
    <t>15.30</t>
  </si>
  <si>
    <t>9.29</t>
  </si>
  <si>
    <t>71.04</t>
  </si>
  <si>
    <t>41.03</t>
  </si>
  <si>
    <t>1038</t>
  </si>
  <si>
    <t>萬能科技大學</t>
  </si>
  <si>
    <t>14.38</t>
  </si>
  <si>
    <t>47.95</t>
  </si>
  <si>
    <t>35.62</t>
  </si>
  <si>
    <t>2.05</t>
  </si>
  <si>
    <t>2.94</t>
  </si>
  <si>
    <t>14.71</t>
  </si>
  <si>
    <t>8.09</t>
  </si>
  <si>
    <t>69.85</t>
  </si>
  <si>
    <t>4.41</t>
  </si>
  <si>
    <t>1039</t>
  </si>
  <si>
    <t>玄奘大學</t>
  </si>
  <si>
    <t>19.53</t>
  </si>
  <si>
    <t>28.91</t>
  </si>
  <si>
    <t>51.56</t>
  </si>
  <si>
    <t>1040</t>
  </si>
  <si>
    <t>建國科技大學</t>
  </si>
  <si>
    <t>11.38</t>
  </si>
  <si>
    <t>520232</t>
  </si>
  <si>
    <t>機電光(系統)(工程)研究所</t>
  </si>
  <si>
    <t>520233</t>
  </si>
  <si>
    <t>微機電系統與工程研究所</t>
  </si>
  <si>
    <t>520234</t>
  </si>
  <si>
    <t>應用力學研究所</t>
  </si>
  <si>
    <t>520235</t>
  </si>
  <si>
    <t>精密機械與製造科技系</t>
  </si>
  <si>
    <t>520236</t>
  </si>
  <si>
    <t>機械與精密工程研究所</t>
  </si>
  <si>
    <t>520237</t>
  </si>
  <si>
    <t>精密(機電)工程研究所</t>
  </si>
  <si>
    <t>520238</t>
  </si>
  <si>
    <t>機械與能源工程研究所</t>
  </si>
  <si>
    <t>520239</t>
  </si>
  <si>
    <t>生物(產業)機電工程學系</t>
  </si>
  <si>
    <t>520240</t>
  </si>
  <si>
    <t>微生物機電工程研究所</t>
  </si>
  <si>
    <t>520241</t>
  </si>
  <si>
    <t>機械(與)材料工程系</t>
  </si>
  <si>
    <t>520242</t>
  </si>
  <si>
    <t>機械與輪機工程學系</t>
  </si>
  <si>
    <t>520243</t>
  </si>
  <si>
    <t>機械與生產(技術)系</t>
  </si>
  <si>
    <t>520244</t>
  </si>
  <si>
    <t>機械與生產工程系</t>
  </si>
  <si>
    <t>520245</t>
  </si>
  <si>
    <t>機械製造工程系</t>
  </si>
  <si>
    <t>520246</t>
  </si>
  <si>
    <t>機電光整合工程研究所</t>
  </si>
  <si>
    <t>520247</t>
  </si>
  <si>
    <t>車輛與軌道技術研究所</t>
  </si>
  <si>
    <t>520248</t>
  </si>
  <si>
    <t>農業機械工程學系</t>
  </si>
  <si>
    <t>520252</t>
  </si>
  <si>
    <t>產業精密機械研究所</t>
  </si>
  <si>
    <t>520253</t>
  </si>
  <si>
    <t>精密機械與製造技術研究所</t>
  </si>
  <si>
    <t>520254</t>
  </si>
  <si>
    <t>創意工程與精密科技研究所</t>
  </si>
  <si>
    <t>520255</t>
  </si>
  <si>
    <t>520256</t>
  </si>
  <si>
    <t>車輛產業技術與管理學程</t>
  </si>
  <si>
    <t>520257</t>
  </si>
  <si>
    <t>車輛與機電(產業)系</t>
  </si>
  <si>
    <t>520258</t>
  </si>
  <si>
    <t>動力及系統工程學系</t>
  </si>
  <si>
    <t>520259</t>
  </si>
  <si>
    <t>機電能源及航太工程學系</t>
  </si>
  <si>
    <t>520288</t>
  </si>
  <si>
    <t>機械類產業研發專班</t>
  </si>
  <si>
    <t>5203</t>
  </si>
  <si>
    <t>土木工程學類</t>
  </si>
  <si>
    <t>520301</t>
  </si>
  <si>
    <t>土木工程學系</t>
  </si>
  <si>
    <t>520302</t>
  </si>
  <si>
    <t>土木與工程資訊學系</t>
  </si>
  <si>
    <t>520303</t>
  </si>
  <si>
    <t>土木與水資源工程學系</t>
  </si>
  <si>
    <t>520304</t>
  </si>
  <si>
    <t>土木及水利工程研究所</t>
  </si>
  <si>
    <t>520305</t>
  </si>
  <si>
    <t>土木與生態工程學系</t>
  </si>
  <si>
    <t>520306</t>
  </si>
  <si>
    <t>土木與環境工程學系</t>
  </si>
  <si>
    <t>520307</t>
  </si>
  <si>
    <t>土木與防災(技術)研究所</t>
  </si>
  <si>
    <t>520308</t>
  </si>
  <si>
    <t>土木與防災應用科技研究所</t>
  </si>
  <si>
    <t>520309</t>
  </si>
  <si>
    <t>土木工程與防災科技研究所</t>
  </si>
  <si>
    <t>520310</t>
  </si>
  <si>
    <t>土木(與)防災工程學系</t>
  </si>
  <si>
    <t>520311</t>
  </si>
  <si>
    <t>營建工程學系</t>
  </si>
  <si>
    <t>520312</t>
  </si>
  <si>
    <t>營建科技學系</t>
  </si>
  <si>
    <t>520313</t>
  </si>
  <si>
    <t>營建工程與(不動產物業)管理學系</t>
  </si>
  <si>
    <t>520314</t>
  </si>
  <si>
    <t>路工技術研究所</t>
  </si>
  <si>
    <t>520315</t>
  </si>
  <si>
    <t>生物環境(系統)工程學系</t>
  </si>
  <si>
    <t>520316</t>
  </si>
  <si>
    <t>農業土木工程學系</t>
  </si>
  <si>
    <t>520319</t>
  </si>
  <si>
    <t>營建科技與空間資訊學系</t>
  </si>
  <si>
    <t>520320</t>
  </si>
  <si>
    <t>環境資訊及工程學系</t>
  </si>
  <si>
    <t>5204</t>
  </si>
  <si>
    <t>化學工程學類</t>
  </si>
  <si>
    <t>520401</t>
  </si>
  <si>
    <t>化學工程學系</t>
  </si>
  <si>
    <t>520402</t>
  </si>
  <si>
    <t>化學工程與生物科技學系</t>
  </si>
  <si>
    <t>520403</t>
  </si>
  <si>
    <t>化(學)工(程)與材料工程學系</t>
  </si>
  <si>
    <t>520404</t>
  </si>
  <si>
    <t>化學工程與材料科(技)學系</t>
  </si>
  <si>
    <t>520405</t>
  </si>
  <si>
    <t>高分子(材料)(工程)學系</t>
  </si>
  <si>
    <t>520406</t>
  </si>
  <si>
    <t>高分子環保材料研究所</t>
  </si>
  <si>
    <t>520407</t>
  </si>
  <si>
    <t>高分子科學與工程學研究所</t>
  </si>
  <si>
    <t>520408</t>
  </si>
  <si>
    <t>分子科學(與工程)學系</t>
  </si>
  <si>
    <t>520409</t>
  </si>
  <si>
    <t>有機高分子研究所</t>
  </si>
  <si>
    <t>520410</t>
  </si>
  <si>
    <t>生化工程系</t>
  </si>
  <si>
    <t>520411</t>
  </si>
  <si>
    <t>生化與生醫工程研究所</t>
  </si>
  <si>
    <t>520412</t>
  </si>
  <si>
    <t>工業化學與災害防治研究所</t>
  </si>
  <si>
    <t>520416</t>
  </si>
  <si>
    <t>化工與生化工程系</t>
  </si>
  <si>
    <t>5205</t>
  </si>
  <si>
    <t>材料工程學類</t>
  </si>
  <si>
    <t>520501</t>
  </si>
  <si>
    <t>材料工程學系</t>
  </si>
  <si>
    <t>520502</t>
  </si>
  <si>
    <t>材料科學(與)(工程)學系</t>
  </si>
  <si>
    <t>520503</t>
  </si>
  <si>
    <t>材料科技研究所</t>
  </si>
  <si>
    <t>520504</t>
  </si>
  <si>
    <t>材料與製造工程研究所</t>
  </si>
  <si>
    <t>520505</t>
  </si>
  <si>
    <t>材料暨系統工程研究所</t>
  </si>
  <si>
    <t>520506</t>
  </si>
  <si>
    <t>材料科學與管理系</t>
  </si>
  <si>
    <t>520507</t>
  </si>
  <si>
    <t>材料及資源工程系</t>
  </si>
  <si>
    <t>520508</t>
  </si>
  <si>
    <t>材料科學與綠色能源工程研究所</t>
  </si>
  <si>
    <t>520509</t>
  </si>
  <si>
    <t>(應用)材料及光電(工程)(科學)學系</t>
  </si>
  <si>
    <t>520510</t>
  </si>
  <si>
    <t>材料科學與奈米科技研究所</t>
  </si>
  <si>
    <t>520511</t>
  </si>
  <si>
    <t>奈米科學研究所</t>
  </si>
  <si>
    <t>520512</t>
  </si>
  <si>
    <t>電子材料系</t>
  </si>
  <si>
    <t>520513</t>
  </si>
  <si>
    <t>資源工程學系</t>
  </si>
  <si>
    <t>520514</t>
  </si>
  <si>
    <t>奈米科技(暨)(微系統工程)研究所</t>
  </si>
  <si>
    <t>520515</t>
  </si>
  <si>
    <t>材料與化學工程研究所</t>
  </si>
  <si>
    <t>520516</t>
  </si>
  <si>
    <t>材料科學與製造研究所</t>
  </si>
  <si>
    <t>520517</t>
  </si>
  <si>
    <t>陶瓷及材料工程系</t>
  </si>
  <si>
    <t>520518</t>
  </si>
  <si>
    <t>奈米工程與微系統研究所</t>
  </si>
  <si>
    <t>520519</t>
  </si>
  <si>
    <t>材料製造科技學位學程</t>
  </si>
  <si>
    <t>520520</t>
  </si>
  <si>
    <t>奈米科學及工程學位學程　</t>
  </si>
  <si>
    <t>520521</t>
  </si>
  <si>
    <t>材料應用科技研究所</t>
  </si>
  <si>
    <t>520522</t>
  </si>
  <si>
    <t>綠色材料研究所</t>
  </si>
  <si>
    <t>520588</t>
  </si>
  <si>
    <t>材料類產業研發專班</t>
  </si>
  <si>
    <t>5206</t>
  </si>
  <si>
    <t>工業工程學類</t>
  </si>
  <si>
    <t>520601</t>
  </si>
  <si>
    <t>工業工程(與)(科技)(系統)(工程)(管理)學系</t>
  </si>
  <si>
    <t>520602</t>
  </si>
  <si>
    <t>工業工程與經營資訊學系</t>
  </si>
  <si>
    <t>520603</t>
  </si>
  <si>
    <t>系統工程學系</t>
  </si>
  <si>
    <t>520604</t>
  </si>
  <si>
    <t>系統資訊與控制研究所</t>
  </si>
  <si>
    <t>520605</t>
  </si>
  <si>
    <t>生產工程學系</t>
  </si>
  <si>
    <t>520606</t>
  </si>
  <si>
    <t>工業研究所</t>
  </si>
  <si>
    <t>520607</t>
  </si>
  <si>
    <t>生產系統(工程)與管理所</t>
  </si>
  <si>
    <t>520608</t>
  </si>
  <si>
    <t>系統工程與管理研究所</t>
  </si>
  <si>
    <t>520610</t>
  </si>
  <si>
    <t>工程與管理E化服務系</t>
  </si>
  <si>
    <t>520611</t>
  </si>
  <si>
    <t>工業與系統工程學系</t>
  </si>
  <si>
    <t>5207</t>
  </si>
  <si>
    <t>紡織工程學類</t>
  </si>
  <si>
    <t>520701</t>
  </si>
  <si>
    <t>紡織工程學系</t>
  </si>
  <si>
    <t>520702</t>
  </si>
  <si>
    <t>紡織科學系</t>
  </si>
  <si>
    <t>520703</t>
  </si>
  <si>
    <t>材料與纖維學系</t>
  </si>
  <si>
    <t>520704</t>
  </si>
  <si>
    <t>纖維與複合材料學系</t>
  </si>
  <si>
    <t>520705</t>
  </si>
  <si>
    <t>纖維工程學系</t>
  </si>
  <si>
    <t>520706</t>
  </si>
  <si>
    <t>纖維(及)高分子工程學系</t>
  </si>
  <si>
    <t>5208</t>
  </si>
  <si>
    <t>測量工程學類</t>
  </si>
  <si>
    <t>520801</t>
  </si>
  <si>
    <t>測量工程學系</t>
  </si>
  <si>
    <t>520802</t>
  </si>
  <si>
    <t>測量及空間資訊學系</t>
  </si>
  <si>
    <t>520803</t>
  </si>
  <si>
    <t>航空測量學系</t>
  </si>
  <si>
    <t>520804</t>
  </si>
  <si>
    <t>地形測量學系</t>
  </si>
  <si>
    <t>5209</t>
  </si>
  <si>
    <t>環境工程學類</t>
  </si>
  <si>
    <t>520901</t>
  </si>
  <si>
    <t>環境工程學系</t>
  </si>
  <si>
    <t>520902</t>
  </si>
  <si>
    <t>環境工程衛生學系</t>
  </si>
  <si>
    <t>520903</t>
  </si>
  <si>
    <t>環境工程與科學學系</t>
  </si>
  <si>
    <t>520904</t>
  </si>
  <si>
    <t>環境科學與工程學系</t>
  </si>
  <si>
    <t>520905</t>
  </si>
  <si>
    <t>環境與安全(衛生)工程學系</t>
  </si>
  <si>
    <t>520906</t>
  </si>
  <si>
    <t>環境工程與管理學系</t>
  </si>
  <si>
    <t>520907</t>
  </si>
  <si>
    <t>水資源及環境工程學系</t>
  </si>
  <si>
    <t>520908</t>
  </si>
  <si>
    <t>海洋環境科技研究所</t>
  </si>
  <si>
    <t>520909</t>
  </si>
  <si>
    <t>海洋環境(及)工程學系</t>
  </si>
  <si>
    <t>520910</t>
  </si>
  <si>
    <t>環境科學系</t>
  </si>
  <si>
    <t>520911</t>
  </si>
  <si>
    <t>國際永續發展碩士在職專班</t>
  </si>
  <si>
    <t>5210</t>
  </si>
  <si>
    <t>河海工程學類</t>
  </si>
  <si>
    <t>521001</t>
  </si>
  <si>
    <t>河海工程學系</t>
  </si>
  <si>
    <t>521002</t>
  </si>
  <si>
    <t>水利(及海洋)工程學系</t>
  </si>
  <si>
    <t>521003</t>
  </si>
  <si>
    <t>海洋工程科技研究所</t>
  </si>
  <si>
    <t>521004</t>
  </si>
  <si>
    <t>水利工程與資源保育學系</t>
  </si>
  <si>
    <t>521005</t>
  </si>
  <si>
    <t>海下科技暨應用海洋物理研究所</t>
  </si>
  <si>
    <t>5211</t>
  </si>
  <si>
    <t>生醫工程學類</t>
  </si>
  <si>
    <t>521101</t>
  </si>
  <si>
    <t>生物工程學系</t>
  </si>
  <si>
    <t>521102</t>
  </si>
  <si>
    <t>生物系統工程系</t>
  </si>
  <si>
    <t>521103</t>
  </si>
  <si>
    <t>生醫光電工程研究所</t>
  </si>
  <si>
    <t>521104</t>
  </si>
  <si>
    <t>生醫工程與環境科學系</t>
  </si>
  <si>
    <t>521105</t>
  </si>
  <si>
    <t>生醫電子與資訊學研究所</t>
  </si>
  <si>
    <t>521106</t>
  </si>
  <si>
    <t>生物醫學材料研究所</t>
  </si>
  <si>
    <t>521107</t>
  </si>
  <si>
    <t>生醫材料暨工程研究所</t>
  </si>
  <si>
    <t>521108</t>
  </si>
  <si>
    <t>生物醫學工程學系</t>
  </si>
  <si>
    <t>521110</t>
  </si>
  <si>
    <t>生醫工程研究所</t>
  </si>
  <si>
    <t>521111</t>
  </si>
  <si>
    <t>生醫資訊暨生醫工程學位學程</t>
  </si>
  <si>
    <t>5212</t>
  </si>
  <si>
    <t>核子工程學類</t>
  </si>
  <si>
    <t>521201</t>
  </si>
  <si>
    <t>工程與系統科學系</t>
  </si>
  <si>
    <t>521202</t>
  </si>
  <si>
    <t>核子工程與科學研究所</t>
  </si>
  <si>
    <t>521203</t>
  </si>
  <si>
    <t>核子工程學系</t>
  </si>
  <si>
    <t>521204</t>
  </si>
  <si>
    <t>原子核工程研究所</t>
  </si>
  <si>
    <t>521205</t>
  </si>
  <si>
    <t>核子工程與工程物理學系</t>
  </si>
  <si>
    <t>521206</t>
  </si>
  <si>
    <t>原子科學學系</t>
  </si>
  <si>
    <t>5213</t>
  </si>
  <si>
    <t>綜合工程學類</t>
  </si>
  <si>
    <t>521301</t>
  </si>
  <si>
    <t>工程科技學系</t>
  </si>
  <si>
    <t>521302</t>
  </si>
  <si>
    <t>工程科學(及海洋工程)學系</t>
  </si>
  <si>
    <t>521303</t>
  </si>
  <si>
    <t>工程技術研究所</t>
  </si>
  <si>
    <t>521304</t>
  </si>
  <si>
    <t>工程管理研究所</t>
  </si>
  <si>
    <t>521305</t>
  </si>
  <si>
    <t>科技工程管理學系</t>
  </si>
  <si>
    <t>521306</t>
  </si>
  <si>
    <t>應用科學與工程研究所</t>
  </si>
  <si>
    <t>521307</t>
  </si>
  <si>
    <t>醫學工程學系</t>
  </si>
  <si>
    <t>521308</t>
  </si>
  <si>
    <t>醫學工程暨材料研究所</t>
  </si>
  <si>
    <t>521309</t>
  </si>
  <si>
    <t>能源工程系</t>
  </si>
  <si>
    <t>521310</t>
  </si>
  <si>
    <t>綠色能源(科技)研究所</t>
  </si>
  <si>
    <t>521311</t>
  </si>
  <si>
    <t>能源與資源學系</t>
  </si>
  <si>
    <t>521312</t>
  </si>
  <si>
    <t>先進能源研究所</t>
  </si>
  <si>
    <t>521313</t>
  </si>
  <si>
    <t>應用工程科學研究所</t>
  </si>
  <si>
    <t>5299</t>
  </si>
  <si>
    <t>其他工程學類</t>
  </si>
  <si>
    <t>529901</t>
  </si>
  <si>
    <t>冷凍空調(工程)學系</t>
  </si>
  <si>
    <t>529902</t>
  </si>
  <si>
    <t>能源與冷凍空調工程學系</t>
  </si>
  <si>
    <t>529903</t>
  </si>
  <si>
    <t>礦冶工程學系</t>
  </si>
  <si>
    <t>529904</t>
  </si>
  <si>
    <t>冶金及材料工程學系</t>
  </si>
  <si>
    <t>529905</t>
  </si>
  <si>
    <t>礦業及石油工程學系</t>
  </si>
  <si>
    <t>529906</t>
  </si>
  <si>
    <t>礦冶及材料科學學系</t>
  </si>
  <si>
    <t>529907</t>
  </si>
  <si>
    <t>冷凍空調與能源(科技)系</t>
  </si>
  <si>
    <t>529908</t>
  </si>
  <si>
    <t>冷凍與低溫科技研究所</t>
  </si>
  <si>
    <t>529909</t>
  </si>
  <si>
    <t>印刷(工程)學系</t>
  </si>
  <si>
    <t>529910</t>
  </si>
  <si>
    <t>造紙印刷研究所</t>
  </si>
  <si>
    <t>529911</t>
  </si>
  <si>
    <t>印刷攝影系</t>
  </si>
  <si>
    <t>529912</t>
  </si>
  <si>
    <t>印刷藝術學系</t>
  </si>
  <si>
    <t>529913</t>
  </si>
  <si>
    <t>印刷傳播學系</t>
  </si>
  <si>
    <t>529914</t>
  </si>
  <si>
    <t>海洋材料工程研究所</t>
  </si>
  <si>
    <t>529915</t>
  </si>
  <si>
    <t>農業工程學系</t>
  </si>
  <si>
    <t>529924</t>
  </si>
  <si>
    <t>電聲學位學程</t>
  </si>
  <si>
    <t>529925</t>
  </si>
  <si>
    <t>聲音與音樂創意科技學位學程</t>
  </si>
  <si>
    <t>529926</t>
  </si>
  <si>
    <t>環境與生命學院</t>
  </si>
  <si>
    <t>529977</t>
  </si>
  <si>
    <t>工程類產學專班</t>
  </si>
  <si>
    <t>529988</t>
  </si>
  <si>
    <t>產業研發碩士專班</t>
  </si>
  <si>
    <t>529998</t>
  </si>
  <si>
    <t>工程學院(不分系)</t>
  </si>
  <si>
    <t>529999</t>
  </si>
  <si>
    <t>工學院(不分系)</t>
  </si>
  <si>
    <t>建築及都市規劃學門</t>
  </si>
  <si>
    <t>5801</t>
  </si>
  <si>
    <t>建築學類</t>
  </si>
  <si>
    <t>580101</t>
  </si>
  <si>
    <t>建築(工程)學系</t>
  </si>
  <si>
    <t>580102</t>
  </si>
  <si>
    <t>建築設計學系</t>
  </si>
  <si>
    <t>580103</t>
  </si>
  <si>
    <t>建築藝術研究所</t>
  </si>
  <si>
    <t>580104</t>
  </si>
  <si>
    <t>建築與古蹟維護系</t>
  </si>
  <si>
    <t>580105</t>
  </si>
  <si>
    <t>建築與古蹟保存研究所</t>
  </si>
  <si>
    <t>580106</t>
  </si>
  <si>
    <t>建築技術系</t>
  </si>
  <si>
    <t>580107</t>
  </si>
  <si>
    <t>建築與永續規劃研究所</t>
  </si>
  <si>
    <t>580108</t>
  </si>
  <si>
    <t>建築及都巿設計(計劃)系</t>
  </si>
  <si>
    <t>580109</t>
  </si>
  <si>
    <t>建築(與)都市計劃學系</t>
  </si>
  <si>
    <t>580110</t>
  </si>
  <si>
    <t>建築(工程)與環境設計研究所</t>
  </si>
  <si>
    <t>580111</t>
  </si>
  <si>
    <t>建築與文化資產保存系</t>
  </si>
  <si>
    <t>580112</t>
  </si>
  <si>
    <t>古蹟建築維護系</t>
  </si>
  <si>
    <t>580113</t>
  </si>
  <si>
    <t>建築與景觀(設計)學系</t>
  </si>
  <si>
    <t>5802</t>
  </si>
  <si>
    <t>景觀設計學類</t>
  </si>
  <si>
    <t>580201</t>
  </si>
  <si>
    <t>景觀設計(與管理)學系</t>
  </si>
  <si>
    <t>580202</t>
  </si>
  <si>
    <t>景觀建築(與)(管理)學系</t>
  </si>
  <si>
    <t>580203</t>
  </si>
  <si>
    <t>景觀學系</t>
  </si>
  <si>
    <t>580204</t>
  </si>
  <si>
    <t>景觀與遊憩(管理)系</t>
  </si>
  <si>
    <t>580205</t>
  </si>
  <si>
    <t>造園景觀學系</t>
  </si>
  <si>
    <t>580206</t>
  </si>
  <si>
    <t>環境與景觀藝術學系</t>
  </si>
  <si>
    <t>5803</t>
  </si>
  <si>
    <t>都巿規劃學類</t>
  </si>
  <si>
    <t>580301</t>
  </si>
  <si>
    <t>都市計劃(與景觀建築)學系</t>
  </si>
  <si>
    <t>580302</t>
  </si>
  <si>
    <t>都市發展與建築研究所</t>
  </si>
  <si>
    <t>580303</t>
  </si>
  <si>
    <t>都市規劃與防災學系</t>
  </si>
  <si>
    <t>580304</t>
  </si>
  <si>
    <t>土地管理(與開發)學系</t>
  </si>
  <si>
    <t>580305</t>
  </si>
  <si>
    <t>市政暨環境規劃學系</t>
  </si>
  <si>
    <t>580306</t>
  </si>
  <si>
    <t>地區發展管理學系</t>
  </si>
  <si>
    <t>580307</t>
  </si>
  <si>
    <t>建築與都市防災研究所</t>
  </si>
  <si>
    <t>580308</t>
  </si>
  <si>
    <t>都市計畫與空間資訊學系</t>
  </si>
  <si>
    <t>5899</t>
  </si>
  <si>
    <t>其他建築及都巿規劃學類</t>
  </si>
  <si>
    <t>589901</t>
  </si>
  <si>
    <t>建築與城鄉研究所</t>
  </si>
  <si>
    <t>589902</t>
  </si>
  <si>
    <t>農村規劃系</t>
  </si>
  <si>
    <t>589903</t>
  </si>
  <si>
    <t>園景學系</t>
  </si>
  <si>
    <t>589904</t>
  </si>
  <si>
    <t>建設與專案管理學系</t>
  </si>
  <si>
    <t>589905</t>
  </si>
  <si>
    <t>城鄉與資產計劃學系</t>
  </si>
  <si>
    <t>62</t>
  </si>
  <si>
    <t>農業科學學門</t>
  </si>
  <si>
    <t>6201</t>
  </si>
  <si>
    <t>一般農業學類</t>
  </si>
  <si>
    <t>620101</t>
  </si>
  <si>
    <t>農學研究所</t>
  </si>
  <si>
    <t>620102</t>
  </si>
  <si>
    <t>農藝學系</t>
  </si>
  <si>
    <t>620103</t>
  </si>
  <si>
    <t>農園生產學系</t>
  </si>
  <si>
    <t>620104</t>
  </si>
  <si>
    <t>精緻農業學系</t>
  </si>
  <si>
    <t>620105</t>
  </si>
  <si>
    <t>熱帶農業暨國際合作學系</t>
  </si>
  <si>
    <t>620106</t>
  </si>
  <si>
    <t>糧食作物研究所</t>
  </si>
  <si>
    <t>620107</t>
  </si>
  <si>
    <t>熱帶農業研究所</t>
  </si>
  <si>
    <t>620109</t>
  </si>
  <si>
    <t>國際農學研究所</t>
  </si>
  <si>
    <t>6202</t>
  </si>
  <si>
    <t>畜牧學類</t>
  </si>
  <si>
    <t>620201</t>
  </si>
  <si>
    <t>(動物科學與)畜產學系</t>
  </si>
  <si>
    <t>620202</t>
  </si>
  <si>
    <t>畜產與生物科技學系</t>
  </si>
  <si>
    <t>620203</t>
  </si>
  <si>
    <t>動物科學(技術)學系</t>
  </si>
  <si>
    <t>620204</t>
  </si>
  <si>
    <t>動物科技學系</t>
  </si>
  <si>
    <t>620205</t>
  </si>
  <si>
    <t>畜牧學系</t>
  </si>
  <si>
    <t>620206</t>
  </si>
  <si>
    <t>畜牧生產(技術)系</t>
  </si>
  <si>
    <t>6203</t>
  </si>
  <si>
    <t>園藝學類</t>
  </si>
  <si>
    <t>620301</t>
  </si>
  <si>
    <t>園藝學系</t>
  </si>
  <si>
    <t>620302</t>
  </si>
  <si>
    <t>園藝暨生物技術學系</t>
  </si>
  <si>
    <t>6204</t>
  </si>
  <si>
    <t>植物保護學類</t>
  </si>
  <si>
    <t>620401</t>
  </si>
  <si>
    <t>植物病蟲害學系</t>
  </si>
  <si>
    <t>620402</t>
  </si>
  <si>
    <t>植物病理(與微生物)學系</t>
  </si>
  <si>
    <t>620403</t>
  </si>
  <si>
    <t>植物保護學系</t>
  </si>
  <si>
    <t>620404</t>
  </si>
  <si>
    <t>植物醫學系</t>
  </si>
  <si>
    <t>6205</t>
  </si>
  <si>
    <t>農業經濟及推廣學類</t>
  </si>
  <si>
    <t>620501</t>
  </si>
  <si>
    <t>農業經濟學系</t>
  </si>
  <si>
    <t>620502</t>
  </si>
  <si>
    <t>農業推廣學系</t>
  </si>
  <si>
    <t>620503</t>
  </si>
  <si>
    <t>農業推展學系</t>
  </si>
  <si>
    <t>620504</t>
  </si>
  <si>
    <t>農企業管理系</t>
  </si>
  <si>
    <t>620505</t>
  </si>
  <si>
    <t>生物產業推廣暨經營學系</t>
  </si>
  <si>
    <t>620507</t>
  </si>
  <si>
    <t>糧食運銷學系</t>
  </si>
  <si>
    <t>620508</t>
  </si>
  <si>
    <t>農產運銷學系</t>
  </si>
  <si>
    <t>620509</t>
  </si>
  <si>
    <t>農業經營學系</t>
  </si>
  <si>
    <t>620510</t>
  </si>
  <si>
    <t>生物產業傳播暨發展學系</t>
  </si>
  <si>
    <t>6206</t>
  </si>
  <si>
    <t>食品科學類</t>
  </si>
  <si>
    <t>620601</t>
  </si>
  <si>
    <t>食品科學系</t>
  </si>
  <si>
    <t>620602</t>
  </si>
  <si>
    <t>食品科技學系</t>
  </si>
  <si>
    <t>620603</t>
  </si>
  <si>
    <t>水產食品科學系</t>
  </si>
  <si>
    <t>620604</t>
  </si>
  <si>
    <t>食品暨釀造科技學系</t>
  </si>
  <si>
    <t>620605</t>
  </si>
  <si>
    <t>食品暨應用生物科技學系</t>
  </si>
  <si>
    <t>620606</t>
  </si>
  <si>
    <t>食品工程學系</t>
  </si>
  <si>
    <t>620607</t>
  </si>
  <si>
    <t>水產製造學系</t>
  </si>
  <si>
    <t>620608</t>
  </si>
  <si>
    <t>食品技術系</t>
  </si>
  <si>
    <t>620609</t>
  </si>
  <si>
    <t>食品化學工程學系</t>
  </si>
  <si>
    <t>620610</t>
  </si>
  <si>
    <t>水產食品工業學系</t>
  </si>
  <si>
    <t>620615</t>
  </si>
  <si>
    <t>食品科學暨生物藥學研究所</t>
  </si>
  <si>
    <t>620616</t>
  </si>
  <si>
    <t>保健營養生技學系</t>
  </si>
  <si>
    <t>620617</t>
  </si>
  <si>
    <t>應用保健食品研究所</t>
  </si>
  <si>
    <t>6207</t>
  </si>
  <si>
    <t>水土保持學類</t>
  </si>
  <si>
    <t>620701</t>
  </si>
  <si>
    <t>水土保持學系</t>
  </si>
  <si>
    <t>620702</t>
  </si>
  <si>
    <t>土地資源學系</t>
  </si>
  <si>
    <t>620703</t>
  </si>
  <si>
    <t>灌溉工程學系</t>
  </si>
  <si>
    <t>6208</t>
  </si>
  <si>
    <t>農業化學類</t>
  </si>
  <si>
    <t>620801</t>
  </si>
  <si>
    <t>農業化學系</t>
  </si>
  <si>
    <t>620802</t>
  </si>
  <si>
    <t>土壤環境科學學系</t>
  </si>
  <si>
    <t>620803</t>
  </si>
  <si>
    <t>土壤學系</t>
  </si>
  <si>
    <t>6209</t>
  </si>
  <si>
    <t>農業技術學類</t>
  </si>
  <si>
    <t>620901</t>
  </si>
  <si>
    <t>生物農業科技學系</t>
  </si>
  <si>
    <t>620902</t>
  </si>
  <si>
    <t>農業生物技術研究所</t>
  </si>
  <si>
    <t>620903</t>
  </si>
  <si>
    <t>農業生物科技學研究所</t>
  </si>
  <si>
    <t>6210</t>
  </si>
  <si>
    <t>林業學類</t>
  </si>
  <si>
    <t>621001</t>
  </si>
  <si>
    <t>森林(暨)(自然保育)(自然資源)學系</t>
  </si>
  <si>
    <t>621002</t>
  </si>
  <si>
    <t>森林環境暨資源學系</t>
  </si>
  <si>
    <t>621003</t>
  </si>
  <si>
    <t>林產科學系</t>
  </si>
  <si>
    <t>621004</t>
  </si>
  <si>
    <t>木材工業系</t>
  </si>
  <si>
    <t>621005</t>
  </si>
  <si>
    <t>木材科學(暨)(與)(工藝)(設計)學系</t>
  </si>
  <si>
    <t>621006</t>
  </si>
  <si>
    <t>林產加工(技術)系</t>
  </si>
  <si>
    <t>621007</t>
  </si>
  <si>
    <t>林業(暨自然資源)研究所</t>
  </si>
  <si>
    <t>621008</t>
  </si>
  <si>
    <t>森林資源(技術)系</t>
  </si>
  <si>
    <t>6211</t>
  </si>
  <si>
    <t>漁業學類</t>
  </si>
  <si>
    <t>621101</t>
  </si>
  <si>
    <t>漁業科學研究所</t>
  </si>
  <si>
    <t>621102</t>
  </si>
  <si>
    <t>環境生物與漁業科學學系</t>
  </si>
  <si>
    <t>621103</t>
  </si>
  <si>
    <t>漁業生產與管理學系</t>
  </si>
  <si>
    <t>621104</t>
  </si>
  <si>
    <t>水產養殖學系</t>
  </si>
  <si>
    <t>621105</t>
  </si>
  <si>
    <t>漁業經濟研究所</t>
  </si>
  <si>
    <t>6299</t>
  </si>
  <si>
    <t>其他農林漁牧學類</t>
  </si>
  <si>
    <t>629901</t>
  </si>
  <si>
    <t>蠶絲學系</t>
  </si>
  <si>
    <t>629977</t>
  </si>
  <si>
    <t>農業類產學專班</t>
  </si>
  <si>
    <t>64</t>
  </si>
  <si>
    <t>獸醫學門</t>
  </si>
  <si>
    <t>6401</t>
  </si>
  <si>
    <t>獸醫學類</t>
  </si>
  <si>
    <t>640101</t>
  </si>
  <si>
    <t>獸醫學系</t>
  </si>
  <si>
    <t>640102</t>
  </si>
  <si>
    <t>獸醫微生物學研究所</t>
  </si>
  <si>
    <t>640103</t>
  </si>
  <si>
    <t>獸醫病理(生物)學研究所</t>
  </si>
  <si>
    <t>640104</t>
  </si>
  <si>
    <t>獸醫公共衛生學研究所</t>
  </si>
  <si>
    <t>640105</t>
  </si>
  <si>
    <t>動物疫苗科技研究所</t>
  </si>
  <si>
    <t>640106</t>
  </si>
  <si>
    <t>畜牧獸醫學系</t>
  </si>
  <si>
    <t>640107</t>
  </si>
  <si>
    <t>臨床動物醫學研究所</t>
  </si>
  <si>
    <t>72</t>
  </si>
  <si>
    <t>醫藥衛生學門</t>
  </si>
  <si>
    <t>7201</t>
  </si>
  <si>
    <t>醫學學類</t>
  </si>
  <si>
    <t>720101</t>
  </si>
  <si>
    <t>醫學系</t>
  </si>
  <si>
    <t>720102</t>
  </si>
  <si>
    <t>臨床醫學研究所</t>
  </si>
  <si>
    <t>720103</t>
  </si>
  <si>
    <t>傳統中國醫學研究所</t>
  </si>
  <si>
    <t>720104</t>
  </si>
  <si>
    <t>中(國)醫學系</t>
  </si>
  <si>
    <t>720105</t>
  </si>
  <si>
    <t>針灸研究所</t>
  </si>
  <si>
    <t>720106</t>
  </si>
  <si>
    <t>熱帶醫學研究所</t>
  </si>
  <si>
    <t>720107</t>
  </si>
  <si>
    <t>(微免暨)分子醫學研究所</t>
  </si>
  <si>
    <t>720108</t>
  </si>
  <si>
    <t>免疫學研究所</t>
  </si>
  <si>
    <t>720109</t>
  </si>
  <si>
    <t>生理學研究所</t>
  </si>
  <si>
    <t>720110</t>
  </si>
  <si>
    <t>生理及分子醫學研究所</t>
  </si>
  <si>
    <t>720111</t>
  </si>
  <si>
    <t>神經科學研究所</t>
  </si>
  <si>
    <t>720112</t>
  </si>
  <si>
    <t>病理學研究所</t>
  </si>
  <si>
    <t>720113</t>
  </si>
  <si>
    <t>解剖學研究所</t>
  </si>
  <si>
    <t>720114</t>
  </si>
  <si>
    <t>解剖學暨細胞生物學研究所</t>
  </si>
  <si>
    <t>720115</t>
  </si>
  <si>
    <t>細胞生物與解剖學研究所</t>
  </si>
  <si>
    <t>720116</t>
  </si>
  <si>
    <t>基礎醫學研究所</t>
  </si>
  <si>
    <t>720117</t>
  </si>
  <si>
    <t>醫學科學研究所</t>
  </si>
  <si>
    <t>720118</t>
  </si>
  <si>
    <t>中西醫結合研究所</t>
  </si>
  <si>
    <t>720119</t>
  </si>
  <si>
    <t>預防醫學研究所</t>
  </si>
  <si>
    <t>720120</t>
  </si>
  <si>
    <t>急重症醫學研究所</t>
  </si>
  <si>
    <t>720121</t>
  </si>
  <si>
    <t>醫學遺傳學研究所</t>
  </si>
  <si>
    <t>720122</t>
  </si>
  <si>
    <t>腦科學研究所</t>
  </si>
  <si>
    <t>720123</t>
  </si>
  <si>
    <t>整合生理暨臨床科學研究所</t>
  </si>
  <si>
    <t>720124</t>
  </si>
  <si>
    <t>生化學研究所</t>
  </si>
  <si>
    <t>720125</t>
  </si>
  <si>
    <t>病理及寄生蟲學研究所</t>
  </si>
  <si>
    <t>720126</t>
  </si>
  <si>
    <t>寄生蟲學研究所</t>
  </si>
  <si>
    <t>720127</t>
  </si>
  <si>
    <t>生理暨解剖醫學研究所</t>
  </si>
  <si>
    <t>720128</t>
  </si>
  <si>
    <t>國際針灸學位學程</t>
  </si>
  <si>
    <t>7202</t>
  </si>
  <si>
    <t>公共衛生學類</t>
  </si>
  <si>
    <t>720201</t>
  </si>
  <si>
    <t>公共衛生學系</t>
  </si>
  <si>
    <t>720202</t>
  </si>
  <si>
    <t>職業醫學與公共衛生研究所</t>
  </si>
  <si>
    <t>720203</t>
  </si>
  <si>
    <t>職業醫學與工業衛生研究所</t>
  </si>
  <si>
    <t>720204</t>
  </si>
  <si>
    <t>工業安全衛生系</t>
  </si>
  <si>
    <t>720205</t>
  </si>
  <si>
    <t>衛生福利研究所</t>
  </si>
  <si>
    <t>720206</t>
  </si>
  <si>
    <t>衛生政策與管理研究所</t>
  </si>
  <si>
    <t>720207</t>
  </si>
  <si>
    <t>衛生資訊與決策研究所</t>
  </si>
  <si>
    <t>720208</t>
  </si>
  <si>
    <t>生物安全衛生研究所</t>
  </si>
  <si>
    <t>720209</t>
  </si>
  <si>
    <t>職業安全(與)衛生學系</t>
  </si>
  <si>
    <t>720210</t>
  </si>
  <si>
    <t>健康管理學系</t>
  </si>
  <si>
    <t>720211</t>
  </si>
  <si>
    <t>原住民健康研究所</t>
  </si>
  <si>
    <t>720212</t>
  </si>
  <si>
    <t>健康科學學系</t>
  </si>
  <si>
    <t>720213</t>
  </si>
  <si>
    <t>傷害防治學研究所</t>
  </si>
  <si>
    <t>720214</t>
  </si>
  <si>
    <t>流行病學研究所</t>
  </si>
  <si>
    <t>720215</t>
  </si>
  <si>
    <t>環境(與職業)衛生研究所</t>
  </si>
  <si>
    <t>720216</t>
  </si>
  <si>
    <t>環境醫學研究所</t>
  </si>
  <si>
    <t>720217</t>
  </si>
  <si>
    <t>環境與工業安全衛生系</t>
  </si>
  <si>
    <t>720218</t>
  </si>
  <si>
    <t>環境暨職業衛生學系</t>
  </si>
  <si>
    <t>7203</t>
  </si>
  <si>
    <t>藥學學類</t>
  </si>
  <si>
    <t>720301</t>
  </si>
  <si>
    <t>藥學系</t>
  </si>
  <si>
    <t>720302</t>
  </si>
  <si>
    <t>中國藥學研究所</t>
  </si>
  <si>
    <t>720303</t>
  </si>
  <si>
    <t>傳統醫藥學系</t>
  </si>
  <si>
    <t>720304</t>
  </si>
  <si>
    <t>中藥資源學系</t>
  </si>
  <si>
    <t>720305</t>
  </si>
  <si>
    <t>藥理(暨毒理)(學)研究所</t>
  </si>
  <si>
    <t>720306</t>
  </si>
  <si>
    <t>醫藥(暨應用)化學系</t>
  </si>
  <si>
    <t>720307</t>
  </si>
  <si>
    <t>藥物化學研究所</t>
  </si>
  <si>
    <t>720308</t>
  </si>
  <si>
    <t>臨床藥學研究所</t>
  </si>
  <si>
    <t>720309</t>
  </si>
  <si>
    <t>生(物)藥(科)學系</t>
  </si>
  <si>
    <t>720310</t>
  </si>
  <si>
    <t>製藥科技研究所</t>
  </si>
  <si>
    <t>720311</t>
  </si>
  <si>
    <t>藥學(生物)科技研究所</t>
  </si>
  <si>
    <t>720312</t>
  </si>
  <si>
    <t>藥物科技研究所</t>
  </si>
  <si>
    <t>720313</t>
  </si>
  <si>
    <t>分子醫藥研究所</t>
  </si>
  <si>
    <t>720314</t>
  </si>
  <si>
    <t>天然藥物研究所</t>
  </si>
  <si>
    <t>720315</t>
  </si>
  <si>
    <t>藥用化妝品學系</t>
  </si>
  <si>
    <t>720316</t>
  </si>
  <si>
    <t>香粧品學系</t>
  </si>
  <si>
    <t>720317</t>
  </si>
  <si>
    <t>藥用植物與保健學系</t>
  </si>
  <si>
    <t>720318</t>
  </si>
  <si>
    <t>中國醫藥研究所</t>
  </si>
  <si>
    <t>720319</t>
  </si>
  <si>
    <t>生藥技術學系</t>
  </si>
  <si>
    <t>720322</t>
  </si>
  <si>
    <t>藥物安全研究所</t>
  </si>
  <si>
    <t>7204</t>
  </si>
  <si>
    <t>復健醫學學類</t>
  </si>
  <si>
    <t>720401</t>
  </si>
  <si>
    <t>物理治療系</t>
  </si>
  <si>
    <t>720402</t>
  </si>
  <si>
    <t>職能治療學系</t>
  </si>
  <si>
    <t>720403</t>
  </si>
  <si>
    <t>聽語障礙科學研究所</t>
  </si>
  <si>
    <t>720404</t>
  </si>
  <si>
    <t>語言治療與聽力學系</t>
  </si>
  <si>
    <t>720405</t>
  </si>
  <si>
    <t>聽力學與語言治療研究所</t>
  </si>
  <si>
    <t>720406</t>
  </si>
  <si>
    <t>復健科技輔具研究所</t>
  </si>
  <si>
    <t>720407</t>
  </si>
  <si>
    <t>運動醫學系</t>
  </si>
  <si>
    <t>720408</t>
  </si>
  <si>
    <t>復健科學研究所</t>
  </si>
  <si>
    <t>720409</t>
  </si>
  <si>
    <t>復健醫學系</t>
  </si>
  <si>
    <t>720411</t>
  </si>
  <si>
    <t>物理治療暨輔助科技學系</t>
  </si>
  <si>
    <t>7205</t>
  </si>
  <si>
    <t>營養學類</t>
  </si>
  <si>
    <t>720501</t>
  </si>
  <si>
    <t>食品營養(科學)系</t>
  </si>
  <si>
    <t>720502</t>
  </si>
  <si>
    <t>食品營養與保健生技學系</t>
  </si>
  <si>
    <t>720503</t>
  </si>
  <si>
    <t>食品暨保健營養學系</t>
  </si>
  <si>
    <t>720504</t>
  </si>
  <si>
    <t>保健營養(技術)學系</t>
  </si>
  <si>
    <t>720505</t>
  </si>
  <si>
    <t>營養保健科學系</t>
  </si>
  <si>
    <t>720506</t>
  </si>
  <si>
    <t>營養與保健科技研究所</t>
  </si>
  <si>
    <t>720507</t>
  </si>
  <si>
    <t>營養(科)學系</t>
  </si>
  <si>
    <t>720508</t>
  </si>
  <si>
    <t>醫學營養學系</t>
  </si>
  <si>
    <t>720509</t>
  </si>
  <si>
    <t>營養醫學研究所</t>
  </si>
  <si>
    <t>720510</t>
  </si>
  <si>
    <t>食品衛生系</t>
  </si>
  <si>
    <t>7206</t>
  </si>
  <si>
    <t>護理學類</t>
  </si>
  <si>
    <t>720601</t>
  </si>
  <si>
    <t>護理學系</t>
  </si>
  <si>
    <t>720602</t>
  </si>
  <si>
    <t>臨床護理研究所</t>
  </si>
  <si>
    <t>720603</t>
  </si>
  <si>
    <t>社區護理研究所</t>
  </si>
  <si>
    <t>720604</t>
  </si>
  <si>
    <t>中西(醫)結合護理研究所</t>
  </si>
  <si>
    <t>720605</t>
  </si>
  <si>
    <t>護理助產研究所</t>
  </si>
  <si>
    <t>720606</t>
  </si>
  <si>
    <t>助產系</t>
  </si>
  <si>
    <t>720607</t>
  </si>
  <si>
    <t>長期照護系</t>
  </si>
  <si>
    <t>720608</t>
  </si>
  <si>
    <t>55.28</t>
  </si>
  <si>
    <t>29.27</t>
  </si>
  <si>
    <t>4.07</t>
  </si>
  <si>
    <t>5.38</t>
  </si>
  <si>
    <t>9.68</t>
  </si>
  <si>
    <t>10.75</t>
  </si>
  <si>
    <t>53.57</t>
  </si>
  <si>
    <t>2.78</t>
  </si>
  <si>
    <t>88.89</t>
  </si>
  <si>
    <t>1041</t>
  </si>
  <si>
    <t>明志科技大學</t>
  </si>
  <si>
    <t>13.86</t>
  </si>
  <si>
    <t>33.66</t>
  </si>
  <si>
    <t>52.48</t>
  </si>
  <si>
    <t>1.67</t>
  </si>
  <si>
    <t>86.67</t>
  </si>
  <si>
    <t>1042</t>
  </si>
  <si>
    <t>高苑科技大學</t>
  </si>
  <si>
    <t>4.60</t>
  </si>
  <si>
    <t>41.38</t>
  </si>
  <si>
    <t>52.87</t>
  </si>
  <si>
    <t>1.15</t>
  </si>
  <si>
    <t>7.86</t>
  </si>
  <si>
    <t>78.57</t>
  </si>
  <si>
    <t>2.14</t>
  </si>
  <si>
    <t>1043</t>
  </si>
  <si>
    <t>大仁科技大學</t>
  </si>
  <si>
    <t>14.19</t>
  </si>
  <si>
    <t>51.35</t>
  </si>
  <si>
    <t>31.76</t>
  </si>
  <si>
    <t>14.21</t>
  </si>
  <si>
    <t>4.37</t>
  </si>
  <si>
    <t>77.05</t>
  </si>
  <si>
    <t>1044</t>
  </si>
  <si>
    <t>聖約翰科技大學</t>
  </si>
  <si>
    <t>13.39</t>
  </si>
  <si>
    <t>57.48</t>
  </si>
  <si>
    <t>29.13</t>
  </si>
  <si>
    <t>0.87</t>
  </si>
  <si>
    <t>10.43</t>
  </si>
  <si>
    <t>6.09</t>
  </si>
  <si>
    <t>80.00</t>
  </si>
  <si>
    <t>2.61</t>
  </si>
  <si>
    <t>1045</t>
  </si>
  <si>
    <t>嶺東科技大學</t>
  </si>
  <si>
    <t>47.14</t>
  </si>
  <si>
    <t>36.43</t>
  </si>
  <si>
    <t>5.74</t>
  </si>
  <si>
    <t>8.20</t>
  </si>
  <si>
    <t>16.39</t>
  </si>
  <si>
    <t>1046</t>
  </si>
  <si>
    <t>中國科技大學</t>
  </si>
  <si>
    <t>10.88</t>
  </si>
  <si>
    <t>31.29</t>
  </si>
  <si>
    <t>57.82</t>
  </si>
  <si>
    <t>2.50</t>
  </si>
  <si>
    <t>8.13</t>
  </si>
  <si>
    <t>73.75</t>
  </si>
  <si>
    <t>3.13</t>
  </si>
  <si>
    <t>89.29</t>
  </si>
  <si>
    <t>1047</t>
  </si>
  <si>
    <t>中臺科技大學</t>
  </si>
  <si>
    <t>14.04</t>
  </si>
  <si>
    <t>39.18</t>
  </si>
  <si>
    <t>46.78</t>
  </si>
  <si>
    <t>2.11</t>
  </si>
  <si>
    <t>11.97</t>
  </si>
  <si>
    <t>7.75</t>
  </si>
  <si>
    <t>76.06</t>
  </si>
  <si>
    <t>43.75</t>
  </si>
  <si>
    <t>1048</t>
  </si>
  <si>
    <t>亞洲大學</t>
  </si>
  <si>
    <t>17.31</t>
  </si>
  <si>
    <t>21.15</t>
  </si>
  <si>
    <t>59.23</t>
  </si>
  <si>
    <t>2.31</t>
  </si>
  <si>
    <t>63.33</t>
  </si>
  <si>
    <t>1049</t>
  </si>
  <si>
    <t>開南大學</t>
  </si>
  <si>
    <t>10.36</t>
  </si>
  <si>
    <t>23.90</t>
  </si>
  <si>
    <t>65.74</t>
  </si>
  <si>
    <t>17.95</t>
  </si>
  <si>
    <t>20.51</t>
  </si>
  <si>
    <t>48.72</t>
  </si>
  <si>
    <t>1050</t>
  </si>
  <si>
    <t>佛光大學</t>
  </si>
  <si>
    <t>24.17</t>
  </si>
  <si>
    <t>1051</t>
  </si>
  <si>
    <t>台南科技大學</t>
  </si>
  <si>
    <t>46.25</t>
  </si>
  <si>
    <t>3.75</t>
  </si>
  <si>
    <t>7.37</t>
  </si>
  <si>
    <t>19.82</t>
  </si>
  <si>
    <t>53.00</t>
  </si>
  <si>
    <t>0.92</t>
  </si>
  <si>
    <t>7.89</t>
  </si>
  <si>
    <t>44.74</t>
  </si>
  <si>
    <t>1052</t>
  </si>
  <si>
    <t>遠東科技大學</t>
  </si>
  <si>
    <t>14.50</t>
  </si>
  <si>
    <t>45.04</t>
  </si>
  <si>
    <t>35.88</t>
  </si>
  <si>
    <t>4.58</t>
  </si>
  <si>
    <t>0.75</t>
  </si>
  <si>
    <t>7.46</t>
  </si>
  <si>
    <t>79.10</t>
  </si>
  <si>
    <t>3.73</t>
  </si>
  <si>
    <t>9.52</t>
  </si>
  <si>
    <t>71.43</t>
  </si>
  <si>
    <t>1053</t>
  </si>
  <si>
    <t>元培科技大學</t>
  </si>
  <si>
    <t>27.50</t>
  </si>
  <si>
    <t>58.75</t>
  </si>
  <si>
    <t>2.02</t>
  </si>
  <si>
    <t>5.05</t>
  </si>
  <si>
    <t>6.06</t>
  </si>
  <si>
    <t>82.83</t>
  </si>
  <si>
    <t>4.04</t>
  </si>
  <si>
    <t>1054</t>
  </si>
  <si>
    <t>景文科技大學</t>
  </si>
  <si>
    <t>16.81</t>
  </si>
  <si>
    <t>49.56</t>
  </si>
  <si>
    <t>33.63</t>
  </si>
  <si>
    <t>13.92</t>
  </si>
  <si>
    <t>8.86</t>
  </si>
  <si>
    <t>72.78</t>
  </si>
  <si>
    <t>3.16</t>
  </si>
  <si>
    <t>1055</t>
  </si>
  <si>
    <t>中華醫事科技大學</t>
  </si>
  <si>
    <t>11.02</t>
  </si>
  <si>
    <t>46.46</t>
  </si>
  <si>
    <t>42.52</t>
  </si>
  <si>
    <t>2.40</t>
  </si>
  <si>
    <t>8.38</t>
  </si>
  <si>
    <t>3.59</t>
  </si>
  <si>
    <t>85.03</t>
  </si>
  <si>
    <t>0.60</t>
  </si>
  <si>
    <t>1056</t>
  </si>
  <si>
    <t>東南科技大學</t>
  </si>
  <si>
    <t>8.21</t>
  </si>
  <si>
    <t>50.75</t>
  </si>
  <si>
    <t>38.81</t>
  </si>
  <si>
    <t>2.24</t>
  </si>
  <si>
    <t>1.40</t>
  </si>
  <si>
    <t>2.10</t>
  </si>
  <si>
    <t>83.22</t>
  </si>
  <si>
    <t>3.50</t>
  </si>
  <si>
    <t>1057</t>
  </si>
  <si>
    <t>德明財經科技大學</t>
  </si>
  <si>
    <t>40.18</t>
  </si>
  <si>
    <t>51.79</t>
  </si>
  <si>
    <t>6.11</t>
  </si>
  <si>
    <t>75.57</t>
  </si>
  <si>
    <t>0.76</t>
  </si>
  <si>
    <t>1058</t>
  </si>
  <si>
    <t>明道大學</t>
  </si>
  <si>
    <t>16.37</t>
  </si>
  <si>
    <t>19.88</t>
  </si>
  <si>
    <t>63.16</t>
  </si>
  <si>
    <t>0.58</t>
  </si>
  <si>
    <t>59.62</t>
  </si>
  <si>
    <t>1059</t>
  </si>
  <si>
    <t>立德大學</t>
  </si>
  <si>
    <t>17.89</t>
  </si>
  <si>
    <t>26.02</t>
  </si>
  <si>
    <t>0.81</t>
  </si>
  <si>
    <t>6.38</t>
  </si>
  <si>
    <t>4.26</t>
  </si>
  <si>
    <t>82.98</t>
  </si>
  <si>
    <t>1060</t>
  </si>
  <si>
    <t>南開科技大學</t>
  </si>
  <si>
    <t>13.46</t>
  </si>
  <si>
    <t>48.08</t>
  </si>
  <si>
    <t>1.68</t>
  </si>
  <si>
    <t>10.92</t>
  </si>
  <si>
    <t>9.24</t>
  </si>
  <si>
    <t>75.63</t>
  </si>
  <si>
    <t>2.52</t>
  </si>
  <si>
    <t>21.05</t>
  </si>
  <si>
    <t>31.58</t>
  </si>
  <si>
    <t>3001</t>
  </si>
  <si>
    <t>台北市立教育大學</t>
  </si>
  <si>
    <t>25.33</t>
  </si>
  <si>
    <t>42.00</t>
  </si>
  <si>
    <t>32.67</t>
  </si>
  <si>
    <t>27.08</t>
  </si>
  <si>
    <t>35.42</t>
  </si>
  <si>
    <t>0118</t>
  </si>
  <si>
    <t>國立台北護理學院</t>
  </si>
  <si>
    <t>21.98</t>
  </si>
  <si>
    <t>24.18</t>
  </si>
  <si>
    <t>87.50</t>
  </si>
  <si>
    <t>0136</t>
  </si>
  <si>
    <t>國立屏東商業技術學院</t>
  </si>
  <si>
    <t>7.00</t>
  </si>
  <si>
    <t>39.00</t>
  </si>
  <si>
    <t>1.00</t>
  </si>
  <si>
    <t>84.00</t>
  </si>
  <si>
    <t>4.00</t>
  </si>
  <si>
    <t>0137</t>
  </si>
  <si>
    <t>國立台中技術學院</t>
  </si>
  <si>
    <t>14.49</t>
  </si>
  <si>
    <t>52.90</t>
  </si>
  <si>
    <t>29.71</t>
  </si>
  <si>
    <t>8.98</t>
  </si>
  <si>
    <t>19.16</t>
  </si>
  <si>
    <t>65.87</t>
  </si>
  <si>
    <t>16.28</t>
  </si>
  <si>
    <t>2.33</t>
  </si>
  <si>
    <t>41.86</t>
  </si>
  <si>
    <t>23.26</t>
  </si>
  <si>
    <t>0140</t>
  </si>
  <si>
    <t>國立高雄餐旅學院</t>
  </si>
  <si>
    <t>55.88</t>
  </si>
  <si>
    <t>39.71</t>
  </si>
  <si>
    <t>24.49</t>
  </si>
  <si>
    <t>73.47</t>
  </si>
  <si>
    <t>0142</t>
  </si>
  <si>
    <t>國立台北商業技術學院</t>
  </si>
  <si>
    <t>15.66</t>
  </si>
  <si>
    <t>55.42</t>
  </si>
  <si>
    <t>4.88</t>
  </si>
  <si>
    <t>10.98</t>
  </si>
  <si>
    <t>80.49</t>
  </si>
  <si>
    <t>3.66</t>
  </si>
  <si>
    <t>36.84</t>
  </si>
  <si>
    <t>0143</t>
  </si>
  <si>
    <t>國立金門技術學院</t>
  </si>
  <si>
    <t>12.73</t>
  </si>
  <si>
    <t>67.27</t>
  </si>
  <si>
    <t>0144</t>
  </si>
  <si>
    <t>國立臺灣戲曲學院</t>
  </si>
  <si>
    <t>1123</t>
  </si>
  <si>
    <t>致遠管理學院</t>
  </si>
  <si>
    <t>10.85</t>
  </si>
  <si>
    <t>77.52</t>
  </si>
  <si>
    <t>0.78</t>
  </si>
  <si>
    <t>82.14</t>
  </si>
  <si>
    <t>16.07</t>
  </si>
  <si>
    <t>1125</t>
  </si>
  <si>
    <t>興國管理學院</t>
  </si>
  <si>
    <t>77.65</t>
  </si>
  <si>
    <t>5.17</t>
  </si>
  <si>
    <t>8.62</t>
  </si>
  <si>
    <t>77.59</t>
  </si>
  <si>
    <t>3.45</t>
  </si>
  <si>
    <t>1134</t>
  </si>
  <si>
    <t>大華技術學院</t>
  </si>
  <si>
    <t>51.11</t>
  </si>
  <si>
    <t>7.59</t>
  </si>
  <si>
    <t>1.38</t>
  </si>
  <si>
    <t>88.97</t>
  </si>
  <si>
    <t>2.07</t>
  </si>
  <si>
    <t>1145</t>
  </si>
  <si>
    <t>中華技術學院</t>
  </si>
  <si>
    <t>10.27</t>
  </si>
  <si>
    <t>41.78</t>
  </si>
  <si>
    <t>82.03</t>
  </si>
  <si>
    <t>1.56</t>
  </si>
  <si>
    <t>1147</t>
  </si>
  <si>
    <t>文藻外語學院</t>
  </si>
  <si>
    <t>3.55</t>
  </si>
  <si>
    <t>65.96</t>
  </si>
  <si>
    <t>1.42</t>
  </si>
  <si>
    <t>3.00</t>
  </si>
  <si>
    <t>86.00</t>
  </si>
  <si>
    <t>1148</t>
  </si>
  <si>
    <t>大漢技術學院</t>
  </si>
  <si>
    <t>61.11</t>
  </si>
  <si>
    <t>0.98</t>
  </si>
  <si>
    <t>3.92</t>
  </si>
  <si>
    <t>89.22</t>
  </si>
  <si>
    <t>1150</t>
  </si>
  <si>
    <t>慈濟技術學院</t>
  </si>
  <si>
    <t>55.81</t>
  </si>
  <si>
    <t>1.20</t>
  </si>
  <si>
    <t>79.52</t>
  </si>
  <si>
    <t>14.46</t>
  </si>
  <si>
    <t>1154</t>
  </si>
  <si>
    <t>永達技術學院</t>
  </si>
  <si>
    <t>44.62</t>
  </si>
  <si>
    <t>41.54</t>
  </si>
  <si>
    <t>6.15</t>
  </si>
  <si>
    <t>12.17</t>
  </si>
  <si>
    <t>1.74</t>
  </si>
  <si>
    <t>85.22</t>
  </si>
  <si>
    <t>47.06</t>
  </si>
  <si>
    <t>1159</t>
  </si>
  <si>
    <t>和春技術學院</t>
  </si>
  <si>
    <t>38.55</t>
  </si>
  <si>
    <t>51.81</t>
  </si>
  <si>
    <t>7.23</t>
  </si>
  <si>
    <t>92.65</t>
  </si>
  <si>
    <t>1160</t>
  </si>
  <si>
    <t>育達商業技術學院</t>
  </si>
  <si>
    <t>7.77</t>
  </si>
  <si>
    <t>27.18</t>
  </si>
  <si>
    <t>64.08</t>
  </si>
  <si>
    <t>0.97</t>
  </si>
  <si>
    <t>5.51</t>
  </si>
  <si>
    <t>4.72</t>
  </si>
  <si>
    <t>77.17</t>
  </si>
  <si>
    <t>1163</t>
  </si>
  <si>
    <t>北台灣科學技術學院</t>
  </si>
  <si>
    <t>56.92</t>
  </si>
  <si>
    <t>29.23</t>
  </si>
  <si>
    <t>0.66</t>
  </si>
  <si>
    <t>9.21</t>
  </si>
  <si>
    <t>86.84</t>
  </si>
  <si>
    <t>56.00</t>
  </si>
  <si>
    <t>1164</t>
  </si>
  <si>
    <t>致理技術學院</t>
  </si>
  <si>
    <t>7.56</t>
  </si>
  <si>
    <t>45.38</t>
  </si>
  <si>
    <t>46.22</t>
  </si>
  <si>
    <t>0.84</t>
  </si>
  <si>
    <t>15.20</t>
  </si>
  <si>
    <t>72.80</t>
  </si>
  <si>
    <t>7.20</t>
  </si>
  <si>
    <t>27.78</t>
  </si>
  <si>
    <t>1165</t>
  </si>
  <si>
    <t>醒吾技術學院</t>
  </si>
  <si>
    <t>40.21</t>
  </si>
  <si>
    <t>52.58</t>
  </si>
  <si>
    <t>3.09</t>
  </si>
  <si>
    <t>14.56</t>
  </si>
  <si>
    <t>77.22</t>
  </si>
  <si>
    <t>6.33</t>
  </si>
  <si>
    <t>1166</t>
  </si>
  <si>
    <t>亞東技術學院</t>
  </si>
  <si>
    <t>58.23</t>
  </si>
  <si>
    <t>3.80</t>
  </si>
  <si>
    <t>88.61</t>
  </si>
  <si>
    <t>1168</t>
  </si>
  <si>
    <t>南亞技術學院</t>
  </si>
  <si>
    <t>48.18</t>
  </si>
  <si>
    <t>35.45</t>
  </si>
  <si>
    <t>0.91</t>
  </si>
  <si>
    <t>6.20</t>
  </si>
  <si>
    <t>3.88</t>
  </si>
  <si>
    <t>86.05</t>
  </si>
  <si>
    <t>1.55</t>
  </si>
  <si>
    <t>1169</t>
  </si>
  <si>
    <t>僑光技術學院</t>
  </si>
  <si>
    <t>7.09</t>
  </si>
  <si>
    <t>44.88</t>
  </si>
  <si>
    <t>45.67</t>
  </si>
  <si>
    <t>2.36</t>
  </si>
  <si>
    <t>3.31</t>
  </si>
  <si>
    <t>13.22</t>
  </si>
  <si>
    <t>7.44</t>
  </si>
  <si>
    <t>61.54</t>
  </si>
  <si>
    <t>1170</t>
  </si>
  <si>
    <t>中州技術學院</t>
  </si>
  <si>
    <t>8.08</t>
  </si>
  <si>
    <t>53.54</t>
  </si>
  <si>
    <t>84.04</t>
  </si>
  <si>
    <t>1171</t>
  </si>
  <si>
    <t>環球技術學院</t>
  </si>
  <si>
    <t>10.67</t>
  </si>
  <si>
    <t>22.67</t>
  </si>
  <si>
    <t>0.77</t>
  </si>
  <si>
    <t>13.85</t>
  </si>
  <si>
    <t>3.08</t>
  </si>
  <si>
    <t>1172</t>
  </si>
  <si>
    <t>吳鳳技術學院</t>
  </si>
  <si>
    <t>16.24</t>
  </si>
  <si>
    <t>34.19</t>
  </si>
  <si>
    <t>3.42</t>
  </si>
  <si>
    <t>9.42</t>
  </si>
  <si>
    <t>84.78</t>
  </si>
  <si>
    <t>0.72</t>
  </si>
  <si>
    <t>1173</t>
  </si>
  <si>
    <t>美和技術學院</t>
  </si>
  <si>
    <t>10.66</t>
  </si>
  <si>
    <t>27.87</t>
  </si>
  <si>
    <t>59.84</t>
  </si>
  <si>
    <t>7.52</t>
  </si>
  <si>
    <t>8.27</t>
  </si>
  <si>
    <t>73.68</t>
  </si>
  <si>
    <t>9.77</t>
  </si>
  <si>
    <t>1174</t>
  </si>
  <si>
    <t>修平技術學院</t>
  </si>
  <si>
    <t>13.08</t>
  </si>
  <si>
    <t>42.06</t>
  </si>
  <si>
    <t>42.99</t>
  </si>
  <si>
    <t>1.87</t>
  </si>
  <si>
    <t>2.92</t>
  </si>
  <si>
    <t>5.11</t>
  </si>
  <si>
    <t>9.49</t>
  </si>
  <si>
    <t>81.02</t>
  </si>
  <si>
    <t>1.46</t>
  </si>
  <si>
    <t>1176</t>
  </si>
  <si>
    <t>稻江科技暨管理學院</t>
  </si>
  <si>
    <t>7.04</t>
  </si>
  <si>
    <t>15.49</t>
  </si>
  <si>
    <t>73.24</t>
  </si>
  <si>
    <t>11.36</t>
  </si>
  <si>
    <t>1179</t>
  </si>
  <si>
    <t>德霖技術學院</t>
  </si>
  <si>
    <t>46.51</t>
  </si>
  <si>
    <t>3.49</t>
  </si>
  <si>
    <t>0.64</t>
  </si>
  <si>
    <t>6.41</t>
  </si>
  <si>
    <t>91.03</t>
  </si>
  <si>
    <t>1.28</t>
  </si>
  <si>
    <t>1181</t>
  </si>
  <si>
    <t>南榮技術學院</t>
  </si>
  <si>
    <t>10.77</t>
  </si>
  <si>
    <t>3.15</t>
  </si>
  <si>
    <t>92.91</t>
  </si>
  <si>
    <t>1182</t>
  </si>
  <si>
    <t>蘭陽技術學院</t>
  </si>
  <si>
    <t>20.31</t>
  </si>
  <si>
    <t>67.19</t>
  </si>
  <si>
    <t>1.75</t>
  </si>
  <si>
    <t>92.98</t>
  </si>
  <si>
    <t>55.00</t>
  </si>
  <si>
    <t>1183</t>
  </si>
  <si>
    <t>黎明技術學院</t>
  </si>
  <si>
    <t>1.52</t>
  </si>
  <si>
    <t>60.61</t>
  </si>
  <si>
    <t>37.88</t>
  </si>
  <si>
    <t>92.86</t>
  </si>
  <si>
    <t>57.89</t>
  </si>
  <si>
    <t>1184</t>
  </si>
  <si>
    <t>東方技術學院</t>
  </si>
  <si>
    <t>2.86</t>
  </si>
  <si>
    <t>0.71</t>
  </si>
  <si>
    <t>8.57</t>
  </si>
  <si>
    <t>82.86</t>
  </si>
  <si>
    <t>1185</t>
  </si>
  <si>
    <t>經國管理暨健康學院</t>
  </si>
  <si>
    <t>56.82</t>
  </si>
  <si>
    <t>15.12</t>
  </si>
  <si>
    <t>1186</t>
  </si>
  <si>
    <t>長庚技術學院</t>
  </si>
  <si>
    <t>6.74</t>
  </si>
  <si>
    <t>46.07</t>
  </si>
  <si>
    <t>43.82</t>
  </si>
  <si>
    <t>3.37</t>
  </si>
  <si>
    <t>81.94</t>
  </si>
  <si>
    <t>16.20</t>
  </si>
  <si>
    <t>1187</t>
  </si>
  <si>
    <t>崇右技術學院</t>
  </si>
  <si>
    <t>43.33</t>
  </si>
  <si>
    <t>1.33</t>
  </si>
  <si>
    <t>85.33</t>
  </si>
  <si>
    <t>1188</t>
  </si>
  <si>
    <t>大同技術學院</t>
  </si>
  <si>
    <t>2.60</t>
  </si>
  <si>
    <t>6.49</t>
  </si>
  <si>
    <t>76.62</t>
  </si>
  <si>
    <t>7.79</t>
  </si>
  <si>
    <t>1189</t>
  </si>
  <si>
    <t>親民技術學院</t>
  </si>
  <si>
    <t>48.39</t>
  </si>
  <si>
    <t>0.85</t>
  </si>
  <si>
    <t>95.76</t>
  </si>
  <si>
    <t>2.54</t>
  </si>
  <si>
    <t>1190</t>
  </si>
  <si>
    <t>高鳳技術學院</t>
  </si>
  <si>
    <t>10.34</t>
  </si>
  <si>
    <t>20.69</t>
  </si>
  <si>
    <t>68.97</t>
  </si>
  <si>
    <t>1191</t>
  </si>
  <si>
    <t>華夏技術學院</t>
  </si>
  <si>
    <t>73.21</t>
  </si>
  <si>
    <t>6.36</t>
  </si>
  <si>
    <t>84.55</t>
  </si>
  <si>
    <t>1192</t>
  </si>
  <si>
    <t>臺灣觀光學院</t>
  </si>
  <si>
    <t>1193</t>
  </si>
  <si>
    <t>法鼓佛教學院</t>
  </si>
  <si>
    <t>1194</t>
  </si>
  <si>
    <t>台北海洋技術學院</t>
  </si>
  <si>
    <t>3.70</t>
  </si>
  <si>
    <t>48.15</t>
  </si>
  <si>
    <t>9.41</t>
  </si>
  <si>
    <t>81.18</t>
  </si>
  <si>
    <t>3.53</t>
  </si>
  <si>
    <t>3102</t>
  </si>
  <si>
    <t>台北市立體育學院</t>
  </si>
  <si>
    <t>19.70</t>
  </si>
  <si>
    <t>25.76</t>
  </si>
  <si>
    <t>3.03</t>
  </si>
  <si>
    <t>0220</t>
  </si>
  <si>
    <t>國立台中護理專科學校</t>
  </si>
  <si>
    <t>40.91</t>
  </si>
  <si>
    <t>65.52</t>
  </si>
  <si>
    <t>0221</t>
  </si>
  <si>
    <t>國立台南護理專科學校</t>
  </si>
  <si>
    <t>38.10</t>
  </si>
  <si>
    <t>0222</t>
  </si>
  <si>
    <t>國立臺東專科學校</t>
  </si>
  <si>
    <t>72.22</t>
  </si>
  <si>
    <t>1281</t>
  </si>
  <si>
    <t>康寧醫護暨管理專校</t>
  </si>
  <si>
    <t>94.20</t>
  </si>
  <si>
    <t>1282</t>
  </si>
  <si>
    <t>馬偕醫護管理專科學校</t>
  </si>
  <si>
    <t>68.18</t>
  </si>
  <si>
    <t>95.24</t>
  </si>
  <si>
    <t>3.17</t>
  </si>
  <si>
    <t>1283</t>
  </si>
  <si>
    <t>仁德醫護管理專校</t>
  </si>
  <si>
    <t>74.29</t>
  </si>
  <si>
    <t>1.80</t>
  </si>
  <si>
    <t>93.41</t>
  </si>
  <si>
    <t>1284</t>
  </si>
  <si>
    <t>樹人醫護管理專校</t>
  </si>
  <si>
    <t>69.23</t>
  </si>
  <si>
    <t>96.19</t>
  </si>
  <si>
    <t>1285</t>
  </si>
  <si>
    <t>慈惠醫護管理專校</t>
  </si>
  <si>
    <t>77.78</t>
  </si>
  <si>
    <t>0.99</t>
  </si>
  <si>
    <t>98.02</t>
  </si>
  <si>
    <t>1286</t>
  </si>
  <si>
    <t>耕莘健康管理專科學校</t>
  </si>
  <si>
    <t>78.26</t>
  </si>
  <si>
    <t>1287</t>
  </si>
  <si>
    <t>敏惠醫護管理專校</t>
  </si>
  <si>
    <t>2.67</t>
  </si>
  <si>
    <t>93.33</t>
  </si>
  <si>
    <t>1288</t>
  </si>
  <si>
    <t>高美醫護管理專校</t>
  </si>
  <si>
    <t>95.00</t>
  </si>
  <si>
    <t>1289</t>
  </si>
  <si>
    <t>育英醫護管理專校</t>
  </si>
  <si>
    <t>95.83</t>
  </si>
  <si>
    <t>1290</t>
  </si>
  <si>
    <t>崇仁醫護管理專科學校</t>
  </si>
  <si>
    <t>2.13</t>
  </si>
  <si>
    <t>95.74</t>
  </si>
  <si>
    <t>1291</t>
  </si>
  <si>
    <t>聖母醫護管理專科學校</t>
  </si>
  <si>
    <t>1292</t>
  </si>
  <si>
    <t>新生醫護管理專科學校</t>
  </si>
  <si>
    <t>80.95</t>
  </si>
  <si>
    <t>0.94</t>
  </si>
  <si>
    <t>99.06</t>
  </si>
  <si>
    <t>單位：班</t>
  </si>
  <si>
    <t>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</si>
  <si>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</si>
  <si>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</si>
  <si>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</si>
  <si>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</si>
  <si>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</si>
  <si>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</si>
  <si>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</si>
  <si>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計</t>
  </si>
  <si>
    <t>碩士職</t>
  </si>
  <si>
    <t>大學</t>
  </si>
  <si>
    <t>大學進</t>
  </si>
  <si>
    <t>碩士暑</t>
  </si>
  <si>
    <t>二技夜</t>
  </si>
  <si>
    <t>博士職</t>
  </si>
  <si>
    <t>四技</t>
  </si>
  <si>
    <t>二技</t>
  </si>
  <si>
    <t>四技夜</t>
  </si>
  <si>
    <t>五專</t>
  </si>
  <si>
    <t>大學夜</t>
  </si>
  <si>
    <t>二專夜</t>
  </si>
  <si>
    <t>二專</t>
  </si>
  <si>
    <t>二年制夜</t>
  </si>
  <si>
    <t>大學Ⅱ</t>
  </si>
  <si>
    <t>1. 博、碩士職：表示博、碩士在職進修專班。
2. 碩士暑：表示碩士暑期在職進修專班。
3. 大學日、夜間部包括四技。
4. 大學Ⅱ：表示大學第二部、轉型、B部或乙部。
5. 大學進：表示進修學士班。
6. 二技除包括二年制技術系外，亦包括一般大學二年制學士班。
7. 七年一貫制藝術類科，前三年級列為五專前三年，後四年列為大學四年制。</t>
  </si>
  <si>
    <t>單位：所；系；科</t>
  </si>
  <si>
    <t>研究所數</t>
  </si>
  <si>
    <t>科系數</t>
  </si>
  <si>
    <t>大學四年制</t>
  </si>
  <si>
    <t>大學二年制</t>
  </si>
  <si>
    <t>日</t>
  </si>
  <si>
    <t>職</t>
  </si>
  <si>
    <t>進</t>
  </si>
  <si>
    <t>暑</t>
  </si>
  <si>
    <t>夜</t>
  </si>
  <si>
    <t>Ⅱ</t>
  </si>
  <si>
    <t>單位：人；班</t>
  </si>
  <si>
    <t>專任教師數
(不含助教)</t>
  </si>
  <si>
    <t>兼任教師數</t>
  </si>
  <si>
    <t>助教數</t>
  </si>
  <si>
    <t>職員數</t>
  </si>
  <si>
    <t>班級數</t>
  </si>
  <si>
    <t>學生數</t>
  </si>
  <si>
    <t>上學年
畢業生數</t>
  </si>
  <si>
    <t>男</t>
  </si>
  <si>
    <t>女</t>
  </si>
  <si>
    <t>二技
(大學)</t>
  </si>
  <si>
    <t>空　大</t>
  </si>
  <si>
    <t>進修學院(二技)</t>
  </si>
  <si>
    <t>公　立</t>
  </si>
  <si>
    <t>私　立</t>
  </si>
  <si>
    <t>進修專校</t>
  </si>
  <si>
    <t>0A01</t>
  </si>
  <si>
    <t>國立空中大學</t>
  </si>
  <si>
    <t>0A02</t>
  </si>
  <si>
    <t>空中大學附空中進專</t>
  </si>
  <si>
    <t>0A09</t>
  </si>
  <si>
    <t>台中技術學院附進修專校</t>
  </si>
  <si>
    <t>0A10</t>
  </si>
  <si>
    <t>台北商業技院附進修專校</t>
  </si>
  <si>
    <t>0A11</t>
  </si>
  <si>
    <t>勤益科技大學附進修專校</t>
  </si>
  <si>
    <t>0A12</t>
  </si>
  <si>
    <t>台北科技大學附進修學院</t>
  </si>
  <si>
    <t>0A13</t>
  </si>
  <si>
    <t>高雄應用科大附進修學院</t>
  </si>
  <si>
    <t>0A14</t>
  </si>
  <si>
    <t>虎尾科技大學附進修學院</t>
  </si>
  <si>
    <t>0A15</t>
  </si>
  <si>
    <t>勤益科技大學附進修學院</t>
  </si>
  <si>
    <t>0A16</t>
  </si>
  <si>
    <t>台中技術學院附進修學院</t>
  </si>
  <si>
    <t>0A17</t>
  </si>
  <si>
    <t>台北商技附空中進院</t>
  </si>
  <si>
    <t>0A18</t>
  </si>
  <si>
    <t>台中技院附空中進院</t>
  </si>
  <si>
    <t>1A01</t>
  </si>
  <si>
    <t>高苑科技大學附進修專校</t>
  </si>
  <si>
    <t>1A02</t>
  </si>
  <si>
    <t>和春技術學院附進修專校</t>
  </si>
  <si>
    <t>1A03</t>
  </si>
  <si>
    <t>環球技術學院附進修專校</t>
  </si>
  <si>
    <t>1A04</t>
  </si>
  <si>
    <t>永達技術學院附進修專校</t>
  </si>
  <si>
    <t>1A05</t>
  </si>
  <si>
    <t>景文科技大學附進修專校</t>
  </si>
  <si>
    <t>1A06</t>
  </si>
  <si>
    <t>中州技術學院附進修專校</t>
  </si>
  <si>
    <t>1A07</t>
  </si>
  <si>
    <t>美和技術學院附進修專校</t>
  </si>
  <si>
    <t>1A08</t>
  </si>
  <si>
    <t>南開科技大學附進修專校</t>
  </si>
  <si>
    <t>1A09</t>
  </si>
  <si>
    <t>東方技術學院附進修專校</t>
  </si>
  <si>
    <t>1A10</t>
  </si>
  <si>
    <t>遠東科技大學附進修專校</t>
  </si>
  <si>
    <t>1A11</t>
  </si>
  <si>
    <t>吳鳳技術學院附進修專校</t>
  </si>
  <si>
    <t>1A12</t>
  </si>
  <si>
    <t>臺灣觀光學院附進修專校</t>
  </si>
  <si>
    <t>1A13</t>
  </si>
  <si>
    <t>親民技術學院附進修專校</t>
  </si>
  <si>
    <t>1A14</t>
  </si>
  <si>
    <t>醒吾技術學院附進修專校</t>
  </si>
  <si>
    <t>1A15</t>
  </si>
  <si>
    <t>蘭陽技術學院附進修專校</t>
  </si>
  <si>
    <t>1A16</t>
  </si>
  <si>
    <t>修平技術學院附進修專校</t>
  </si>
  <si>
    <t>1A17</t>
  </si>
  <si>
    <t>嶺東科技大學附進修專校</t>
  </si>
  <si>
    <t>1A18</t>
  </si>
  <si>
    <t>崑山科技大學附進修專校</t>
  </si>
  <si>
    <t>1A19</t>
  </si>
  <si>
    <t>萬能科技大學附進修專校</t>
  </si>
  <si>
    <t>1A20</t>
  </si>
  <si>
    <t>中國科技大學附進修專校</t>
  </si>
  <si>
    <t>1A21</t>
  </si>
  <si>
    <t>中華技術學院附進修專校</t>
  </si>
  <si>
    <t>1A22</t>
  </si>
  <si>
    <t>正修科技大學附進修專校</t>
  </si>
  <si>
    <t>1A24</t>
  </si>
  <si>
    <t>德明財經科技大學附進修專校</t>
  </si>
  <si>
    <t>1A25</t>
  </si>
  <si>
    <t>致理技術學院附進修專校</t>
  </si>
  <si>
    <t>1A26</t>
  </si>
  <si>
    <t>東南科技大學附進修專校</t>
  </si>
  <si>
    <t>1A27</t>
  </si>
  <si>
    <t>明新科技大學附進修專校</t>
  </si>
  <si>
    <t>1A28</t>
  </si>
  <si>
    <t>南亞技術學院附進修專校</t>
  </si>
  <si>
    <t>1A29</t>
  </si>
  <si>
    <t>北台灣科技院附進修專校</t>
  </si>
  <si>
    <t>1A30</t>
  </si>
  <si>
    <t>大同技術學院附進修專校</t>
  </si>
  <si>
    <t>1A31</t>
  </si>
  <si>
    <t>大仁科技大學附進修專校</t>
  </si>
  <si>
    <t>1A33</t>
  </si>
  <si>
    <t>崇右技術學院附進修專校</t>
  </si>
  <si>
    <t>1A36</t>
  </si>
  <si>
    <t>經國管理暨健康學院附進修專校</t>
  </si>
  <si>
    <t>1A37</t>
  </si>
  <si>
    <t>建國科技大學附進修專校</t>
  </si>
  <si>
    <t>1A38</t>
  </si>
  <si>
    <t>中華技術學院附進修學院</t>
  </si>
  <si>
    <t>1A39</t>
  </si>
  <si>
    <t>正修科技大學附進修學院</t>
  </si>
  <si>
    <t>1A40</t>
  </si>
  <si>
    <t>嶺東科技大學附進修學院</t>
  </si>
  <si>
    <t>1A41</t>
  </si>
  <si>
    <t>高苑科技大學附進修學院</t>
  </si>
  <si>
    <t>1A42</t>
  </si>
  <si>
    <t>建國科技大學附進修學院</t>
  </si>
  <si>
    <t>1A43</t>
  </si>
  <si>
    <t>明志科技大學附進修學院</t>
  </si>
  <si>
    <t>1A44</t>
  </si>
  <si>
    <t>和春技術學院附進修學院</t>
  </si>
  <si>
    <t>1A46</t>
  </si>
  <si>
    <t>景文科技大學附進修學院</t>
  </si>
  <si>
    <t>1A48</t>
  </si>
  <si>
    <t>北台灣科技院附進修學院</t>
  </si>
  <si>
    <t>1A49</t>
  </si>
  <si>
    <t>德明財經科技大學附進修學院</t>
  </si>
  <si>
    <t>1A50</t>
  </si>
  <si>
    <t>中國科技大學附進修學院</t>
  </si>
  <si>
    <t>1A51</t>
  </si>
  <si>
    <t>致理技術學院附進修學院</t>
  </si>
  <si>
    <t>1A52</t>
  </si>
  <si>
    <t>醒吾技術學院附進修學院</t>
  </si>
  <si>
    <t>1A53</t>
  </si>
  <si>
    <t>萬能科技大學附進修學院</t>
  </si>
  <si>
    <t>1A54</t>
  </si>
  <si>
    <t>南亞技術學院附進修學院</t>
  </si>
  <si>
    <t>1A55</t>
  </si>
  <si>
    <t>清雲科技大學附進修學院</t>
  </si>
  <si>
    <t>1A56</t>
  </si>
  <si>
    <t>明新科技大學附進修學院</t>
  </si>
  <si>
    <t>1A57</t>
  </si>
  <si>
    <t>修平技術學院附進修學院</t>
  </si>
  <si>
    <t>1A58</t>
  </si>
  <si>
    <t>環球技術學院附進修學院</t>
  </si>
  <si>
    <t>1A59</t>
  </si>
  <si>
    <t>吳鳳技術學院附進修學院</t>
  </si>
  <si>
    <t>1A60</t>
  </si>
  <si>
    <t>崑山科技大學附進修學院</t>
  </si>
  <si>
    <t>1A61</t>
  </si>
  <si>
    <t>遠東科技大學附進修學院</t>
  </si>
  <si>
    <t>1A62</t>
  </si>
  <si>
    <t>美和技術學院附進修學院</t>
  </si>
  <si>
    <t>1A63</t>
  </si>
  <si>
    <t>大仁科技大學附進修學院</t>
  </si>
  <si>
    <t>1A64</t>
  </si>
  <si>
    <t>蘭陽技術學院附進修學院</t>
  </si>
  <si>
    <t>1A65</t>
  </si>
  <si>
    <t>經國管理暨健康學院附進修學院</t>
  </si>
  <si>
    <t>1A66</t>
  </si>
  <si>
    <t>東南科技大學附進修學院</t>
  </si>
  <si>
    <t>1A67</t>
  </si>
  <si>
    <t>崇右技術學院附進修學院</t>
  </si>
  <si>
    <t>1A68</t>
  </si>
  <si>
    <t>南開科技大學附進修學院</t>
  </si>
  <si>
    <t>1A69</t>
  </si>
  <si>
    <t>永達技術學院附進修學院</t>
  </si>
  <si>
    <t>1A70</t>
  </si>
  <si>
    <t>親民技術學院附進修學院</t>
  </si>
  <si>
    <t>1A71</t>
  </si>
  <si>
    <t>嘉南藥理科大附進修學院</t>
  </si>
  <si>
    <t>1A72</t>
  </si>
  <si>
    <t>元培科技大學附進修學院</t>
  </si>
  <si>
    <t>1A73</t>
  </si>
  <si>
    <t>台北海洋技術學院附進修專校</t>
  </si>
  <si>
    <t>1A74</t>
  </si>
  <si>
    <t>樹人醫護管理專校附進修專校</t>
  </si>
  <si>
    <t>1A75</t>
  </si>
  <si>
    <t>元培科技大學附進修專校</t>
  </si>
  <si>
    <t>1A76</t>
  </si>
  <si>
    <t>東方技術學院附進修學院</t>
  </si>
  <si>
    <t>1A77</t>
  </si>
  <si>
    <t>華夏技術學院附進修學院</t>
  </si>
  <si>
    <t>1A78</t>
  </si>
  <si>
    <t>華夏技術學院附進修專校</t>
  </si>
  <si>
    <t>1A79</t>
  </si>
  <si>
    <t>樹德科技大學附進修專校</t>
  </si>
  <si>
    <t>1A81</t>
  </si>
  <si>
    <t>台北海洋技術學院附進修學院</t>
  </si>
  <si>
    <t>3A01</t>
  </si>
  <si>
    <t>高雄市立空中大學</t>
  </si>
  <si>
    <t>說明：</t>
  </si>
  <si>
    <t>1.</t>
  </si>
  <si>
    <t>97學年度國立空大選修生計：1,751人(男725人，女1,021人)。</t>
  </si>
  <si>
    <t>2.</t>
  </si>
  <si>
    <t>97學年度高雄空大選修生計：375人(男186人，女189人)。</t>
  </si>
  <si>
    <t>3.</t>
  </si>
  <si>
    <t>總筆數87筆，但其中1A43明志科大附設進院只殘留少數學生且不招新生，不計校數，故總校數為86所。</t>
  </si>
  <si>
    <t>單位：人</t>
  </si>
  <si>
    <t>三年級
(2技1年級)</t>
  </si>
  <si>
    <t>四年級
(2技2年級)</t>
  </si>
  <si>
    <t>五年級以上
(2技3年級)</t>
  </si>
  <si>
    <t>上學年度畢業生</t>
  </si>
  <si>
    <t>專科進修學校</t>
  </si>
  <si>
    <t>大學修</t>
  </si>
  <si>
    <t>二專修</t>
  </si>
  <si>
    <t>二技修</t>
  </si>
  <si>
    <t>空大學生不分年級，以入學年度分；市立高雄空大二年級學生數含二年級以上人數。</t>
  </si>
  <si>
    <t>96  學年度  SY 2007-2008</t>
  </si>
  <si>
    <t>學生</t>
  </si>
  <si>
    <t>退學率</t>
  </si>
  <si>
    <t>退學人數</t>
  </si>
  <si>
    <t>因學業成績</t>
  </si>
  <si>
    <t>因操行成績</t>
  </si>
  <si>
    <t>因志趣不合</t>
  </si>
  <si>
    <t>其他原因</t>
  </si>
  <si>
    <t>公</t>
  </si>
  <si>
    <t>私</t>
  </si>
  <si>
    <t>休學率</t>
  </si>
  <si>
    <t>休學人數</t>
  </si>
  <si>
    <t>因病</t>
  </si>
  <si>
    <t>因經濟因素</t>
  </si>
  <si>
    <t>縣市別</t>
  </si>
  <si>
    <t>可使用校地</t>
  </si>
  <si>
    <t>台北市</t>
  </si>
  <si>
    <t>宜蘭縣</t>
  </si>
  <si>
    <t>新竹市</t>
  </si>
  <si>
    <t>新竹縣</t>
  </si>
  <si>
    <t>台北縣</t>
  </si>
  <si>
    <t>台南市</t>
  </si>
  <si>
    <t>台中市</t>
  </si>
  <si>
    <t>南投縣</t>
  </si>
  <si>
    <t>桃園縣</t>
  </si>
  <si>
    <t>嘉義縣</t>
  </si>
  <si>
    <t>高雄市</t>
  </si>
  <si>
    <t>基隆市</t>
  </si>
  <si>
    <t>嘉義市</t>
  </si>
  <si>
    <t>高雄縣</t>
  </si>
  <si>
    <t>彰化縣</t>
  </si>
  <si>
    <t>花蓮縣</t>
  </si>
  <si>
    <t>雲林縣</t>
  </si>
  <si>
    <t>台東縣</t>
  </si>
  <si>
    <t>屏東縣</t>
  </si>
  <si>
    <t>苗栗縣</t>
  </si>
  <si>
    <t>台南縣</t>
  </si>
  <si>
    <t>澎湖縣</t>
  </si>
  <si>
    <t>台中縣</t>
  </si>
  <si>
    <t>國立臺灣體育大學(桃園)</t>
  </si>
  <si>
    <t>國立大學小計</t>
  </si>
  <si>
    <t>金門縣</t>
  </si>
  <si>
    <t>私立大學小計</t>
  </si>
  <si>
    <t>市立大學小計</t>
  </si>
  <si>
    <t>國立學院小計</t>
  </si>
  <si>
    <t>私立學院小計</t>
  </si>
  <si>
    <t>市立學院小計</t>
  </si>
  <si>
    <t>國立專科小計</t>
  </si>
  <si>
    <t>私立專科小計</t>
  </si>
  <si>
    <t>代碼</t>
  </si>
  <si>
    <t>學 校 名 稱</t>
  </si>
  <si>
    <t>地　　址</t>
  </si>
  <si>
    <t>電話號碼</t>
  </si>
  <si>
    <t>網　　址</t>
  </si>
  <si>
    <t>38</t>
  </si>
  <si>
    <t xml:space="preserve"> </t>
  </si>
  <si>
    <t>[116]台北市文山區指南路二段六十四號</t>
  </si>
  <si>
    <t>(02)29393091</t>
  </si>
  <si>
    <t>www.nccu.edu.tw</t>
  </si>
  <si>
    <t>18</t>
  </si>
  <si>
    <t>[300]新竹市光復路二段一○一號</t>
  </si>
  <si>
    <t>(035)715131</t>
  </si>
  <si>
    <t>www.nthu.edu.tw</t>
  </si>
  <si>
    <t>33</t>
  </si>
  <si>
    <t>[106]台北市羅斯福路四段一號</t>
  </si>
  <si>
    <t>(02)33663366</t>
  </si>
  <si>
    <t>www.ntu.edu.tw</t>
  </si>
  <si>
    <t>[106]台北市和平東路一段一六二號</t>
  </si>
  <si>
    <t>(02)23625101</t>
  </si>
  <si>
    <t>www.ntnu.edu.tw</t>
  </si>
  <si>
    <t>21</t>
  </si>
  <si>
    <t>[701]台南市大學路一號</t>
  </si>
  <si>
    <t>(06)2757575</t>
  </si>
  <si>
    <t>www.ncku.edu.tw</t>
  </si>
  <si>
    <t>19</t>
  </si>
  <si>
    <t>[402]台中市國光路二五○號</t>
  </si>
  <si>
    <t>(04)22873181</t>
  </si>
  <si>
    <t>www.nchu.edu.tw</t>
  </si>
  <si>
    <t>[300]新竹市大學路一○○一號</t>
  </si>
  <si>
    <t>(035)712121</t>
  </si>
  <si>
    <t>www.nctu.edu.tw</t>
  </si>
  <si>
    <t>03</t>
  </si>
  <si>
    <t>[320]桃園縣中壢市中大路三○○號</t>
  </si>
  <si>
    <t>(03)4227151</t>
  </si>
  <si>
    <t>www.ncu.edu.tw</t>
  </si>
  <si>
    <t>52</t>
  </si>
  <si>
    <t>[804]高雄市鼓山區蓮海路七十號</t>
  </si>
  <si>
    <t>(07)5252000</t>
  </si>
  <si>
    <t>www.nsysu.edu.tw</t>
  </si>
  <si>
    <t>17</t>
  </si>
  <si>
    <t>[202]基隆市北寧路二號</t>
  </si>
  <si>
    <t>(02)24622192</t>
  </si>
  <si>
    <t>www.ntou.edu.tw</t>
  </si>
  <si>
    <t>10</t>
  </si>
  <si>
    <t>[621]嘉義縣民雄鄉大學路一六八號</t>
  </si>
  <si>
    <t>(05)2720411</t>
  </si>
  <si>
    <t>www.ccu.edu.tw</t>
  </si>
  <si>
    <t>58</t>
  </si>
  <si>
    <t>[802]高雄市和平一路一一六號</t>
  </si>
  <si>
    <t>(07)7172930</t>
  </si>
  <si>
    <t>www.nknu.edu.tw</t>
  </si>
  <si>
    <t>07</t>
  </si>
  <si>
    <t>[500]彰化縣彰化市白沙山莊進德路一號</t>
  </si>
  <si>
    <t>(04)7232105</t>
  </si>
  <si>
    <t>www.ncue.edu.tw</t>
  </si>
  <si>
    <t>42</t>
  </si>
  <si>
    <t>[112]台北市北投區立農街二段一五五號</t>
  </si>
  <si>
    <t>(02)28267000</t>
  </si>
  <si>
    <t>www.ym.edu.tw</t>
  </si>
  <si>
    <t>01</t>
  </si>
  <si>
    <t>早期療育(與照護)研究所</t>
  </si>
  <si>
    <t>720609</t>
  </si>
  <si>
    <t>健康照護(科學)研究所</t>
  </si>
  <si>
    <t>720610</t>
  </si>
  <si>
    <t>醫務健康照護管理學系</t>
  </si>
  <si>
    <t>720611</t>
  </si>
  <si>
    <t>醫護管理學系</t>
  </si>
  <si>
    <t>720612</t>
  </si>
  <si>
    <t>護理管理系</t>
  </si>
  <si>
    <t>720613</t>
  </si>
  <si>
    <t>呼吸治療學系</t>
  </si>
  <si>
    <t>720614</t>
  </si>
  <si>
    <t>呼吸照護(技術)學系</t>
  </si>
  <si>
    <t>720615</t>
  </si>
  <si>
    <t>腎臟照護學系</t>
  </si>
  <si>
    <t>720616</t>
  </si>
  <si>
    <t>老人護理暨管理學系</t>
  </si>
  <si>
    <t>720617</t>
  </si>
  <si>
    <t>護理技術學系</t>
  </si>
  <si>
    <t>720618</t>
  </si>
  <si>
    <t>健康照護(管理)學系</t>
  </si>
  <si>
    <t>720619</t>
  </si>
  <si>
    <t>臨床暨社區護理研究所</t>
  </si>
  <si>
    <t>720620</t>
  </si>
  <si>
    <t>長期照顧學位學程</t>
  </si>
  <si>
    <t>7207</t>
  </si>
  <si>
    <t>醫學技術及檢驗學類</t>
  </si>
  <si>
    <t>720701</t>
  </si>
  <si>
    <t>(醫學)放射技術學系</t>
  </si>
  <si>
    <t>720702</t>
  </si>
  <si>
    <t>醫事技術學系</t>
  </si>
  <si>
    <t>720703</t>
  </si>
  <si>
    <t>醫學技術學系</t>
  </si>
  <si>
    <t>720704</t>
  </si>
  <si>
    <t>放射醫學科學研究所</t>
  </si>
  <si>
    <t>720705</t>
  </si>
  <si>
    <t>醫學生物技術(暨檢驗)學系</t>
  </si>
  <si>
    <t>720706</t>
  </si>
  <si>
    <t>醫學生物科技研究所</t>
  </si>
  <si>
    <t>720707</t>
  </si>
  <si>
    <t>生物醫學科技研究所</t>
  </si>
  <si>
    <t>720708</t>
  </si>
  <si>
    <t>醫學檢驗(暨)生物技術學系</t>
  </si>
  <si>
    <t>720709</t>
  </si>
  <si>
    <t>生物醫學檢驗學系</t>
  </si>
  <si>
    <t>720710</t>
  </si>
  <si>
    <t>影像醫學研究所</t>
  </si>
  <si>
    <t>720711</t>
  </si>
  <si>
    <t>醫學物理暨影像科學研究所</t>
  </si>
  <si>
    <t>720712</t>
  </si>
  <si>
    <t>(生物)醫學影像暨放射科學學系</t>
  </si>
  <si>
    <t>720713</t>
  </si>
  <si>
    <t>視光學系</t>
  </si>
  <si>
    <t>720714</t>
  </si>
  <si>
    <t>醫學資訊學系</t>
  </si>
  <si>
    <t>720715</t>
  </si>
  <si>
    <t>檢驗技術學系</t>
  </si>
  <si>
    <t>720716</t>
  </si>
  <si>
    <t>生物醫學技術研究所</t>
  </si>
  <si>
    <t>720717</t>
  </si>
  <si>
    <t>醫學影像技術學系</t>
  </si>
  <si>
    <t>720718</t>
  </si>
  <si>
    <t>放射科學系</t>
  </si>
  <si>
    <t>720719</t>
  </si>
  <si>
    <t>醫事檢驗生物技術科</t>
  </si>
  <si>
    <t>720722</t>
  </si>
  <si>
    <t>生醫影像與工程研究所</t>
  </si>
  <si>
    <t>720723</t>
  </si>
  <si>
    <t>光學科技系</t>
  </si>
  <si>
    <t>7208</t>
  </si>
  <si>
    <t>牙醫學類</t>
  </si>
  <si>
    <t>720801</t>
  </si>
  <si>
    <t>牙醫(科學)學系</t>
  </si>
  <si>
    <t>720802</t>
  </si>
  <si>
    <t>臨床牙醫學研究所</t>
  </si>
  <si>
    <t>720803</t>
  </si>
  <si>
    <t>牙體技術系</t>
  </si>
  <si>
    <t>720804</t>
  </si>
  <si>
    <t>口腔衛生(科學)學系</t>
  </si>
  <si>
    <t>720805</t>
  </si>
  <si>
    <t>口腔醫學研究所</t>
  </si>
  <si>
    <t>720806</t>
  </si>
  <si>
    <t>口腔生物(科學)研究所</t>
  </si>
  <si>
    <t>720807</t>
  </si>
  <si>
    <t>口腔科學研究所</t>
  </si>
  <si>
    <t>720808</t>
  </si>
  <si>
    <t>口腔(生物暨)材料科學研究所</t>
  </si>
  <si>
    <t>720809</t>
  </si>
  <si>
    <t>牙科材料學研究所</t>
  </si>
  <si>
    <t>720810</t>
  </si>
  <si>
    <t>口腔復健醫學研究所</t>
  </si>
  <si>
    <t>720811</t>
  </si>
  <si>
    <t>顱顏口腔醫學研究所</t>
  </si>
  <si>
    <t>7299</t>
  </si>
  <si>
    <t>其他醫藥衛生學類</t>
  </si>
  <si>
    <t>729901</t>
  </si>
  <si>
    <t>法醫學研究所</t>
  </si>
  <si>
    <t>729902</t>
  </si>
  <si>
    <t>醫學科技研究所</t>
  </si>
  <si>
    <t>729903</t>
  </si>
  <si>
    <t>自然醫學研究所</t>
  </si>
  <si>
    <t>729904</t>
  </si>
  <si>
    <t>(醫學分子)毒理學研究所</t>
  </si>
  <si>
    <t>729905</t>
  </si>
  <si>
    <t>醫學生物形態學研究所</t>
  </si>
  <si>
    <t>729906</t>
  </si>
  <si>
    <t>生物統計學研究所</t>
  </si>
  <si>
    <t>729977</t>
  </si>
  <si>
    <t>醫藥衛生類產學專班</t>
  </si>
  <si>
    <t>76</t>
  </si>
  <si>
    <t>社會服務學門</t>
  </si>
  <si>
    <t>7601</t>
  </si>
  <si>
    <t>身心障礙服務學類</t>
  </si>
  <si>
    <t>760101</t>
  </si>
  <si>
    <t>身心障礙與輔助科技研究所</t>
  </si>
  <si>
    <t>760102</t>
  </si>
  <si>
    <t>復健諮商研究所</t>
  </si>
  <si>
    <t>7602</t>
  </si>
  <si>
    <t>老年服務學類</t>
  </si>
  <si>
    <t>760201</t>
  </si>
  <si>
    <t>老人福祉學系</t>
  </si>
  <si>
    <t>760202</t>
  </si>
  <si>
    <t>老人照顧(管理)系</t>
  </si>
  <si>
    <t>760203</t>
  </si>
  <si>
    <t>老人服務事業管理學系</t>
  </si>
  <si>
    <t>760204</t>
  </si>
  <si>
    <t>福祉科技與服務管理系</t>
  </si>
  <si>
    <t>760205</t>
  </si>
  <si>
    <t>老人褔利與事業系</t>
  </si>
  <si>
    <t>760206</t>
  </si>
  <si>
    <t>老年服務管理系</t>
  </si>
  <si>
    <t>760208</t>
  </si>
  <si>
    <t>銀髮(族)健康促進與照顧服務學程</t>
  </si>
  <si>
    <t>760209</t>
  </si>
  <si>
    <t>銀髮健康促進學系</t>
  </si>
  <si>
    <t>760210</t>
  </si>
  <si>
    <t>銀髮生活產業學位學程</t>
  </si>
  <si>
    <t>760213</t>
  </si>
  <si>
    <t>銀髮養生環境學系</t>
  </si>
  <si>
    <t>7603</t>
  </si>
  <si>
    <t>社會工作學類</t>
  </si>
  <si>
    <t>760301</t>
  </si>
  <si>
    <t>(社會政策與)社會工作學系</t>
  </si>
  <si>
    <t>760302</t>
  </si>
  <si>
    <t>社會行政與社會工作研究所</t>
  </si>
  <si>
    <t>760303</t>
  </si>
  <si>
    <t>醫學社會(學)與社會工作學系</t>
  </si>
  <si>
    <t>760304</t>
  </si>
  <si>
    <t>社會福利學系</t>
  </si>
  <si>
    <t>760306</t>
  </si>
  <si>
    <t>社會福祉與服務管理系</t>
  </si>
  <si>
    <t>7604</t>
  </si>
  <si>
    <t>兒童保育學類</t>
  </si>
  <si>
    <t>760401</t>
  </si>
  <si>
    <t>(嬰)幼兒保育(技術)學系</t>
  </si>
  <si>
    <t>760402</t>
  </si>
  <si>
    <t>兒童發展研究所</t>
  </si>
  <si>
    <t>760403</t>
  </si>
  <si>
    <t>兒童與家庭學系</t>
  </si>
  <si>
    <t>760404</t>
  </si>
  <si>
    <t>家庭研究與兒童發展學系</t>
  </si>
  <si>
    <t>760405</t>
  </si>
  <si>
    <t>(青少年)兒童福利學系</t>
  </si>
  <si>
    <t>760406</t>
  </si>
  <si>
    <t>兒童福利學系</t>
  </si>
  <si>
    <t>7699</t>
  </si>
  <si>
    <t>769901</t>
  </si>
  <si>
    <t>民族社會工作學位學程</t>
  </si>
  <si>
    <t>81</t>
  </si>
  <si>
    <t>民生學門</t>
  </si>
  <si>
    <t>8101</t>
  </si>
  <si>
    <t>餐旅服務學類</t>
  </si>
  <si>
    <t>810101</t>
  </si>
  <si>
    <t>旅館(事業)管理學系</t>
  </si>
  <si>
    <t>810102</t>
  </si>
  <si>
    <t>餐旅(行銷)(暨遊憩)管理學系</t>
  </si>
  <si>
    <t>810103</t>
  </si>
  <si>
    <t>餐飲管理學系</t>
  </si>
  <si>
    <t>810104</t>
  </si>
  <si>
    <t>中餐廚藝系</t>
  </si>
  <si>
    <t>810105</t>
  </si>
  <si>
    <t>西餐廚藝系</t>
  </si>
  <si>
    <t>810106</t>
  </si>
  <si>
    <t>烘焙管理學系</t>
  </si>
  <si>
    <t>810107</t>
  </si>
  <si>
    <t>健康餐飲管理學系</t>
  </si>
  <si>
    <t>810108</t>
  </si>
  <si>
    <t>食品餐飲管理學系</t>
  </si>
  <si>
    <t>810109</t>
  </si>
  <si>
    <t>餐飲(製作)學系</t>
  </si>
  <si>
    <t>810110</t>
  </si>
  <si>
    <t>旅館與餐飲管理學系</t>
  </si>
  <si>
    <t>810113</t>
  </si>
  <si>
    <t>餐旅暨食品管理學系</t>
  </si>
  <si>
    <t>810116</t>
  </si>
  <si>
    <t>餐旅行銷暨會展管理系</t>
  </si>
  <si>
    <t>810117</t>
  </si>
  <si>
    <t>餐旅管理與教育研究所</t>
  </si>
  <si>
    <t>8102</t>
  </si>
  <si>
    <t>觀光休閒學類</t>
  </si>
  <si>
    <t>810201</t>
  </si>
  <si>
    <t>觀光(與)(休閒)(管理)(遊憩)學系</t>
  </si>
  <si>
    <t>810202</t>
  </si>
  <si>
    <t>觀光事業(管理)學系</t>
  </si>
  <si>
    <t>810203</t>
  </si>
  <si>
    <t>(永續)觀光暨遊憩管理研究所</t>
  </si>
  <si>
    <t>810204</t>
  </si>
  <si>
    <t>觀光(與)休閒事業管理學系</t>
  </si>
  <si>
    <t>810205</t>
  </si>
  <si>
    <t>觀光與餐飲旅館學系</t>
  </si>
  <si>
    <t>810206</t>
  </si>
  <si>
    <t>觀光與餐旅管理研究所</t>
  </si>
  <si>
    <t>810207</t>
  </si>
  <si>
    <t>觀光與旅館學系</t>
  </si>
  <si>
    <t>810208</t>
  </si>
  <si>
    <t>觀光數位知識學系</t>
  </si>
  <si>
    <t>810209</t>
  </si>
  <si>
    <t>休閒遊憩(事業)學系</t>
  </si>
  <si>
    <t>810210</t>
  </si>
  <si>
    <t>休閒(與)遊憩(規劃)(與)管理學系</t>
  </si>
  <si>
    <t>810211</t>
  </si>
  <si>
    <t>生態旅遊研究所</t>
  </si>
  <si>
    <t>810212</t>
  </si>
  <si>
    <t>旅遊事業經營學系</t>
  </si>
  <si>
    <t>810213</t>
  </si>
  <si>
    <t>旅遊事業管理學系</t>
  </si>
  <si>
    <t>810214</t>
  </si>
  <si>
    <t>旅遊(與旅館)管理學系</t>
  </si>
  <si>
    <t>810215</t>
  </si>
  <si>
    <t>旅遊健康研究所</t>
  </si>
  <si>
    <t>810216</t>
  </si>
  <si>
    <t>旅運(經營)管理系</t>
  </si>
  <si>
    <t>810217</t>
  </si>
  <si>
    <t>觀光旅館經營學系</t>
  </si>
  <si>
    <t>810220</t>
  </si>
  <si>
    <t>海洋休閒(觀光)(管理)系</t>
  </si>
  <si>
    <t>810221</t>
  </si>
  <si>
    <t>休閒遊憩暨社區營造系</t>
  </si>
  <si>
    <t>810222</t>
  </si>
  <si>
    <t>觀光與會議展覽學位學程</t>
  </si>
  <si>
    <t>810223</t>
  </si>
  <si>
    <t>旅遊與觀光學位學程</t>
  </si>
  <si>
    <t>810224</t>
  </si>
  <si>
    <t>觀光餐旅系</t>
  </si>
  <si>
    <t>810225</t>
  </si>
  <si>
    <t>休閒遊憩與創意產業管理研究所</t>
  </si>
  <si>
    <t>810226</t>
  </si>
  <si>
    <t>島嶼休閒資源發展研究所</t>
  </si>
  <si>
    <t>810227</t>
  </si>
  <si>
    <t>休閒設施規劃與管理學系</t>
  </si>
  <si>
    <t>810228</t>
  </si>
  <si>
    <t>休閒與空間資訊研究所</t>
  </si>
  <si>
    <t>810229</t>
  </si>
  <si>
    <t>環境暨觀光遊憩研究所</t>
  </si>
  <si>
    <t>810299</t>
  </si>
  <si>
    <t>觀光學院(不分系)</t>
  </si>
  <si>
    <t>8103</t>
  </si>
  <si>
    <t>競技運動學類</t>
  </si>
  <si>
    <t>810301</t>
  </si>
  <si>
    <t>競技運動學系</t>
  </si>
  <si>
    <t>810302</t>
  </si>
  <si>
    <t>運動競技學系</t>
  </si>
  <si>
    <t>810303</t>
  </si>
  <si>
    <t>運動技術學系</t>
  </si>
  <si>
    <t>810304</t>
  </si>
  <si>
    <t>(運動)教練研究所</t>
  </si>
  <si>
    <t>810305</t>
  </si>
  <si>
    <t>球類運動(技術)學系</t>
  </si>
  <si>
    <t>810306</t>
  </si>
  <si>
    <t>陸上運動(技術)學系</t>
  </si>
  <si>
    <t>810307</t>
  </si>
  <si>
    <t>水上運動學系</t>
  </si>
  <si>
    <t>810308</t>
  </si>
  <si>
    <t>國術學系</t>
  </si>
  <si>
    <t>810309</t>
  </si>
  <si>
    <t>技擊運動(技術)學系</t>
  </si>
  <si>
    <t>810310</t>
  </si>
  <si>
    <t>教練科學研究所</t>
  </si>
  <si>
    <t>8104</t>
  </si>
  <si>
    <t>運動科技學類</t>
  </si>
  <si>
    <t>810401</t>
  </si>
  <si>
    <t>(應用)運動科學研究所</t>
  </si>
  <si>
    <t>810402</t>
  </si>
  <si>
    <t>運動健康科學系</t>
  </si>
  <si>
    <t>810403</t>
  </si>
  <si>
    <t>運動傷害防護研究所</t>
  </si>
  <si>
    <t>810404</t>
  </si>
  <si>
    <t>運動器材科技研究所</t>
  </si>
  <si>
    <t>810405</t>
  </si>
  <si>
    <t>運動(與)健康研究所</t>
  </si>
  <si>
    <t>810406</t>
  </si>
  <si>
    <t>運動保健科學研究所</t>
  </si>
  <si>
    <t>8105</t>
  </si>
  <si>
    <t>運動休閒及休閒管理學類</t>
  </si>
  <si>
    <t>810501</t>
  </si>
  <si>
    <t>運動保健學系</t>
  </si>
  <si>
    <t>810502</t>
  </si>
  <si>
    <t>運動(健康)(與)休閒(管理)學系</t>
  </si>
  <si>
    <t>810503</t>
  </si>
  <si>
    <t>休閒運動(保健)學系</t>
  </si>
  <si>
    <t>810504</t>
  </si>
  <si>
    <t>休閒運動(與)(健康)管理學系</t>
  </si>
  <si>
    <t>810505</t>
  </si>
  <si>
    <t>海洋運動(與遊憩)(休閒)學系</t>
  </si>
  <si>
    <t>810506</t>
  </si>
  <si>
    <t>水域運動管理系</t>
  </si>
  <si>
    <t>810507</t>
  </si>
  <si>
    <t>水域運動休閒學系</t>
  </si>
  <si>
    <t>810508</t>
  </si>
  <si>
    <t>休閒(事業)管理學系</t>
  </si>
  <si>
    <t>810509</t>
  </si>
  <si>
    <t>休閒保健(管理)學系</t>
  </si>
  <si>
    <t>810510</t>
  </si>
  <si>
    <t>休閒健康管理研究所</t>
  </si>
  <si>
    <t>810511</t>
  </si>
  <si>
    <t>休閒產業(管理)(經營)學系</t>
  </si>
  <si>
    <t>810512</t>
  </si>
  <si>
    <t>休閒事業經營系</t>
  </si>
  <si>
    <t>810513</t>
  </si>
  <si>
    <t>身心整合與運動休閒產業學系</t>
  </si>
  <si>
    <t>810514</t>
  </si>
  <si>
    <t>健康休閒管理系</t>
  </si>
  <si>
    <t>810515</t>
  </si>
  <si>
    <t>體育(與)健康(與)(休閒)學系</t>
  </si>
  <si>
    <t>810516</t>
  </si>
  <si>
    <t>體育推廣學系</t>
  </si>
  <si>
    <t>810517</t>
  </si>
  <si>
    <t>適應體育學系</t>
  </si>
  <si>
    <t>810518</t>
  </si>
  <si>
    <t>體育舞蹈學系</t>
  </si>
  <si>
    <t>810519</t>
  </si>
  <si>
    <t>運動事業(經營)(管理)學系</t>
  </si>
  <si>
    <t>810520</t>
  </si>
  <si>
    <t>運動管理學系</t>
  </si>
  <si>
    <t>810521</t>
  </si>
  <si>
    <t>運動資訊傳播學系</t>
  </si>
  <si>
    <t>810522</t>
  </si>
  <si>
    <t>體育管理學系</t>
  </si>
  <si>
    <t>810523</t>
  </si>
  <si>
    <t>海洋運動與管理學系</t>
  </si>
  <si>
    <t>810524</t>
  </si>
  <si>
    <t>運動與健康管理研究所</t>
  </si>
  <si>
    <t>810525</t>
  </si>
  <si>
    <t>失能者運動與休閒研究所</t>
  </si>
  <si>
    <t>8106</t>
  </si>
  <si>
    <t>生活應用科學學類</t>
  </si>
  <si>
    <t>810601</t>
  </si>
  <si>
    <t>生活應用與保健系</t>
  </si>
  <si>
    <t>810602</t>
  </si>
  <si>
    <t>生活(應用)科學學系</t>
  </si>
  <si>
    <t>810603</t>
  </si>
  <si>
    <t>家政學系</t>
  </si>
  <si>
    <t>8107</t>
  </si>
  <si>
    <t>服飾學類</t>
  </si>
  <si>
    <t>810701</t>
  </si>
  <si>
    <t>服裝設計學系</t>
  </si>
  <si>
    <t>810702</t>
  </si>
  <si>
    <t>織品服裝學系</t>
  </si>
  <si>
    <t>810703</t>
  </si>
  <si>
    <t>服飾科學管理系</t>
  </si>
  <si>
    <t>810704</t>
  </si>
  <si>
    <t>服飾設計管理系</t>
  </si>
  <si>
    <t>810705</t>
  </si>
  <si>
    <t>服飾經營學系</t>
  </si>
  <si>
    <t>810706</t>
  </si>
  <si>
    <t>服飾設計與經營學系</t>
  </si>
  <si>
    <t>8108</t>
  </si>
  <si>
    <t>美容學類</t>
  </si>
  <si>
    <t>810801</t>
  </si>
  <si>
    <t>美容(造型)(設計)學系</t>
  </si>
  <si>
    <t>810802</t>
  </si>
  <si>
    <t>化妝品應用(與管理)系</t>
  </si>
  <si>
    <t>810803</t>
  </si>
  <si>
    <t>化粧品科學系</t>
  </si>
  <si>
    <t>810804</t>
  </si>
  <si>
    <t>化粧品科技研究所</t>
  </si>
  <si>
    <t>810806</t>
  </si>
  <si>
    <t>健康美容學位學程</t>
  </si>
  <si>
    <t>810807</t>
  </si>
  <si>
    <t>時尚造型表演系</t>
  </si>
  <si>
    <t>8199</t>
  </si>
  <si>
    <t>其他民生學類</t>
  </si>
  <si>
    <t>819901</t>
  </si>
  <si>
    <t>流行事業經營系</t>
  </si>
  <si>
    <t>819902</t>
  </si>
  <si>
    <t>服務業經營(管理)學系</t>
  </si>
  <si>
    <t>819903</t>
  </si>
  <si>
    <t>服務事業管理研究所</t>
  </si>
  <si>
    <t>819905</t>
  </si>
  <si>
    <t>台灣飲食文化產業研究所</t>
  </si>
  <si>
    <t>819906</t>
  </si>
  <si>
    <t>課後照顧學位學程</t>
  </si>
  <si>
    <t>819977</t>
  </si>
  <si>
    <t>民生類產學專班</t>
  </si>
  <si>
    <t>84</t>
  </si>
  <si>
    <t>運輸服務學門</t>
  </si>
  <si>
    <t>8401</t>
  </si>
  <si>
    <t>運輸管理學類</t>
  </si>
  <si>
    <t>840101</t>
  </si>
  <si>
    <t>運輸管理學系</t>
  </si>
  <si>
    <t>840102</t>
  </si>
  <si>
    <t>運輸科技與(物流)管理學系</t>
  </si>
  <si>
    <t>840103</t>
  </si>
  <si>
    <t>運輸與物流(工程)學系</t>
  </si>
  <si>
    <t>840104</t>
  </si>
  <si>
    <t>交通管理科學系</t>
  </si>
  <si>
    <t>840105</t>
  </si>
  <si>
    <t>交通工程與管理學系</t>
  </si>
  <si>
    <t>840106</t>
  </si>
  <si>
    <t>航運管理學系</t>
  </si>
  <si>
    <t>840107</t>
  </si>
  <si>
    <t>航運技術系</t>
  </si>
  <si>
    <t>840108</t>
  </si>
  <si>
    <t>物流與航運管理學系</t>
  </si>
  <si>
    <t>840109</t>
  </si>
  <si>
    <t>航運與物流管理學系</t>
  </si>
  <si>
    <t>840110</t>
  </si>
  <si>
    <t>交通運輸研究所</t>
  </si>
  <si>
    <t>840111</t>
  </si>
  <si>
    <t>運輸工程與管理學系</t>
  </si>
  <si>
    <t>840112</t>
  </si>
  <si>
    <t>交通運輸工程學系</t>
  </si>
  <si>
    <t>840113</t>
  </si>
  <si>
    <t>運輸工程研究所</t>
  </si>
  <si>
    <t>840114</t>
  </si>
  <si>
    <t>運輸科學研究所</t>
  </si>
  <si>
    <t>840115</t>
  </si>
  <si>
    <t>運輸與倉儲營運系</t>
  </si>
  <si>
    <t>840116</t>
  </si>
  <si>
    <t>交通與物流管理學系</t>
  </si>
  <si>
    <t>840117</t>
  </si>
  <si>
    <t>運輸與物流管理學系</t>
  </si>
  <si>
    <t>840118</t>
  </si>
  <si>
    <t>運輸技術系</t>
  </si>
  <si>
    <t>840119</t>
  </si>
  <si>
    <t>航運企業管理系</t>
  </si>
  <si>
    <t>840120</t>
  </si>
  <si>
    <t>運輸科技與運籌學系</t>
  </si>
  <si>
    <t>8402</t>
  </si>
  <si>
    <t>航空學類</t>
  </si>
  <si>
    <t>840201</t>
  </si>
  <si>
    <t>航空(暨運輸服務)管理系</t>
  </si>
  <si>
    <t>840202</t>
  </si>
  <si>
    <t>航空服務(管理)學系</t>
  </si>
  <si>
    <t>840203</t>
  </si>
  <si>
    <t>空運管理學系</t>
  </si>
  <si>
    <t>840204</t>
  </si>
  <si>
    <t>民航研究所</t>
  </si>
  <si>
    <t>840205</t>
  </si>
  <si>
    <t>空運經營與管理學系</t>
  </si>
  <si>
    <t>8403</t>
  </si>
  <si>
    <t>航海學類</t>
  </si>
  <si>
    <t>840301</t>
  </si>
  <si>
    <t>航海科技研究所</t>
  </si>
  <si>
    <t>840302</t>
  </si>
  <si>
    <t>商船學系</t>
  </si>
  <si>
    <t>840303</t>
  </si>
  <si>
    <t>運輸與航海科學系</t>
  </si>
  <si>
    <t>840304</t>
  </si>
  <si>
    <t>航海系</t>
  </si>
  <si>
    <t>840305</t>
  </si>
  <si>
    <t>海洋運輸學系</t>
  </si>
  <si>
    <t>8499</t>
  </si>
  <si>
    <t>849977</t>
  </si>
  <si>
    <t>運輸服務類產學專班</t>
  </si>
  <si>
    <t>85</t>
  </si>
  <si>
    <t>環境保護學門</t>
  </si>
  <si>
    <t>8501</t>
  </si>
  <si>
    <t>環境資源學類</t>
  </si>
  <si>
    <t>850101</t>
  </si>
  <si>
    <t>資源與環境科學技術系</t>
  </si>
  <si>
    <t>850102</t>
  </si>
  <si>
    <t>環境管理系</t>
  </si>
  <si>
    <t>850103</t>
  </si>
  <si>
    <t>環境資源(管理)學系</t>
  </si>
  <si>
    <t>850104</t>
  </si>
  <si>
    <t>自然資源與環境(管理)研究所</t>
  </si>
  <si>
    <t>850105</t>
  </si>
  <si>
    <t>自然資源(應用)(管理)學系</t>
  </si>
  <si>
    <t>850106</t>
  </si>
  <si>
    <t>環境生態研究所</t>
  </si>
  <si>
    <t>850107</t>
  </si>
  <si>
    <t>資源環境學系</t>
  </si>
  <si>
    <t>850108</t>
  </si>
  <si>
    <t>環境(資源)與能源(科技)學系</t>
  </si>
  <si>
    <t>850109</t>
  </si>
  <si>
    <t>環境與物業管理學系</t>
  </si>
  <si>
    <t>850110</t>
  </si>
  <si>
    <t>資源與環境管理研究所</t>
  </si>
  <si>
    <t>850111</t>
  </si>
  <si>
    <t>資源保育(技術)系</t>
  </si>
  <si>
    <t>850112</t>
  </si>
  <si>
    <t>觀光資源與環境學系</t>
  </si>
  <si>
    <t>8502</t>
  </si>
  <si>
    <t>環境防災學類</t>
  </si>
  <si>
    <t>850201</t>
  </si>
  <si>
    <t>職業安全與防災研究所</t>
  </si>
  <si>
    <t>850202</t>
  </si>
  <si>
    <t>地震與防災工程研究所</t>
  </si>
  <si>
    <t>850203</t>
  </si>
  <si>
    <t>(空間資訊與)防災科技研究所</t>
  </si>
  <si>
    <t>850204</t>
  </si>
  <si>
    <t>防災與環境(資源)工程研究所</t>
  </si>
  <si>
    <t>850205</t>
  </si>
  <si>
    <t>環境與防災設計學系</t>
  </si>
  <si>
    <t>850206</t>
  </si>
  <si>
    <t>坡地防災及水資源工程研究所</t>
  </si>
  <si>
    <t>850207</t>
  </si>
  <si>
    <t>產業安全(衛生)與防災研究所</t>
  </si>
  <si>
    <t>850208</t>
  </si>
  <si>
    <t>環境規劃與防災學系</t>
  </si>
  <si>
    <t>850209</t>
  </si>
  <si>
    <t>防災與永續研究所</t>
  </si>
  <si>
    <t>8599</t>
  </si>
  <si>
    <t>其他環境保護學類</t>
  </si>
  <si>
    <t>859901</t>
  </si>
  <si>
    <t>環境資訊科技研究所</t>
  </si>
  <si>
    <t>859902</t>
  </si>
  <si>
    <t>環境政策研究所</t>
  </si>
  <si>
    <t>859903</t>
  </si>
  <si>
    <t>環境規劃與管理研究所</t>
  </si>
  <si>
    <t>859904</t>
  </si>
  <si>
    <t>環境規劃暨設計研究所</t>
  </si>
  <si>
    <t>859905</t>
  </si>
  <si>
    <t>環境設計學系</t>
  </si>
  <si>
    <t>859906</t>
  </si>
  <si>
    <t>環境保護(技術)系</t>
  </si>
  <si>
    <t>859907</t>
  </si>
  <si>
    <t>永續環境與科技學系</t>
  </si>
  <si>
    <t>859908</t>
  </si>
  <si>
    <t>公害防治學系</t>
  </si>
  <si>
    <t>859909</t>
  </si>
  <si>
    <t>溫泉產業研究所</t>
  </si>
  <si>
    <t>86</t>
  </si>
  <si>
    <t>軍警國防安全學門</t>
  </si>
  <si>
    <t>8601</t>
  </si>
  <si>
    <t>警政學類</t>
  </si>
  <si>
    <t>860101</t>
  </si>
  <si>
    <t>行政警察學系</t>
  </si>
  <si>
    <t>860102</t>
  </si>
  <si>
    <t>刑事警察學系</t>
  </si>
  <si>
    <t>860103</t>
  </si>
  <si>
    <t>公共安全學系</t>
  </si>
  <si>
    <t>860104</t>
  </si>
  <si>
    <t>消防學系</t>
  </si>
  <si>
    <t>860105</t>
  </si>
  <si>
    <t>外事警察學系</t>
  </si>
  <si>
    <t>860106</t>
  </si>
  <si>
    <t>鑑識科學學系</t>
  </si>
  <si>
    <t>860107</t>
  </si>
  <si>
    <t>國境警察學系</t>
  </si>
  <si>
    <t>860108</t>
  </si>
  <si>
    <t>水上警察學系</t>
  </si>
  <si>
    <t>860109</t>
  </si>
  <si>
    <t>警察政策研究所</t>
  </si>
  <si>
    <t>8602</t>
  </si>
  <si>
    <t>軍事學類</t>
  </si>
  <si>
    <t>860201</t>
  </si>
  <si>
    <t>陸軍官校大學部</t>
  </si>
  <si>
    <t>860202</t>
  </si>
  <si>
    <t>海軍官校大學部</t>
  </si>
  <si>
    <t>860203</t>
  </si>
  <si>
    <t>空軍官校大學部</t>
  </si>
  <si>
    <t>860204</t>
  </si>
  <si>
    <t>軍事氣象學系</t>
  </si>
  <si>
    <t>860205</t>
  </si>
  <si>
    <t>軍事工程研究所</t>
  </si>
  <si>
    <t>860206</t>
  </si>
  <si>
    <t>兵器系統工程研究所</t>
  </si>
  <si>
    <t>99</t>
  </si>
  <si>
    <t>其他學門</t>
  </si>
  <si>
    <t>9901</t>
  </si>
  <si>
    <t>其他不能歸類之各學類</t>
  </si>
  <si>
    <t>990101</t>
  </si>
  <si>
    <t>人類性學研究所</t>
  </si>
  <si>
    <t>990102</t>
  </si>
  <si>
    <t>老年學研究所</t>
  </si>
  <si>
    <t>990199</t>
  </si>
  <si>
    <t>不分系</t>
  </si>
  <si>
    <t>9999</t>
  </si>
  <si>
    <t>其他教師代碼</t>
  </si>
  <si>
    <t>999901</t>
  </si>
  <si>
    <t>通識及共同科目</t>
  </si>
  <si>
    <t>999902</t>
  </si>
  <si>
    <t>計算機中心</t>
  </si>
  <si>
    <t>999903</t>
  </si>
  <si>
    <t>軍訓教官</t>
  </si>
  <si>
    <t>999904</t>
  </si>
  <si>
    <t>護理教師</t>
  </si>
  <si>
    <t>999905</t>
  </si>
  <si>
    <t>師資培育中心</t>
  </si>
  <si>
    <t>999906</t>
  </si>
  <si>
    <t>僑生先修課程教師</t>
  </si>
  <si>
    <t>999909</t>
  </si>
  <si>
    <t>校長</t>
  </si>
  <si>
    <t>999999</t>
  </si>
  <si>
    <t>其他(包括行政助教)</t>
  </si>
  <si>
    <t>140116</t>
  </si>
  <si>
    <t>普通(師範)科</t>
  </si>
  <si>
    <t>140117</t>
  </si>
  <si>
    <t>國校師資科</t>
  </si>
  <si>
    <t>社會(教育)科</t>
  </si>
  <si>
    <t>工業教育科</t>
  </si>
  <si>
    <t>體育科</t>
  </si>
  <si>
    <t>140320</t>
  </si>
  <si>
    <t>美勞科</t>
  </si>
  <si>
    <t>140321</t>
  </si>
  <si>
    <t>體育師資科</t>
  </si>
  <si>
    <t>140322</t>
  </si>
  <si>
    <t>美術師資科</t>
  </si>
  <si>
    <t>140323</t>
  </si>
  <si>
    <t>護理教育科</t>
  </si>
  <si>
    <t>140404</t>
  </si>
  <si>
    <t>幼兒教育師資科</t>
  </si>
  <si>
    <t>140405</t>
  </si>
  <si>
    <t>幼稚教育師資科</t>
  </si>
  <si>
    <t>140406</t>
  </si>
  <si>
    <t>幼稚園教師進修班</t>
  </si>
  <si>
    <t>140407</t>
  </si>
  <si>
    <t>托兒所教保人員進修班</t>
  </si>
  <si>
    <t>特殊教育科</t>
  </si>
  <si>
    <t>(應用)美術科</t>
  </si>
  <si>
    <t>雕塑科</t>
  </si>
  <si>
    <t>美術工藝科</t>
  </si>
  <si>
    <t>210305</t>
  </si>
  <si>
    <t>勞作科</t>
  </si>
  <si>
    <t>音樂科</t>
  </si>
  <si>
    <t>中國音樂科</t>
  </si>
  <si>
    <t>戲曲音樂科</t>
  </si>
  <si>
    <t>傳統音樂科</t>
  </si>
  <si>
    <t>210413</t>
  </si>
  <si>
    <t>國樂科</t>
  </si>
  <si>
    <t>戲劇科</t>
  </si>
  <si>
    <t>歌仔戲科</t>
  </si>
  <si>
    <t>京劇科</t>
  </si>
  <si>
    <t>客家戲科</t>
  </si>
  <si>
    <t>劇場藝術科</t>
  </si>
  <si>
    <t>舞蹈科</t>
  </si>
  <si>
    <t>210517</t>
  </si>
  <si>
    <t>國劇科</t>
  </si>
  <si>
    <t>210518</t>
  </si>
  <si>
    <t>話劇科</t>
  </si>
  <si>
    <t>210519</t>
  </si>
  <si>
    <t>綜藝舞蹈科</t>
  </si>
  <si>
    <t>電影科</t>
  </si>
  <si>
    <t>影劇科</t>
  </si>
  <si>
    <t>210609</t>
  </si>
  <si>
    <t>電影製作科</t>
  </si>
  <si>
    <t>210610</t>
  </si>
  <si>
    <t>數位影視動畫科</t>
  </si>
  <si>
    <t>民俗技藝學科</t>
  </si>
  <si>
    <t>應用外語科</t>
  </si>
  <si>
    <t>英國語文科</t>
  </si>
  <si>
    <t>英語科</t>
  </si>
  <si>
    <t>應用英語科</t>
  </si>
  <si>
    <t>法國語文科</t>
  </si>
  <si>
    <t>德國語文科</t>
  </si>
  <si>
    <t>西班牙語文科</t>
  </si>
  <si>
    <t>日本語文科</t>
  </si>
  <si>
    <t>應用日語科</t>
  </si>
  <si>
    <t>220332</t>
  </si>
  <si>
    <t>商用外文科</t>
  </si>
  <si>
    <t>流行設計科</t>
  </si>
  <si>
    <t>時尚造型設計科</t>
  </si>
  <si>
    <t>視覺傳達設計科</t>
  </si>
  <si>
    <t>數位媒體科</t>
  </si>
  <si>
    <t>數位(多)媒體(創意)設計科</t>
  </si>
  <si>
    <t>工商業設計科</t>
  </si>
  <si>
    <t>商業設計科</t>
  </si>
  <si>
    <t>工業設計科</t>
  </si>
  <si>
    <t>生活產品設計科</t>
  </si>
  <si>
    <t>商品設計科</t>
  </si>
  <si>
    <t>室內設計科</t>
  </si>
  <si>
    <t>應用經濟科</t>
  </si>
  <si>
    <t>政治科</t>
  </si>
  <si>
    <t>公共行政科</t>
  </si>
  <si>
    <t>(普通)行政科</t>
  </si>
  <si>
    <t>巿(行)政管理科</t>
  </si>
  <si>
    <t>地政科</t>
  </si>
  <si>
    <t>社會行政科</t>
  </si>
  <si>
    <t>大眾傳播科</t>
  </si>
  <si>
    <t>(大眾)傳播藝術科</t>
  </si>
  <si>
    <t>資訊傳播科</t>
  </si>
  <si>
    <t>視訊傳播(設計)科</t>
  </si>
  <si>
    <t>320203</t>
  </si>
  <si>
    <t>編輯採訪科</t>
  </si>
  <si>
    <t>320204</t>
  </si>
  <si>
    <t>報業行政科</t>
  </si>
  <si>
    <t>廣播電視科</t>
  </si>
  <si>
    <t>320403</t>
  </si>
  <si>
    <t>公共關係科</t>
  </si>
  <si>
    <t>320604</t>
  </si>
  <si>
    <t>圖書資料科</t>
  </si>
  <si>
    <t>320803</t>
  </si>
  <si>
    <t>商業廣告科</t>
  </si>
  <si>
    <t>(綜合)商業科</t>
  </si>
  <si>
    <t>商業經營科</t>
  </si>
  <si>
    <t>340112</t>
  </si>
  <si>
    <t>商業管理科</t>
  </si>
  <si>
    <t>會計(資訊)科</t>
  </si>
  <si>
    <t>會計統計科</t>
  </si>
  <si>
    <t>340205</t>
  </si>
  <si>
    <t>稅務會計科</t>
  </si>
  <si>
    <t>340206</t>
  </si>
  <si>
    <t>財務會計科</t>
  </si>
  <si>
    <t>340207</t>
  </si>
  <si>
    <t>商業會計科</t>
  </si>
  <si>
    <t>企業管理科</t>
  </si>
  <si>
    <t>工商管理科</t>
  </si>
  <si>
    <t>經營管理科</t>
  </si>
  <si>
    <t>國際企業(管理)科</t>
  </si>
  <si>
    <t>國際企業經營科</t>
  </si>
  <si>
    <t>產業經營管理科</t>
  </si>
  <si>
    <t>國際貿易科</t>
  </si>
  <si>
    <t>國際商務科</t>
  </si>
  <si>
    <t>340407</t>
  </si>
  <si>
    <t>貿易管理科</t>
  </si>
  <si>
    <t>財務金融科</t>
  </si>
  <si>
    <t>財務管理科</t>
  </si>
  <si>
    <t>銀行保險科</t>
  </si>
  <si>
    <t>銀行科</t>
  </si>
  <si>
    <t>銀行管理科</t>
  </si>
  <si>
    <t>金融與風險管理科</t>
  </si>
  <si>
    <t>保險科</t>
  </si>
  <si>
    <t>金融保險科</t>
  </si>
  <si>
    <t>保險營運科</t>
  </si>
  <si>
    <t>財政稅務科</t>
  </si>
  <si>
    <t>財稅科</t>
  </si>
  <si>
    <t>340704</t>
  </si>
  <si>
    <t>財稅行政科</t>
  </si>
  <si>
    <t>340705</t>
  </si>
  <si>
    <t>財稅金融科</t>
  </si>
  <si>
    <t>行銷管理科</t>
  </si>
  <si>
    <t>行銷與流通(管理)科</t>
  </si>
  <si>
    <t>流通管理科</t>
  </si>
  <si>
    <t>物流管理科</t>
  </si>
  <si>
    <t>340807</t>
  </si>
  <si>
    <t>商業推廣科</t>
  </si>
  <si>
    <t>醫務管理科</t>
  </si>
  <si>
    <t>商務科技管理科</t>
  </si>
  <si>
    <t>工業管理科</t>
  </si>
  <si>
    <t>不動產經營科</t>
  </si>
  <si>
    <t>保全管理科</t>
  </si>
  <si>
    <t>營建管理科</t>
  </si>
  <si>
    <t>文化事業發展科</t>
  </si>
  <si>
    <t>商業文書科</t>
  </si>
  <si>
    <t>349934</t>
  </si>
  <si>
    <t>物資管理科</t>
  </si>
  <si>
    <t>349935</t>
  </si>
  <si>
    <t>人事管理科</t>
  </si>
  <si>
    <t>349936</t>
  </si>
  <si>
    <t>企業及資訊管理科</t>
  </si>
  <si>
    <t>349937</t>
  </si>
  <si>
    <t>觀光資產管理科</t>
  </si>
  <si>
    <t>349938</t>
  </si>
  <si>
    <t>秘書事務科</t>
  </si>
  <si>
    <t>349948</t>
  </si>
  <si>
    <t>房屋行銷管理科</t>
  </si>
  <si>
    <t>380105</t>
  </si>
  <si>
    <t>司法行政科</t>
  </si>
  <si>
    <t>財經法律科</t>
  </si>
  <si>
    <t>389903</t>
  </si>
  <si>
    <t>書記官科</t>
  </si>
  <si>
    <t>生物科技科</t>
  </si>
  <si>
    <t>應用化學科</t>
  </si>
  <si>
    <t>工業化學科</t>
  </si>
  <si>
    <t>氣象科</t>
  </si>
  <si>
    <t>商用數學科</t>
  </si>
  <si>
    <t>460105</t>
  </si>
  <si>
    <t>商業數學科</t>
  </si>
  <si>
    <t>統計科</t>
  </si>
  <si>
    <t>資訊科技科</t>
  </si>
  <si>
    <t>計算機工程科</t>
  </si>
  <si>
    <t>480107</t>
  </si>
  <si>
    <t>電子計算機科</t>
  </si>
  <si>
    <t>480108</t>
  </si>
  <si>
    <t>電子計算機工程科</t>
  </si>
  <si>
    <t>資訊管理科</t>
  </si>
  <si>
    <t>多媒體(與)遊戲發展科學科</t>
  </si>
  <si>
    <t>多媒體與遊戲設計科</t>
  </si>
  <si>
    <t>電腦應用工程科</t>
  </si>
  <si>
    <t>480511</t>
  </si>
  <si>
    <t>電子資料處理科</t>
  </si>
  <si>
    <t>480512</t>
  </si>
  <si>
    <t>商業資訊科</t>
  </si>
  <si>
    <t>電機工程科</t>
  </si>
  <si>
    <t>電子工程科</t>
  </si>
  <si>
    <t>光電工程科</t>
  </si>
  <si>
    <t>航空電子科</t>
  </si>
  <si>
    <t>資訊工程科</t>
  </si>
  <si>
    <t>自動化(控制)工程科</t>
  </si>
  <si>
    <t>電信工程科</t>
  </si>
  <si>
    <t>電訊工程科</t>
  </si>
  <si>
    <t>資訊科技與通訊科</t>
  </si>
  <si>
    <t>電腦與通訊(工程)科</t>
  </si>
  <si>
    <t>電子通訊科</t>
  </si>
  <si>
    <t>520150</t>
  </si>
  <si>
    <t>雷達工程科</t>
  </si>
  <si>
    <t>520151</t>
  </si>
  <si>
    <t>氣象電子科</t>
  </si>
  <si>
    <t>520152</t>
  </si>
  <si>
    <t>工業電子科</t>
  </si>
  <si>
    <t>520153</t>
  </si>
  <si>
    <t>通信電子科</t>
  </si>
  <si>
    <t>520159</t>
  </si>
  <si>
    <t>通訊科</t>
  </si>
  <si>
    <t>電子與光電應用科</t>
  </si>
  <si>
    <t>(動力)機械(工程)科</t>
  </si>
  <si>
    <t>車輛工程科</t>
  </si>
  <si>
    <t>航空工程科</t>
  </si>
  <si>
    <t>飛機工程科</t>
  </si>
  <si>
    <t>航空機械科</t>
  </si>
  <si>
    <t>造船工程科</t>
  </si>
  <si>
    <t>船舶機械科</t>
  </si>
  <si>
    <t>輪機工程科</t>
  </si>
  <si>
    <t>機械設計工程科</t>
  </si>
  <si>
    <t>模具工程科</t>
  </si>
  <si>
    <t>機械與自動化工程科</t>
  </si>
  <si>
    <t>機械與電腦(輔助)工程科</t>
  </si>
  <si>
    <t>機電科技科</t>
  </si>
  <si>
    <t>自動化科技科</t>
  </si>
  <si>
    <t>機械材料工程科</t>
  </si>
  <si>
    <t>機械製造(工程)科</t>
  </si>
  <si>
    <t>農業機械工程科</t>
  </si>
  <si>
    <t>520249</t>
  </si>
  <si>
    <t>動力工程科</t>
  </si>
  <si>
    <t>520250</t>
  </si>
  <si>
    <t>機具衝模科</t>
  </si>
  <si>
    <t>520251</t>
  </si>
  <si>
    <t>機械墾植科</t>
  </si>
  <si>
    <t>520260</t>
  </si>
  <si>
    <t>車輛技術科</t>
  </si>
  <si>
    <t>土木工程科</t>
  </si>
  <si>
    <t>營建科技科</t>
  </si>
  <si>
    <t>農業土木工程科</t>
  </si>
  <si>
    <t>520317</t>
  </si>
  <si>
    <t>營建技術科</t>
  </si>
  <si>
    <t>520318</t>
  </si>
  <si>
    <t>公共工程科</t>
  </si>
  <si>
    <t>化學工程科</t>
  </si>
  <si>
    <t>化(學)工(程)與材料工程科</t>
  </si>
  <si>
    <t>生化工程科</t>
  </si>
  <si>
    <t>520413</t>
  </si>
  <si>
    <t>纖維化學科</t>
  </si>
  <si>
    <t>520414</t>
  </si>
  <si>
    <t>印染化學科</t>
  </si>
  <si>
    <t>520415</t>
  </si>
  <si>
    <t>塑膠加工科</t>
  </si>
  <si>
    <t>材料科學(與)(工程)科</t>
  </si>
  <si>
    <t>材料及資源工程科</t>
  </si>
  <si>
    <t>電子材料科</t>
  </si>
  <si>
    <t>資源工程科</t>
  </si>
  <si>
    <t>工業工程(與)(管理)科</t>
  </si>
  <si>
    <t>520609</t>
  </si>
  <si>
    <t>製造工程科</t>
  </si>
  <si>
    <t>紡織工程科</t>
  </si>
  <si>
    <t>紡織科學科</t>
  </si>
  <si>
    <t>材料與纖維科</t>
  </si>
  <si>
    <t>纖維工程科</t>
  </si>
  <si>
    <t>520707</t>
  </si>
  <si>
    <t>材料與纖維科技科</t>
  </si>
  <si>
    <t>520708</t>
  </si>
  <si>
    <t>製衣工程科</t>
  </si>
  <si>
    <t>520709</t>
  </si>
  <si>
    <t>紡織工業科</t>
  </si>
  <si>
    <t>環境工程科</t>
  </si>
  <si>
    <t>環境工程衛生科</t>
  </si>
  <si>
    <t>環境工程與科學科</t>
  </si>
  <si>
    <t>環境與安全衛生工程科</t>
  </si>
  <si>
    <t>海洋環境工程科</t>
  </si>
  <si>
    <t>520912</t>
  </si>
  <si>
    <t>環境與安全(技術)科</t>
  </si>
  <si>
    <t>海河工程科</t>
  </si>
  <si>
    <t>水利工程科</t>
  </si>
  <si>
    <t>生物工程科</t>
  </si>
  <si>
    <t>521109</t>
  </si>
  <si>
    <t>醫器製造科</t>
  </si>
  <si>
    <t>521207</t>
  </si>
  <si>
    <t>核能工程科</t>
  </si>
  <si>
    <t>醫學工程科</t>
  </si>
  <si>
    <t>冷凍空調科</t>
  </si>
  <si>
    <t>礦冶工程科</t>
  </si>
  <si>
    <t>冶金及材料工程科</t>
  </si>
  <si>
    <t>礦業(及石油工程)科</t>
  </si>
  <si>
    <t>(美術)印刷科</t>
  </si>
  <si>
    <t>印刷攝影科</t>
  </si>
  <si>
    <t>農業工程科</t>
  </si>
  <si>
    <t>529916</t>
  </si>
  <si>
    <t>儀錶工程科</t>
  </si>
  <si>
    <t>529917</t>
  </si>
  <si>
    <t>電工技術科</t>
  </si>
  <si>
    <t>529918</t>
  </si>
  <si>
    <t>陶瓷科</t>
  </si>
  <si>
    <t>529919</t>
  </si>
  <si>
    <t>陶瓷玻璃工程科</t>
  </si>
  <si>
    <t>529920</t>
  </si>
  <si>
    <t>陶業工程科</t>
  </si>
  <si>
    <t>529921</t>
  </si>
  <si>
    <t>(實用)技藝(專)科</t>
  </si>
  <si>
    <t>529922</t>
  </si>
  <si>
    <t>工業製圖科</t>
  </si>
  <si>
    <t>529923</t>
  </si>
  <si>
    <t>造紙工程科</t>
  </si>
  <si>
    <t>建築(工程)科</t>
  </si>
  <si>
    <t>建築設計科</t>
  </si>
  <si>
    <t>建築與景觀設計科</t>
  </si>
  <si>
    <t>580114</t>
  </si>
  <si>
    <t>建築繪圖科</t>
  </si>
  <si>
    <t>景觀設計(與管理)科</t>
  </si>
  <si>
    <t>環境與景觀藝術科</t>
  </si>
  <si>
    <t>農藝科</t>
  </si>
  <si>
    <t>620108</t>
  </si>
  <si>
    <t>農場管理科</t>
  </si>
  <si>
    <t>畜產科</t>
  </si>
  <si>
    <t>畜牧科</t>
  </si>
  <si>
    <t>園藝科</t>
  </si>
  <si>
    <t>植物病蟲害科</t>
  </si>
  <si>
    <t>植物保護科</t>
  </si>
  <si>
    <t>農業經濟科</t>
  </si>
  <si>
    <t>農業推廣科</t>
  </si>
  <si>
    <t>農業經營科</t>
  </si>
  <si>
    <t>食品科學科</t>
  </si>
  <si>
    <t>食品科技科</t>
  </si>
  <si>
    <t>水產食品科學科</t>
  </si>
  <si>
    <t>食品工程科</t>
  </si>
  <si>
    <t>水產製造科</t>
  </si>
  <si>
    <t>水產食品工業科</t>
  </si>
  <si>
    <t>620611</t>
  </si>
  <si>
    <t>食品工業科</t>
  </si>
  <si>
    <t>620612</t>
  </si>
  <si>
    <t>食品加工科</t>
  </si>
  <si>
    <t>620613</t>
  </si>
  <si>
    <t>農產品加工科</t>
  </si>
  <si>
    <t>620614</t>
  </si>
  <si>
    <t>食品製造科</t>
  </si>
  <si>
    <t>水土保持科</t>
  </si>
  <si>
    <t>620704</t>
  </si>
  <si>
    <t>農田水利科</t>
  </si>
  <si>
    <t>農業化學科</t>
  </si>
  <si>
    <t>森林科</t>
  </si>
  <si>
    <t>木材工業科</t>
  </si>
  <si>
    <t>621009</t>
  </si>
  <si>
    <t>林產利用科</t>
  </si>
  <si>
    <t>621010</t>
  </si>
  <si>
    <t>森林利用科</t>
  </si>
  <si>
    <t>621011</t>
  </si>
  <si>
    <t>林產工業科</t>
  </si>
  <si>
    <t>621012</t>
  </si>
  <si>
    <t>森林資源管理科</t>
  </si>
  <si>
    <t>漁業科學科</t>
  </si>
  <si>
    <t>(水產)養殖科</t>
  </si>
  <si>
    <t>621106</t>
  </si>
  <si>
    <t>漁業科</t>
  </si>
  <si>
    <t>621107</t>
  </si>
  <si>
    <t>漁撈科</t>
  </si>
  <si>
    <t>獸醫科</t>
  </si>
  <si>
    <t>畜牧獸醫科</t>
  </si>
  <si>
    <t>公共衛生科</t>
  </si>
  <si>
    <t>工業安全衛生科</t>
  </si>
  <si>
    <t>職業安全(與)衛生科</t>
  </si>
  <si>
    <t>藥學科</t>
  </si>
  <si>
    <t>醫藥化學科</t>
  </si>
  <si>
    <t>720320</t>
  </si>
  <si>
    <t>保健藥學科</t>
  </si>
  <si>
    <t>720321</t>
  </si>
  <si>
    <t>製藥科</t>
  </si>
  <si>
    <t>物理治療科</t>
  </si>
  <si>
    <t>職能治療科</t>
  </si>
  <si>
    <t>復健醫學科</t>
  </si>
  <si>
    <t>720410</t>
  </si>
  <si>
    <t>復健(技術)科</t>
  </si>
  <si>
    <t>食品營養科</t>
  </si>
  <si>
    <t>保健營養科</t>
  </si>
  <si>
    <t>營養科</t>
  </si>
  <si>
    <t>食品衛生科</t>
  </si>
  <si>
    <t>護理科</t>
  </si>
  <si>
    <t>護理助產科</t>
  </si>
  <si>
    <t>助產科</t>
  </si>
  <si>
    <t>放射技術科</t>
  </si>
  <si>
    <t>醫事技術科</t>
  </si>
  <si>
    <t>醫學技術科</t>
  </si>
  <si>
    <t>醫學檢驗生物技術科</t>
  </si>
  <si>
    <t>視光學科</t>
  </si>
  <si>
    <t>醫學影像(暨放射)技術科</t>
  </si>
  <si>
    <t>醫事檢驗(生物技術)科</t>
  </si>
  <si>
    <t>720720</t>
  </si>
  <si>
    <t>病理檢驗科</t>
  </si>
  <si>
    <t>720721</t>
  </si>
  <si>
    <t>應用放射線科</t>
  </si>
  <si>
    <t>牙體技術科</t>
  </si>
  <si>
    <t>老人照顧科</t>
  </si>
  <si>
    <t>老人服務事業管理科</t>
  </si>
  <si>
    <t>760207</t>
  </si>
  <si>
    <t>老人福利科</t>
  </si>
  <si>
    <t>760211</t>
  </si>
  <si>
    <t>老人健康管理科</t>
  </si>
  <si>
    <t>760212</t>
  </si>
  <si>
    <t>長青服務事業科</t>
  </si>
  <si>
    <t>社會工作科</t>
  </si>
  <si>
    <t>760305</t>
  </si>
  <si>
    <t>社會工作與福利行政科</t>
  </si>
  <si>
    <t>幼兒保育科</t>
  </si>
  <si>
    <t>760407</t>
  </si>
  <si>
    <t>兒童保育科</t>
  </si>
  <si>
    <t>旅館管理科</t>
  </si>
  <si>
    <t>餐旅管理科</t>
  </si>
  <si>
    <t>餐飲管理科</t>
  </si>
  <si>
    <t>中餐廚藝科</t>
  </si>
  <si>
    <t>西餐廚藝科</t>
  </si>
  <si>
    <t>810111</t>
  </si>
  <si>
    <t>餐飲廚藝科</t>
  </si>
  <si>
    <t>810112</t>
  </si>
  <si>
    <t>西點烘培科</t>
  </si>
  <si>
    <t>810114</t>
  </si>
  <si>
    <t>飯店管理科</t>
  </si>
  <si>
    <t>810115</t>
  </si>
  <si>
    <t>烘焙科</t>
  </si>
  <si>
    <t>觀光事業科</t>
  </si>
  <si>
    <t>觀光與休閒事業管理科</t>
  </si>
  <si>
    <t>觀光與餐飲旅館科</t>
  </si>
  <si>
    <t>觀光與餐旅管理科</t>
  </si>
  <si>
    <t>旅遊管理科</t>
  </si>
  <si>
    <t>旅運管理科</t>
  </si>
  <si>
    <t>810218</t>
  </si>
  <si>
    <t>國際觀光企業科</t>
  </si>
  <si>
    <t>810219</t>
  </si>
  <si>
    <t>觀光宣導科</t>
  </si>
  <si>
    <t>海洋休閒觀光科</t>
  </si>
  <si>
    <t>觀光餐旅科</t>
  </si>
  <si>
    <t>運動技術科</t>
  </si>
  <si>
    <t>運動(與)健康(與)休閒科</t>
  </si>
  <si>
    <t>休閒運動科</t>
  </si>
  <si>
    <t>休閒運動管理科</t>
  </si>
  <si>
    <t>海洋運動(與遊憩)(休閒)科</t>
  </si>
  <si>
    <t>休閒(事業)管理科</t>
  </si>
  <si>
    <t>休閒保健學科</t>
  </si>
  <si>
    <t>休閒產業管理科</t>
  </si>
  <si>
    <t>休閒事業經營科</t>
  </si>
  <si>
    <t>健康(與)休閒管理科</t>
  </si>
  <si>
    <t>體育舞蹈科</t>
  </si>
  <si>
    <t>家政科</t>
  </si>
  <si>
    <t>810604</t>
  </si>
  <si>
    <t>家庭工藝科</t>
  </si>
  <si>
    <t>服裝設計科</t>
  </si>
  <si>
    <t>織品服裝科</t>
  </si>
  <si>
    <t>美容(造型)(設計)科</t>
  </si>
  <si>
    <t>化妝品應用(與管理)科</t>
  </si>
  <si>
    <t>810805</t>
  </si>
  <si>
    <t>美容保健科</t>
  </si>
  <si>
    <t>時尚造型表演科</t>
  </si>
  <si>
    <t>流行事業經營科</t>
  </si>
  <si>
    <t>819904</t>
  </si>
  <si>
    <t>生命事業管理科</t>
  </si>
  <si>
    <t>運輸科技與物流管理科</t>
  </si>
  <si>
    <t>交通管理科</t>
  </si>
  <si>
    <t>航運管理科</t>
  </si>
  <si>
    <t>物流與航運管理科</t>
  </si>
  <si>
    <t>航運企業管理科</t>
  </si>
  <si>
    <t>航空管理科</t>
  </si>
  <si>
    <t>航空服務(管理)科</t>
  </si>
  <si>
    <t>航海科</t>
  </si>
  <si>
    <t>840306</t>
  </si>
  <si>
    <t>船務科</t>
  </si>
  <si>
    <t>840307</t>
  </si>
  <si>
    <t>船舶電訊科</t>
  </si>
  <si>
    <t>環境資源管理科</t>
  </si>
  <si>
    <t>公害防治科</t>
  </si>
  <si>
    <t>行政警察科</t>
  </si>
  <si>
    <t>刑事警察科</t>
  </si>
  <si>
    <t>水上警察科</t>
  </si>
  <si>
    <t>860110</t>
  </si>
  <si>
    <t>安全警察科</t>
  </si>
  <si>
    <t>860111</t>
  </si>
  <si>
    <t>刑事偵察科</t>
  </si>
  <si>
    <t>860112</t>
  </si>
  <si>
    <t>海洋巡防科</t>
  </si>
  <si>
    <t>860113</t>
  </si>
  <si>
    <t>消防安全科</t>
  </si>
  <si>
    <t>860207</t>
  </si>
  <si>
    <t>憲兵專科</t>
  </si>
  <si>
    <t>860208</t>
  </si>
  <si>
    <t>情報專科</t>
  </si>
  <si>
    <t>860209</t>
  </si>
  <si>
    <t>航炸科</t>
  </si>
  <si>
    <t>860210</t>
  </si>
  <si>
    <t>軍需科</t>
  </si>
  <si>
    <t>860211</t>
  </si>
  <si>
    <t>兵器工程科</t>
  </si>
  <si>
    <r>
      <t>學校</t>
    </r>
    <r>
      <rPr>
        <b/>
        <sz val="14"/>
        <rFont val="Times New Roman"/>
        <family val="1"/>
      </rPr>
      <t xml:space="preserve">         </t>
    </r>
    <r>
      <rPr>
        <b/>
        <sz val="14"/>
        <rFont val="新細明體"/>
        <family val="1"/>
      </rPr>
      <t>代碼</t>
    </r>
  </si>
  <si>
    <t>學校名稱</t>
  </si>
  <si>
    <r>
      <t>學</t>
    </r>
    <r>
      <rPr>
        <b/>
        <sz val="14"/>
        <rFont val="Times New Roman"/>
        <family val="1"/>
      </rPr>
      <t xml:space="preserve">    </t>
    </r>
    <r>
      <rPr>
        <b/>
        <sz val="14"/>
        <rFont val="新細明體"/>
        <family val="1"/>
      </rPr>
      <t>校</t>
    </r>
    <r>
      <rPr>
        <b/>
        <sz val="14"/>
        <rFont val="Times New Roman"/>
        <family val="1"/>
      </rPr>
      <t xml:space="preserve">    </t>
    </r>
    <r>
      <rPr>
        <b/>
        <sz val="14"/>
        <rFont val="新細明體"/>
        <family val="1"/>
      </rPr>
      <t>地</t>
    </r>
    <r>
      <rPr>
        <b/>
        <sz val="14"/>
        <rFont val="Times New Roman"/>
        <family val="1"/>
      </rPr>
      <t xml:space="preserve">    </t>
    </r>
    <r>
      <rPr>
        <b/>
        <sz val="14"/>
        <rFont val="新細明體"/>
        <family val="1"/>
      </rPr>
      <t>址</t>
    </r>
  </si>
  <si>
    <r>
      <t>備</t>
    </r>
    <r>
      <rPr>
        <b/>
        <sz val="14"/>
        <rFont val="Times New Roman"/>
        <family val="1"/>
      </rPr>
      <t xml:space="preserve">                </t>
    </r>
    <r>
      <rPr>
        <b/>
        <sz val="14"/>
        <rFont val="新細明體"/>
        <family val="1"/>
      </rPr>
      <t>註</t>
    </r>
  </si>
  <si>
    <r>
      <t>甲、改名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</rPr>
      <t>私立</t>
    </r>
    <r>
      <rPr>
        <b/>
        <sz val="14"/>
        <rFont val="Times New Roman"/>
        <family val="1"/>
      </rPr>
      <t xml:space="preserve"> 2 </t>
    </r>
    <r>
      <rPr>
        <b/>
        <sz val="14"/>
        <rFont val="新細明體"/>
        <family val="1"/>
      </rPr>
      <t>所</t>
    </r>
    <r>
      <rPr>
        <b/>
        <sz val="14"/>
        <rFont val="Times New Roman"/>
        <family val="1"/>
      </rPr>
      <t>)</t>
    </r>
  </si>
  <si>
    <t>1059</t>
  </si>
  <si>
    <t>立德大學</t>
  </si>
  <si>
    <r>
      <t>由</t>
    </r>
    <r>
      <rPr>
        <sz val="14"/>
        <rFont val="Times New Roman"/>
        <family val="1"/>
      </rPr>
      <t xml:space="preserve"> 1124 </t>
    </r>
    <r>
      <rPr>
        <sz val="14"/>
        <rFont val="細明體"/>
        <family val="3"/>
      </rPr>
      <t>立德管理學院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改名</t>
    </r>
  </si>
  <si>
    <t>南開科技大學</t>
  </si>
  <si>
    <r>
      <t>由</t>
    </r>
    <r>
      <rPr>
        <sz val="14"/>
        <rFont val="Times New Roman"/>
        <family val="1"/>
      </rPr>
      <t xml:space="preserve"> 1180 </t>
    </r>
    <r>
      <rPr>
        <sz val="14"/>
        <rFont val="細明體"/>
        <family val="3"/>
      </rPr>
      <t>南開技術學院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改名</t>
    </r>
  </si>
  <si>
    <t>乙、合併</t>
  </si>
  <si>
    <t>國立東華大學</t>
  </si>
  <si>
    <r>
      <t xml:space="preserve">0020 </t>
    </r>
    <r>
      <rPr>
        <sz val="14"/>
        <rFont val="細明體"/>
        <family val="3"/>
      </rPr>
      <t>國立東華大學</t>
    </r>
  </si>
  <si>
    <r>
      <t xml:space="preserve">0041 </t>
    </r>
    <r>
      <rPr>
        <sz val="14"/>
        <rFont val="細明體"/>
        <family val="3"/>
      </rPr>
      <t>國立花蓮教育大學</t>
    </r>
  </si>
  <si>
    <t>丙、變更校名</t>
  </si>
  <si>
    <t>法鼓佛教學院</t>
  </si>
  <si>
    <r>
      <t>由</t>
    </r>
    <r>
      <rPr>
        <sz val="14"/>
        <rFont val="Times New Roman"/>
        <family val="1"/>
      </rPr>
      <t xml:space="preserve"> 1193</t>
    </r>
    <r>
      <rPr>
        <sz val="14"/>
        <rFont val="細明體"/>
        <family val="3"/>
      </rPr>
      <t xml:space="preserve"> 法鼓佛教研修學院 更名</t>
    </r>
  </si>
  <si>
    <t>丁、停招之進專進院</t>
  </si>
  <si>
    <t>1A45</t>
  </si>
  <si>
    <t>龍華科技大學附進修學院</t>
  </si>
  <si>
    <r>
      <t>[333]</t>
    </r>
    <r>
      <rPr>
        <sz val="14"/>
        <rFont val="細明體"/>
        <family val="3"/>
      </rPr>
      <t>桃園縣龜山鄉萬壽路一段</t>
    </r>
    <r>
      <rPr>
        <sz val="14"/>
        <rFont val="Times New Roman"/>
        <family val="1"/>
      </rPr>
      <t>300</t>
    </r>
    <r>
      <rPr>
        <sz val="14"/>
        <rFont val="細明體"/>
        <family val="3"/>
      </rPr>
      <t>號</t>
    </r>
  </si>
  <si>
    <t>停招且舊生畢業(不計校數)</t>
  </si>
  <si>
    <t>1A80</t>
  </si>
  <si>
    <t>中臺科技大學附進修學院</t>
  </si>
  <si>
    <r>
      <t>[406]</t>
    </r>
    <r>
      <rPr>
        <sz val="14"/>
        <rFont val="細明體"/>
        <family val="3"/>
      </rPr>
      <t>台中市北屯區大坑廓子里</t>
    </r>
    <r>
      <rPr>
        <sz val="14"/>
        <rFont val="Times New Roman"/>
        <family val="1"/>
      </rPr>
      <t>11</t>
    </r>
    <r>
      <rPr>
        <sz val="14"/>
        <rFont val="細明體"/>
        <family val="3"/>
      </rPr>
      <t>號</t>
    </r>
  </si>
  <si>
    <t>96學年成立，96、97學年均未開班
(97學年不計校數)</t>
  </si>
  <si>
    <r>
      <t>備註：</t>
    </r>
  </si>
  <si>
    <r>
      <t xml:space="preserve">1.國立東華大學及國立花蓮教育大學自97.8.1起兩校合併為國立東華大學，原國立花蓮教育大學校區稱為
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「國立東華大學美崙校區」。</t>
    </r>
  </si>
  <si>
    <r>
      <t>2. 97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 xml:space="preserve">日起國立體育學院及國立臺灣體育學院奉　行政院核定，正式合併為「國立臺灣體育大學」
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，初期各自獨立運作，並於四年內達成完全整併；有關資料蒐集及處理以兩個學校代碼分別為之
</t>
    </r>
    <r>
      <rPr>
        <sz val="12"/>
        <rFont val="Times New Roman"/>
        <family val="1"/>
      </rPr>
      <t xml:space="preserve">     (0044 </t>
    </r>
    <r>
      <rPr>
        <sz val="12"/>
        <rFont val="新細明體"/>
        <family val="1"/>
      </rPr>
      <t>國立臺灣體育大學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桃園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0045 </t>
    </r>
    <r>
      <rPr>
        <sz val="12"/>
        <rFont val="新細明體"/>
        <family val="1"/>
      </rPr>
      <t>國立臺灣體育大學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台中</t>
    </r>
    <r>
      <rPr>
        <sz val="12"/>
        <rFont val="Times New Roman"/>
        <family val="1"/>
      </rPr>
      <t>))</t>
    </r>
    <r>
      <rPr>
        <sz val="12"/>
        <rFont val="新細明體"/>
        <family val="1"/>
      </rPr>
      <t>，惟總校數仍計為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 xml:space="preserve">所。
</t>
    </r>
  </si>
  <si>
    <t>７６學年</t>
  </si>
  <si>
    <t>７７學年</t>
  </si>
  <si>
    <t>７８學年</t>
  </si>
  <si>
    <t>７９學年</t>
  </si>
  <si>
    <t>８０學年</t>
  </si>
  <si>
    <t>８１學年</t>
  </si>
  <si>
    <t>８２學年</t>
  </si>
  <si>
    <t>８４學年</t>
  </si>
  <si>
    <t>８５學年</t>
  </si>
  <si>
    <t>８６學年</t>
  </si>
  <si>
    <t>８７學年</t>
  </si>
  <si>
    <t>８８學年</t>
  </si>
  <si>
    <t>８９學年</t>
  </si>
  <si>
    <t>９０學年</t>
  </si>
  <si>
    <t>９２學年</t>
  </si>
  <si>
    <t>９４學年</t>
  </si>
  <si>
    <t>９５學年</t>
  </si>
  <si>
    <t>一、大學、學院、專科校數統計</t>
  </si>
  <si>
    <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新細明體"/>
        <family val="1"/>
      </rPr>
      <t>計</t>
    </r>
  </si>
  <si>
    <t>大　　　學</t>
  </si>
  <si>
    <r>
      <t>學</t>
    </r>
    <r>
      <rPr>
        <b/>
        <sz val="11"/>
        <rFont val="Times New Roman"/>
        <family val="1"/>
      </rPr>
      <t xml:space="preserve">                    </t>
    </r>
    <r>
      <rPr>
        <b/>
        <sz val="11"/>
        <rFont val="新細明體"/>
        <family val="1"/>
      </rPr>
      <t>院</t>
    </r>
  </si>
  <si>
    <t>專　　　科</t>
  </si>
  <si>
    <t>計</t>
  </si>
  <si>
    <t>國立</t>
  </si>
  <si>
    <t>市立</t>
  </si>
  <si>
    <t>私立</t>
  </si>
  <si>
    <t>省立</t>
  </si>
  <si>
    <t>７５學年</t>
  </si>
  <si>
    <t>８３學年</t>
  </si>
  <si>
    <t>９１學年</t>
  </si>
  <si>
    <t>　上學期</t>
  </si>
  <si>
    <t>　下學期</t>
  </si>
  <si>
    <t>９３學年</t>
  </si>
  <si>
    <t>９６學年</t>
  </si>
  <si>
    <t>９７學年</t>
  </si>
  <si>
    <r>
      <t>說明：</t>
    </r>
    <r>
      <rPr>
        <sz val="10"/>
        <rFont val="Times New Roman"/>
        <family val="1"/>
      </rPr>
      <t>1. 97</t>
    </r>
    <r>
      <rPr>
        <sz val="10"/>
        <rFont val="新細明體"/>
        <family val="1"/>
      </rPr>
      <t>學年大學校院資料不含軍事院校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所、警大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所及空大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所；另專科不含警專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所及陸軍專校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所。</t>
    </r>
    <r>
      <rPr>
        <sz val="10"/>
        <rFont val="Times New Roman"/>
        <family val="1"/>
      </rPr>
      <t xml:space="preserve">  </t>
    </r>
  </si>
  <si>
    <r>
      <t>　　</t>
    </r>
    <r>
      <rPr>
        <sz val="10"/>
        <rFont val="Times New Roman"/>
        <family val="1"/>
      </rPr>
      <t xml:space="preserve">    2. </t>
    </r>
    <r>
      <rPr>
        <sz val="10"/>
        <rFont val="新細明體"/>
        <family val="1"/>
      </rPr>
      <t>本表校數含科技大學及技術學院。</t>
    </r>
  </si>
  <si>
    <t>８３學年</t>
  </si>
  <si>
    <t>９１學年</t>
  </si>
  <si>
    <t>二、科技大學及技術學院校數統計</t>
  </si>
  <si>
    <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計</t>
    </r>
  </si>
  <si>
    <t>科技大學</t>
  </si>
  <si>
    <t>技術學院</t>
  </si>
  <si>
    <r>
      <t>國</t>
    </r>
    <r>
      <rPr>
        <b/>
        <sz val="12"/>
        <rFont val="新細明體"/>
        <family val="1"/>
      </rPr>
      <t>立</t>
    </r>
  </si>
  <si>
    <r>
      <t>私</t>
    </r>
    <r>
      <rPr>
        <b/>
        <sz val="12"/>
        <rFont val="新細明體"/>
        <family val="1"/>
      </rPr>
      <t>立</t>
    </r>
  </si>
  <si>
    <t>７６學年</t>
  </si>
  <si>
    <t>９２學年</t>
  </si>
  <si>
    <r>
      <t>９</t>
    </r>
    <r>
      <rPr>
        <sz val="12"/>
        <rFont val="新細明體"/>
        <family val="1"/>
      </rPr>
      <t>３學年</t>
    </r>
  </si>
  <si>
    <r>
      <t>９４學年</t>
    </r>
  </si>
  <si>
    <r>
      <t>９５學年</t>
    </r>
  </si>
  <si>
    <r>
      <t>說明：本表校數已包含於前頁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一、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大學、學院、專科校數統計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內。</t>
    </r>
  </si>
  <si>
    <t>單位：校</t>
  </si>
  <si>
    <t>大專校院(不含進修學校)</t>
  </si>
  <si>
    <t>學院</t>
  </si>
  <si>
    <t>大專進修學校(含空大)</t>
  </si>
  <si>
    <t>公立</t>
  </si>
  <si>
    <t>私立</t>
  </si>
  <si>
    <t>台灣地區</t>
  </si>
  <si>
    <t>金馬地區</t>
  </si>
  <si>
    <t>連江縣</t>
  </si>
  <si>
    <t>國立台灣體育大學有桃園校區及台中校區，本表校數歸入桃園縣計算。</t>
  </si>
  <si>
    <t>技職校院</t>
  </si>
  <si>
    <t>科技大學</t>
  </si>
  <si>
    <t>技術學院</t>
  </si>
  <si>
    <t>專科學校</t>
  </si>
  <si>
    <t>(07)6563711</t>
  </si>
  <si>
    <t>1113</t>
  </si>
  <si>
    <t>銘傳管理學院</t>
  </si>
  <si>
    <t>台北市 86年改名大學 新代碼為1016</t>
  </si>
  <si>
    <t>1114</t>
  </si>
  <si>
    <t>世界新聞傳播學院</t>
  </si>
  <si>
    <t>台北市 86年改名大學 新代碼為1015</t>
  </si>
  <si>
    <t>1115</t>
  </si>
  <si>
    <t>實踐設計管理學院</t>
  </si>
  <si>
    <t>台北市 86年改名大學 新代碼為1017</t>
  </si>
  <si>
    <t>(02)25038151</t>
  </si>
  <si>
    <t>1116</t>
  </si>
  <si>
    <t>長榮管理學院</t>
  </si>
  <si>
    <t>台南縣 91學年度改名大學 新代碼為1033</t>
  </si>
  <si>
    <t>www.cju.edu.tw</t>
  </si>
  <si>
    <t>1117</t>
  </si>
  <si>
    <t>淡水工商管理學院</t>
  </si>
  <si>
    <t>台北縣 88年改名大學  新代碼為1021</t>
  </si>
  <si>
    <t>1118</t>
  </si>
  <si>
    <t>慈濟醫學暨人文社會學院</t>
  </si>
  <si>
    <t>花蓮縣 89年改名大學 新代碼為1027</t>
  </si>
  <si>
    <t>(038)561825</t>
  </si>
  <si>
    <t>1119</t>
  </si>
  <si>
    <t>嘉南藥理學院</t>
  </si>
  <si>
    <t>台南縣 89年改名科技大學 新代碼為 1025</t>
  </si>
  <si>
    <t>1120</t>
  </si>
  <si>
    <t>南華管理學院</t>
  </si>
  <si>
    <t>嘉義縣 88年改名大學  新代碼為1020</t>
  </si>
  <si>
    <t>1121</t>
  </si>
  <si>
    <t>玄奘人文社會學院</t>
  </si>
  <si>
    <t>新竹市 93年改名大學 新代碼為1039</t>
  </si>
  <si>
    <t>1122</t>
  </si>
  <si>
    <t>開南管理學院</t>
  </si>
  <si>
    <t>桃園縣 95年改名大學 新代碼為1049</t>
  </si>
  <si>
    <t>1124</t>
  </si>
  <si>
    <t>立德管理學院</t>
  </si>
  <si>
    <t>[709]台南市安南區安中路五段188號</t>
  </si>
  <si>
    <t>1130</t>
  </si>
  <si>
    <t>朝陽技術學院</t>
  </si>
  <si>
    <t>台中縣 86年改名科技大學 新代碼為1018</t>
  </si>
  <si>
    <t>(04)3323000</t>
  </si>
  <si>
    <t>1131</t>
  </si>
  <si>
    <t>崑山技術學院</t>
  </si>
  <si>
    <t>台南縣 89年改名科技大學 新代碼為1024</t>
  </si>
  <si>
    <t>1132</t>
  </si>
  <si>
    <t>南台技術學院</t>
  </si>
  <si>
    <t>台南縣 88年改名科技大學 新代碼為1023</t>
  </si>
  <si>
    <t>1133</t>
  </si>
  <si>
    <t>明新技術學院</t>
  </si>
  <si>
    <t>新竹縣 91年改名科技大學 新代碼為1032</t>
  </si>
  <si>
    <t>www.mhit.edu.tw</t>
  </si>
  <si>
    <t>1135</t>
  </si>
  <si>
    <t>台南女子技術學院</t>
  </si>
  <si>
    <t>台南縣 95年改名科技大學 新代碼為1051</t>
  </si>
  <si>
    <t>www.twcat.edu.tw</t>
  </si>
  <si>
    <t>1136</t>
  </si>
  <si>
    <t>輔英技術學院</t>
  </si>
  <si>
    <t>高雄縣 91年改名科技大學 新代碼為1031</t>
  </si>
  <si>
    <t>1137</t>
  </si>
  <si>
    <t>弘光技術學院</t>
  </si>
  <si>
    <t>台中縣 92年改名科技大學 新代碼為1034</t>
  </si>
  <si>
    <t>www.hkc.edu.tw</t>
  </si>
  <si>
    <t>1138</t>
  </si>
  <si>
    <t>樹德技術學院</t>
  </si>
  <si>
    <t>高雄縣 89年改名科技大學 新代碼為 1026</t>
  </si>
  <si>
    <t>(07)6151000</t>
  </si>
  <si>
    <t>1139</t>
  </si>
  <si>
    <t>龍華技術學院</t>
  </si>
  <si>
    <t>桃園縣 90年改名科技大學 新代碼為1030</t>
  </si>
  <si>
    <t>(02)29023211</t>
  </si>
  <si>
    <t>www.lhit.edu.tw</t>
  </si>
  <si>
    <t>1140</t>
  </si>
  <si>
    <t>中台醫護技術學院</t>
  </si>
  <si>
    <t>台中市 94年改名科技大學 新代碼為1047</t>
  </si>
  <si>
    <t>1141</t>
  </si>
  <si>
    <t>高苑技術學院</t>
  </si>
  <si>
    <t>高雄縣 94年改名科技大學 新代碼為1042</t>
  </si>
  <si>
    <t>1142</t>
  </si>
  <si>
    <t>景文技術學院</t>
  </si>
  <si>
    <t>www.jwit.edu.tw</t>
  </si>
  <si>
    <t>1143</t>
  </si>
  <si>
    <t>明志技術學院</t>
  </si>
  <si>
    <t>台北縣 93年改名為科技大學 新代碼為1041</t>
  </si>
  <si>
    <t>1144</t>
  </si>
  <si>
    <t>正修技術學院</t>
  </si>
  <si>
    <t>高雄縣 92年改名大學 新代碼為1037</t>
  </si>
  <si>
    <t>1146</t>
  </si>
  <si>
    <t>嶺東技術學院</t>
  </si>
  <si>
    <t>台中市 94年改名科技大學 新代碼為1045</t>
  </si>
  <si>
    <t>(04)23895624</t>
  </si>
  <si>
    <t>www.ltc.edu.tw</t>
  </si>
  <si>
    <t>1149</t>
  </si>
  <si>
    <t>萬能技術學院</t>
  </si>
  <si>
    <t>桃園縣93.2.1 改名科大 新代碼為1038</t>
  </si>
  <si>
    <t>www.vit.edu.tw</t>
  </si>
  <si>
    <t>1151</t>
  </si>
  <si>
    <t>聖約翰技術學院</t>
  </si>
  <si>
    <t>台北縣 94年改名科技大學 新代碼為1044</t>
  </si>
  <si>
    <t>1152</t>
  </si>
  <si>
    <t>清雲技術學院</t>
  </si>
  <si>
    <t>桃園縣 92年改名大學 新代碼為1036</t>
  </si>
  <si>
    <t>www.cyit.edu.tw</t>
  </si>
  <si>
    <t>1153</t>
  </si>
  <si>
    <t>遠東技術學院</t>
  </si>
  <si>
    <t>台南縣 95年改名科技大學 新代碼為1052</t>
  </si>
  <si>
    <t>(06)5977000</t>
  </si>
  <si>
    <t>1155</t>
  </si>
  <si>
    <t>大仁技術學院</t>
  </si>
  <si>
    <t>屏東縣 94年改名科技大學 新代碼為1043</t>
  </si>
  <si>
    <t>1156</t>
  </si>
  <si>
    <t>建國技術學院</t>
  </si>
  <si>
    <t>彰化縣 93年改名科技大學 新代碼1040</t>
  </si>
  <si>
    <t>1157</t>
  </si>
  <si>
    <t>元培科學技術學院</t>
  </si>
  <si>
    <t>新竹市 95年改名科技大學 新代碼為1053</t>
  </si>
  <si>
    <t>1158</t>
  </si>
  <si>
    <t>中華醫事學院</t>
  </si>
  <si>
    <t>(06)2671214</t>
  </si>
  <si>
    <t>1161</t>
  </si>
  <si>
    <t>德明技術學院</t>
  </si>
  <si>
    <t>1162</t>
  </si>
  <si>
    <t>中國技術學院</t>
  </si>
  <si>
    <t>台北市 94年改名科技大學 新代碼為1046</t>
  </si>
  <si>
    <t>1167</t>
  </si>
  <si>
    <t>東南技術學院</t>
  </si>
  <si>
    <t>www.tnit.edu.tw</t>
  </si>
  <si>
    <t>1175</t>
  </si>
  <si>
    <t>佛光人文社會學院</t>
  </si>
  <si>
    <t>宜蘭縣 95年改名大學 新代碼為1050</t>
  </si>
  <si>
    <t>1177</t>
  </si>
  <si>
    <t>明道管理學院</t>
  </si>
  <si>
    <t>1178</t>
  </si>
  <si>
    <t>台中健康暨管理學院</t>
  </si>
  <si>
    <t>台中縣 94年改名亞洲大學 新代碼為1048</t>
  </si>
  <si>
    <t>1180</t>
  </si>
  <si>
    <t>南開技術學院</t>
  </si>
  <si>
    <t>[542]南投縣草屯鎮中正路五六八號</t>
  </si>
  <si>
    <t>www.nkc.edu.tw</t>
  </si>
  <si>
    <t>2101</t>
  </si>
  <si>
    <t>省立台北師範學院</t>
  </si>
  <si>
    <t>台北市 80年改隸國立  新代碼為0121</t>
  </si>
  <si>
    <t>2102</t>
  </si>
  <si>
    <t>省立新竹師範學院</t>
  </si>
  <si>
    <t>新竹市 80年改隸國立  新代碼為0122</t>
  </si>
  <si>
    <t>2103</t>
  </si>
  <si>
    <t>省立台中師範學院</t>
  </si>
  <si>
    <t>台中市 80年改隸國立  新代碼為0123</t>
  </si>
  <si>
    <t>2104</t>
  </si>
  <si>
    <t>省立嘉義師範學院</t>
  </si>
  <si>
    <t>嘉義市 80年改隸國立  新代碼為0124</t>
  </si>
  <si>
    <t>2105</t>
  </si>
  <si>
    <t>省立台南師範學院</t>
  </si>
  <si>
    <t>台南市 80年改隸國立  新代碼為0125</t>
  </si>
  <si>
    <t>2106</t>
  </si>
  <si>
    <t>省立屏東師範學院</t>
  </si>
  <si>
    <t>屏東縣 80年改隸國立  新代碼為0126</t>
  </si>
  <si>
    <t>2107</t>
  </si>
  <si>
    <t>省立台東師範學院</t>
  </si>
  <si>
    <t>台東縣 80年改隸國立  新代碼為0127</t>
  </si>
  <si>
    <t>2108</t>
  </si>
  <si>
    <t>省立花蓮師範學院</t>
  </si>
  <si>
    <t>花蓮縣 80年改隸國立  新代碼為0128</t>
  </si>
  <si>
    <t>3101</t>
  </si>
  <si>
    <t>台北市立師範學院</t>
  </si>
  <si>
    <t>台北市 94年改名教育大學 新代碼為3001</t>
  </si>
  <si>
    <t>0201</t>
  </si>
  <si>
    <t>國立台灣藝術專科學校</t>
  </si>
  <si>
    <t>台北縣 87年停招</t>
  </si>
  <si>
    <t>(02)29676414</t>
  </si>
  <si>
    <t>0202</t>
  </si>
  <si>
    <t>國立屏東農業專科學校</t>
  </si>
  <si>
    <t>屏東縣 80年改制技術學院 新代碼為0116</t>
  </si>
  <si>
    <t>0203</t>
  </si>
  <si>
    <t>國立嘉義農業專科學校</t>
  </si>
  <si>
    <t>嘉義市 86年改制技術學院 新代碼為0132</t>
  </si>
  <si>
    <t>0204</t>
  </si>
  <si>
    <t>國立台北工業專科學校</t>
  </si>
  <si>
    <t>台北市 87年停招</t>
  </si>
  <si>
    <t>0205</t>
  </si>
  <si>
    <t>國立高雄工商專科學校</t>
  </si>
  <si>
    <t>高雄市 86年改制技術學院 新代碼為0131</t>
  </si>
  <si>
    <t>0206</t>
  </si>
  <si>
    <t>國立雲林工業專科學校</t>
  </si>
  <si>
    <t>雲林縣 86年改制技術學院 新代碼為0133</t>
  </si>
  <si>
    <t>0207</t>
  </si>
  <si>
    <t>國立台北商業專科學校</t>
  </si>
  <si>
    <t>台北市 90年改制技術學院 新代碼為0142</t>
  </si>
  <si>
    <t>0208</t>
  </si>
  <si>
    <t>國立台中商業專科學校</t>
  </si>
  <si>
    <t>台中市 88年改制技術學院 新代碼為0137</t>
  </si>
  <si>
    <t>(04)2211181</t>
  </si>
  <si>
    <t>0209</t>
  </si>
  <si>
    <t>國立台北護理專科學校</t>
  </si>
  <si>
    <t>台北市 83年改制學院  新代碼為0118</t>
  </si>
  <si>
    <t>0210</t>
  </si>
  <si>
    <t>國立高雄海事專科學校</t>
  </si>
  <si>
    <t>高雄市 86年改制技術學院 新代碼為0134</t>
  </si>
  <si>
    <t>0211</t>
  </si>
  <si>
    <t>國立宜蘭農工專科學校</t>
  </si>
  <si>
    <t>宜蘭縣 87年改制技術學院 新代碼為0135</t>
  </si>
  <si>
    <t>(039)322694</t>
  </si>
  <si>
    <t>0212</t>
  </si>
  <si>
    <t>國立屏東商業專科學校</t>
  </si>
  <si>
    <t>屏東縣 87年改制技術學院 新代碼為0136</t>
  </si>
  <si>
    <t>0213</t>
  </si>
  <si>
    <t>國立澎湖海事管理專校</t>
  </si>
  <si>
    <t>澎湖縣 89年改制技術學院 新代碼為 0141</t>
  </si>
  <si>
    <t>0214</t>
  </si>
  <si>
    <t>國立高雄餐旅管理專校</t>
  </si>
  <si>
    <t>高雄市 89年改制學院 新代碼為 0140</t>
  </si>
  <si>
    <t>0217</t>
  </si>
  <si>
    <t>國立聯合工商專科學校</t>
  </si>
  <si>
    <t>苗栗縣 88年改制技術學院 新代碼為0139</t>
  </si>
  <si>
    <t>(037)320610</t>
  </si>
  <si>
    <t>0218</t>
  </si>
  <si>
    <t>國立勤益工商專科學校</t>
  </si>
  <si>
    <t>台中縣 88年改制技術學院 新代碼為0138</t>
  </si>
  <si>
    <t>(04)3924505</t>
  </si>
  <si>
    <t>0219</t>
  </si>
  <si>
    <t>國立台灣戲曲專科學校</t>
  </si>
  <si>
    <t>台北市 95年改制學院 新代碼為0144</t>
  </si>
  <si>
    <t>0229</t>
  </si>
  <si>
    <t>國立台灣體育專科學校</t>
  </si>
  <si>
    <t>台中市 85年改制學院  新代碼為0111</t>
  </si>
  <si>
    <t>1201</t>
  </si>
  <si>
    <t>光武工商專科學校</t>
  </si>
  <si>
    <t>台北市89年改制技術學院新代碼1163(北台)</t>
  </si>
  <si>
    <t>1202</t>
  </si>
  <si>
    <t>中華工商專科學校</t>
  </si>
  <si>
    <t>台北市 88年改制技術學院 新代碼為1145</t>
  </si>
  <si>
    <t>(02)27821683</t>
  </si>
  <si>
    <t>1203</t>
  </si>
  <si>
    <t>亞東工業專科學校</t>
  </si>
  <si>
    <t>台北縣 89年改制技術學院 新代碼為 1166</t>
  </si>
  <si>
    <t>(02)29610145</t>
  </si>
  <si>
    <t>1204</t>
  </si>
  <si>
    <t>東南工業專科學校</t>
  </si>
  <si>
    <t>台北縣 89年改制技術學院 新代碼為 1167</t>
  </si>
  <si>
    <t>(02)26625900</t>
  </si>
  <si>
    <t>1205</t>
  </si>
  <si>
    <t>華夏工商專科學校</t>
  </si>
  <si>
    <t>台北縣 93年改制技術學院 新代碼為1191</t>
  </si>
  <si>
    <t>1206</t>
  </si>
  <si>
    <t>四海工商專科學校</t>
  </si>
  <si>
    <t>台北縣 90年改制技術學院 新代碼為1179</t>
  </si>
  <si>
    <t>(02)22612102</t>
  </si>
  <si>
    <t>www.sitc.edu.tw</t>
  </si>
  <si>
    <t>1207</t>
  </si>
  <si>
    <t>明志工業專科學校</t>
  </si>
  <si>
    <t>台北縣 88年改制技術學院 新代碼為1143</t>
  </si>
  <si>
    <t>(02)29025250</t>
  </si>
  <si>
    <t>1208</t>
  </si>
  <si>
    <t>黎明工業專科學校</t>
  </si>
  <si>
    <t>台北縣 91年改制技術學院 新代碼為1183</t>
  </si>
  <si>
    <t>1209</t>
  </si>
  <si>
    <t>新埔工商專科學校</t>
  </si>
  <si>
    <t>台北縣 88年改制技術學院 新代碼為1151</t>
  </si>
  <si>
    <t>1210</t>
  </si>
  <si>
    <t>復興工商專科學校</t>
  </si>
  <si>
    <t>宜蘭縣 90年改制學院 新代碼為1182</t>
  </si>
  <si>
    <t>(039)771330</t>
  </si>
  <si>
    <t>1211</t>
  </si>
  <si>
    <t>健行工商專科學校</t>
  </si>
  <si>
    <t>桃園縣 88年改制技術學院 新代碼為1152</t>
  </si>
  <si>
    <t>1212</t>
  </si>
  <si>
    <t>南亞工商專科學校</t>
  </si>
  <si>
    <t>桃園縣 89年改制技術學院 新代碼為 1168</t>
  </si>
  <si>
    <t>1213</t>
  </si>
  <si>
    <t>萬能工商專科學校</t>
  </si>
  <si>
    <t>桃園縣 88年改制技術學院 新代碼為1149</t>
  </si>
  <si>
    <t>(03)4531054</t>
  </si>
  <si>
    <t>1214</t>
  </si>
  <si>
    <t>龍華工商專科學校</t>
  </si>
  <si>
    <t>桃園縣 87年改制技術學院 新代碼為1139</t>
  </si>
  <si>
    <t>1215</t>
  </si>
  <si>
    <t>明新工商專科學校</t>
  </si>
  <si>
    <t>新竹縣 86年改制技術學院 新代碼為1133</t>
  </si>
  <si>
    <t>1216</t>
  </si>
  <si>
    <t>大華工商專科學校</t>
  </si>
  <si>
    <t>新竹縣 86年改制技術學院 新代碼為1134</t>
  </si>
  <si>
    <t>1217</t>
  </si>
  <si>
    <t>聯合工商專科學校</t>
  </si>
  <si>
    <t>苗栗縣 84年改隸國立  新代碼為 0217</t>
  </si>
  <si>
    <t>1218</t>
  </si>
  <si>
    <t>勤益工商專科學校</t>
  </si>
  <si>
    <t>台中縣 81年改隸國立  新代碼為 0218</t>
  </si>
  <si>
    <t>1219</t>
  </si>
  <si>
    <t>南開工商專科學校</t>
  </si>
  <si>
    <t>南投縣 90年改制技術學院 新代碼為1180</t>
  </si>
  <si>
    <t>(049)326136</t>
  </si>
  <si>
    <t>www.nkjc.edu.tw</t>
  </si>
  <si>
    <t>1220</t>
  </si>
  <si>
    <t>建國工商專科學校</t>
  </si>
  <si>
    <t>彰化縣 88年改制技術學院 新代碼為1156</t>
  </si>
  <si>
    <t>(04)7222061</t>
  </si>
  <si>
    <t>1221</t>
  </si>
  <si>
    <t>中州工商專科學校</t>
  </si>
  <si>
    <t>彰化縣 89年改制技術學院 新代碼為 1170</t>
  </si>
  <si>
    <t>1222</t>
  </si>
  <si>
    <t>吳鳳工商專科學校</t>
  </si>
  <si>
    <t>嘉義縣 89年改制技術學院 新代碼為 1172</t>
  </si>
  <si>
    <t>(05)2267124</t>
  </si>
  <si>
    <t>1223</t>
  </si>
  <si>
    <t>崑山工商專科學校</t>
  </si>
  <si>
    <t>台南縣 85年改制技術學院 新代碼為1131</t>
  </si>
  <si>
    <t>1224</t>
  </si>
  <si>
    <t>南台工商專科學校</t>
  </si>
  <si>
    <t>台南縣 85年改制技術學院 新代碼為1132</t>
  </si>
  <si>
    <t>1225</t>
  </si>
  <si>
    <t>南榮工商專科學校</t>
  </si>
  <si>
    <t>台南縣 90年改制技術學院 新代碼為1181</t>
  </si>
  <si>
    <t>1226</t>
  </si>
  <si>
    <t>遠東工商專科學校</t>
  </si>
  <si>
    <t>台南縣 88年改制技術學院 新代碼為1153</t>
  </si>
  <si>
    <t>(06)5989141</t>
  </si>
  <si>
    <t>1227</t>
  </si>
  <si>
    <t>東方工商專科學校</t>
  </si>
  <si>
    <t>高雄縣 91年改制技術學院 新代碼為1184</t>
  </si>
  <si>
    <t>1228</t>
  </si>
  <si>
    <t>正修工商專科學校</t>
  </si>
  <si>
    <t>高雄縣 88年改制技術學院 新代碼為1144</t>
  </si>
  <si>
    <t>1229</t>
  </si>
  <si>
    <t>永達工商專科學校</t>
  </si>
  <si>
    <t>屏東縣 88年改制技術學院 新代碼為1154</t>
  </si>
  <si>
    <t>1230</t>
  </si>
  <si>
    <t>樹德工商專科學校</t>
  </si>
  <si>
    <t>台中市 89年改制修平技術學院 新代碼 1174</t>
  </si>
  <si>
    <t>(04)2616640</t>
  </si>
  <si>
    <t>1231</t>
  </si>
  <si>
    <t>大漢工商專科學校</t>
  </si>
  <si>
    <t>花蓮縣 88年改制技術學院 新代碼為1148</t>
  </si>
  <si>
    <t>(038)267461</t>
  </si>
  <si>
    <t>1232</t>
  </si>
  <si>
    <t>銘傳商業專科學校</t>
  </si>
  <si>
    <t>台北市 79年改制學院  新代碼為1113</t>
  </si>
  <si>
    <t>1233</t>
  </si>
  <si>
    <t>德明商業專科學校</t>
  </si>
  <si>
    <t>台北市 89年改制技術學院 新代碼為 1161</t>
  </si>
  <si>
    <t>1234</t>
  </si>
  <si>
    <t>國際商業專科學校</t>
  </si>
  <si>
    <t>高雄市 (停辦)</t>
  </si>
  <si>
    <t>1235</t>
  </si>
  <si>
    <t>醒吾商業專科學校</t>
  </si>
  <si>
    <t>台北縣 89年改制技術學院 新代碼為 1165</t>
  </si>
  <si>
    <t>1236</t>
  </si>
  <si>
    <t>致理商業專科學校</t>
  </si>
  <si>
    <t>台北縣 89年改制技術學院 新代碼為 1164</t>
  </si>
  <si>
    <t>1237</t>
  </si>
  <si>
    <t>大同商業專科學校</t>
  </si>
  <si>
    <t>嘉義市 92年改制技術學院 新代碼為1188</t>
  </si>
  <si>
    <t>(05)2223134</t>
  </si>
  <si>
    <t>1238</t>
  </si>
  <si>
    <t>僑光商業專科學校</t>
  </si>
  <si>
    <t>台中市 89年改制技術學院 新代碼為 1169</t>
  </si>
  <si>
    <t>(04)2516855</t>
  </si>
  <si>
    <t>1239</t>
  </si>
  <si>
    <t>嶺東商業專科學校</t>
  </si>
  <si>
    <t>台中市 88年改制技術學院 新代碼為1146</t>
  </si>
  <si>
    <t>(04)3895624</t>
  </si>
  <si>
    <t>1240</t>
  </si>
  <si>
    <t>淡水工商管理專校</t>
  </si>
  <si>
    <t>台北縣 83年改制學院  新代碼為1117</t>
  </si>
  <si>
    <t>1241</t>
  </si>
  <si>
    <t>崇右企業管理專校</t>
  </si>
  <si>
    <t>基隆市 92年改制技術學院 新代碼為1187</t>
  </si>
  <si>
    <t>1242</t>
  </si>
  <si>
    <t>中國海事商業專校</t>
  </si>
  <si>
    <t>www.ccmtc.edu.tw</t>
  </si>
  <si>
    <t>1243</t>
  </si>
  <si>
    <t>中台醫事技術專校</t>
  </si>
  <si>
    <t>台中市 87年改制技術學院 新代碼為1140</t>
  </si>
  <si>
    <t>(04)2391949</t>
  </si>
  <si>
    <t>1244</t>
  </si>
  <si>
    <t>中華醫事技術專校</t>
  </si>
  <si>
    <t>台南縣 88年改制技術學院 新代碼為1158</t>
  </si>
  <si>
    <t>1245</t>
  </si>
  <si>
    <t>元培醫事技術專校</t>
  </si>
  <si>
    <t>新竹市 88年改制技術學院 新代碼為1157</t>
  </si>
  <si>
    <t>1246</t>
  </si>
  <si>
    <t>弘光醫事護理專校</t>
  </si>
  <si>
    <t>台中縣 86年改制技術學院 新代碼為1137</t>
  </si>
  <si>
    <t>1247</t>
  </si>
  <si>
    <t>輔英醫事護理專校</t>
  </si>
  <si>
    <t>高雄縣 86年改制技術學院 新代碼為1136</t>
  </si>
  <si>
    <t>1248</t>
  </si>
  <si>
    <t>美和護理管理專校</t>
  </si>
  <si>
    <t>屏東縣 89年改制技術學院 新代碼為 1173</t>
  </si>
  <si>
    <t>1249</t>
  </si>
  <si>
    <t>德育醫護管理專校</t>
  </si>
  <si>
    <t>基隆市 91年改制技術學院 新代碼為1185</t>
  </si>
  <si>
    <t>www.dyc.edu.tw</t>
  </si>
  <si>
    <t>1250</t>
  </si>
  <si>
    <t>嘉南藥學專科學校</t>
  </si>
  <si>
    <t>台南縣 85年改制學院  新代碼為1119</t>
  </si>
  <si>
    <t>1251</t>
  </si>
  <si>
    <t>大仁藥學專科學校</t>
  </si>
  <si>
    <t>屏東縣 88年改制技術學院 新代碼為1155</t>
  </si>
  <si>
    <t>1252</t>
  </si>
  <si>
    <t>實踐家政專科學校</t>
  </si>
  <si>
    <t>台北市 80年改制學院  新代碼為1115</t>
  </si>
  <si>
    <t>1253</t>
  </si>
  <si>
    <t>台南家政專科學校</t>
  </si>
  <si>
    <t>台南縣 86年改制技術學院 新代碼為1135</t>
  </si>
  <si>
    <t>1254</t>
  </si>
  <si>
    <t>世界新聞專科學校</t>
  </si>
  <si>
    <t>台北市 80年改制學院  新代碼為1114</t>
  </si>
  <si>
    <t>1255</t>
  </si>
  <si>
    <t>中國工商專科學校</t>
  </si>
  <si>
    <t>台北市 89年改制技術學院 新代碼為 1162</t>
  </si>
  <si>
    <t>1256</t>
  </si>
  <si>
    <t>文藻外國語文專校</t>
  </si>
  <si>
    <t>高雄市 88年改制外語學院 新代碼為1147</t>
  </si>
  <si>
    <t>1257</t>
  </si>
  <si>
    <t>長庚護理專科學校</t>
  </si>
  <si>
    <t>桃園縣 91年改制技術學院 新代碼為1186</t>
  </si>
  <si>
    <t>(03)3277333</t>
  </si>
  <si>
    <t>www.cgin.edu.tw</t>
  </si>
  <si>
    <t>1258</t>
  </si>
  <si>
    <t>親民工商專科學校</t>
  </si>
  <si>
    <t>苗栗縣 93.2.1改名科技大學 新代碼 1189</t>
  </si>
  <si>
    <t>(037)601048</t>
  </si>
  <si>
    <t>1259</t>
  </si>
  <si>
    <t>高苑工商專科學校</t>
  </si>
  <si>
    <t>高雄縣 87年改制技術學院 新代碼為1141</t>
  </si>
  <si>
    <t>(07)6968121</t>
  </si>
  <si>
    <t>1260</t>
  </si>
  <si>
    <t>和春工商專科學校</t>
  </si>
  <si>
    <t>高雄縣 88年改制技術學院 新代碼為1159</t>
  </si>
  <si>
    <t>(07)6618851</t>
  </si>
  <si>
    <t>1265</t>
  </si>
  <si>
    <t>景文工商專科學校</t>
  </si>
  <si>
    <t>台北縣 87年改制技術學院 新代碼為1142</t>
  </si>
  <si>
    <t>(02)22116036</t>
  </si>
  <si>
    <t>1270</t>
  </si>
  <si>
    <t>台灣觀光經營管理專校</t>
  </si>
  <si>
    <t>花蓮縣(精鐘)95年改制觀光學院新代碼1192</t>
  </si>
  <si>
    <t>1271</t>
  </si>
  <si>
    <t>環球商業專科學校</t>
  </si>
  <si>
    <t>雲林縣 89年改制技術學院 新代碼為 1171</t>
  </si>
  <si>
    <t>(05)5570866</t>
  </si>
  <si>
    <t>1280</t>
  </si>
  <si>
    <t>慈濟護理專科學校</t>
  </si>
  <si>
    <t>花蓮縣 88年改制技術學院 新代碼為1150</t>
  </si>
  <si>
    <t>(038)362158</t>
  </si>
  <si>
    <t>2201</t>
  </si>
  <si>
    <t>省立台北師範專科學校</t>
  </si>
  <si>
    <t>台北市 76年改制學院  新代碼為2101</t>
  </si>
  <si>
    <t>2202</t>
  </si>
  <si>
    <t>省立新竹師範專科學校　</t>
  </si>
  <si>
    <t>新竹市 76年改制學院  新代碼為2102</t>
  </si>
  <si>
    <t>2203</t>
  </si>
  <si>
    <t>省立台中師範專科學校　</t>
  </si>
  <si>
    <t>台中市 76年改制學院  新代碼為2103</t>
  </si>
  <si>
    <t>2204</t>
  </si>
  <si>
    <t>省立嘉義師範專科學校　</t>
  </si>
  <si>
    <t>嘉義市 76年改制學院  新代碼為2104</t>
  </si>
  <si>
    <t>2205</t>
  </si>
  <si>
    <t>省立台南師範專科學校　</t>
  </si>
  <si>
    <t>台南市 76年改制學院  新代碼為2105</t>
  </si>
  <si>
    <t>2206</t>
  </si>
  <si>
    <t>省立屏東師範專科學校　</t>
  </si>
  <si>
    <t>屏東縣 76年改制學院  新代碼為2106</t>
  </si>
  <si>
    <t>2207</t>
  </si>
  <si>
    <t>省立台東師範專科學校　</t>
  </si>
  <si>
    <t>台東縣 76年改制學院  新代碼為2107</t>
  </si>
  <si>
    <t>2208</t>
  </si>
  <si>
    <t>省立花蓮師範專科學校　</t>
  </si>
  <si>
    <t>花蓮縣 76年改制學院  新代碼為2108</t>
  </si>
  <si>
    <t>2209</t>
  </si>
  <si>
    <t>省立台中體育專科學校</t>
  </si>
  <si>
    <t>台中市 80年改隸國立  新代碼為0229</t>
  </si>
  <si>
    <t>3201</t>
  </si>
  <si>
    <t>台北市立師範專科學校</t>
  </si>
  <si>
    <t>台北市 76年改制學院  新代碼為3101</t>
  </si>
  <si>
    <t>31</t>
  </si>
  <si>
    <t>3202</t>
  </si>
  <si>
    <t>台北市立體育專科學校</t>
  </si>
  <si>
    <t>台北市 85年改制學院  新代碼為3102</t>
  </si>
  <si>
    <t>0A04</t>
  </si>
  <si>
    <t>台北商業技院附空中進專</t>
  </si>
  <si>
    <t>台北市 91年改制空中進修學院 新代碼為0A17</t>
  </si>
  <si>
    <t>(02)23938500</t>
  </si>
  <si>
    <t>0A05</t>
  </si>
  <si>
    <t>台中技術學院附空中進專</t>
  </si>
  <si>
    <t>台中市 91年改制空中進修學院 新代碼為0A18</t>
  </si>
  <si>
    <t>(04)22260620</t>
  </si>
  <si>
    <t>0A06</t>
  </si>
  <si>
    <t>成功大學附空中進專</t>
  </si>
  <si>
    <t>台南市 91年併入台中技院附設空中進修學院</t>
  </si>
  <si>
    <t>0A03</t>
  </si>
  <si>
    <t>台北工專附進修專校</t>
  </si>
  <si>
    <t>S</t>
  </si>
  <si>
    <t>台北市 (停招)</t>
  </si>
  <si>
    <t>(02)27712743</t>
  </si>
  <si>
    <t>0A07</t>
  </si>
  <si>
    <t>高雄科技學院附進修專校</t>
  </si>
  <si>
    <t>高雄市 (停招)</t>
  </si>
  <si>
    <t>0A08</t>
  </si>
  <si>
    <t>虎尾科技大學附進修專校</t>
  </si>
  <si>
    <t>[632]雲林縣虎尾鎮文化路六四號</t>
  </si>
  <si>
    <t>客家(政治經濟)(與政策)研究所</t>
  </si>
  <si>
    <t>310404</t>
  </si>
  <si>
    <t>族群(關係)與文化研究所</t>
  </si>
  <si>
    <t>310405</t>
  </si>
  <si>
    <t>民族與華僑研究所</t>
  </si>
  <si>
    <t>310406</t>
  </si>
  <si>
    <t>民族社會學系</t>
  </si>
  <si>
    <t>310499</t>
  </si>
  <si>
    <t>原住民民族學院不分系</t>
  </si>
  <si>
    <t>3105</t>
  </si>
  <si>
    <t>心理學類</t>
  </si>
  <si>
    <t>310501</t>
  </si>
  <si>
    <t>(應用)心理學系</t>
  </si>
  <si>
    <t>310502</t>
  </si>
  <si>
    <t>(臨床)行為科學研究所</t>
  </si>
  <si>
    <t>310503</t>
  </si>
  <si>
    <t>社會心理學系</t>
  </si>
  <si>
    <t>310504</t>
  </si>
  <si>
    <t>心理輔導學系</t>
  </si>
  <si>
    <t>310505</t>
  </si>
  <si>
    <t>臨床(與諮商)心理學系</t>
  </si>
  <si>
    <t>310506</t>
  </si>
  <si>
    <t>輔導與諮商學系</t>
  </si>
  <si>
    <t>310507</t>
  </si>
  <si>
    <t>諮商與輔導學系</t>
  </si>
  <si>
    <t>310508</t>
  </si>
  <si>
    <t>諮商(與)(應用)心理學系</t>
  </si>
  <si>
    <t>310509</t>
  </si>
  <si>
    <t>心理與諮商學系</t>
  </si>
  <si>
    <t>310510</t>
  </si>
  <si>
    <t>認知(與神經)科學研究所</t>
  </si>
  <si>
    <t>310511</t>
  </si>
  <si>
    <t>行為醫學研究所</t>
  </si>
  <si>
    <t>310512</t>
  </si>
  <si>
    <t>心理復健學系</t>
  </si>
  <si>
    <t>310513</t>
  </si>
  <si>
    <t>諮商與教育心理研究所</t>
  </si>
  <si>
    <t>310514</t>
  </si>
  <si>
    <t>婚姻與家族治療研究所</t>
  </si>
  <si>
    <t>310515</t>
  </si>
  <si>
    <t>神經科學與認知科學研究所</t>
  </si>
  <si>
    <t>310516</t>
  </si>
  <si>
    <t>心理及社會工作學系</t>
  </si>
  <si>
    <t>310517</t>
  </si>
  <si>
    <t>諮商與工商心理學系</t>
  </si>
  <si>
    <t>3106</t>
  </si>
  <si>
    <t>地理學類</t>
  </si>
  <si>
    <t>310601</t>
  </si>
  <si>
    <t>地理學系</t>
  </si>
  <si>
    <t>310602</t>
  </si>
  <si>
    <t>地理環境資源學系</t>
  </si>
  <si>
    <t>310603</t>
  </si>
  <si>
    <t>地學研究所</t>
  </si>
  <si>
    <t>3107</t>
  </si>
  <si>
    <t>區域研究學類</t>
  </si>
  <si>
    <t>310701</t>
  </si>
  <si>
    <t>美國研究所</t>
  </si>
  <si>
    <t>310702</t>
  </si>
  <si>
    <t>東亞研究所</t>
  </si>
  <si>
    <t>310703</t>
  </si>
  <si>
    <t>東亞文化暨發展學系</t>
  </si>
  <si>
    <t>310704</t>
  </si>
  <si>
    <t>東南亞研究所</t>
  </si>
  <si>
    <t>310705</t>
  </si>
  <si>
    <t>日本研究所</t>
  </si>
  <si>
    <t>310706</t>
  </si>
  <si>
    <t>歐洲研究所</t>
  </si>
  <si>
    <t>310707</t>
  </si>
  <si>
    <t>(中國)大陸研究所</t>
  </si>
  <si>
    <t>310708</t>
  </si>
  <si>
    <t>拉丁美洲研究所</t>
  </si>
  <si>
    <t>310709</t>
  </si>
  <si>
    <t>俄羅斯研究所</t>
  </si>
  <si>
    <t>310710</t>
  </si>
  <si>
    <t>德國文化學系</t>
  </si>
  <si>
    <t>310711</t>
  </si>
  <si>
    <t>亞太研究所</t>
  </si>
  <si>
    <t>310712</t>
  </si>
  <si>
    <t>中亞研究所</t>
  </si>
  <si>
    <t>310713</t>
  </si>
  <si>
    <t>文化與自然資源學系</t>
  </si>
  <si>
    <t>310714</t>
  </si>
  <si>
    <t>區域人文社會學系</t>
  </si>
  <si>
    <t>310715</t>
  </si>
  <si>
    <t>多元文化與語言學系</t>
  </si>
  <si>
    <t>310716</t>
  </si>
  <si>
    <t>東方人文思想研究所</t>
  </si>
  <si>
    <t>310717</t>
  </si>
  <si>
    <t>鄉土文化學系</t>
  </si>
  <si>
    <t>310718</t>
  </si>
  <si>
    <t>閩南文化研究所</t>
  </si>
  <si>
    <t>310719</t>
  </si>
  <si>
    <t>台灣研究所</t>
  </si>
  <si>
    <t>310720</t>
  </si>
  <si>
    <t>台灣文化(及語言文學)研究所</t>
  </si>
  <si>
    <t>310721</t>
  </si>
  <si>
    <t>南島文化研究所</t>
  </si>
  <si>
    <t>310722</t>
  </si>
  <si>
    <t>客家文化(產業)研究所</t>
  </si>
  <si>
    <t>310723</t>
  </si>
  <si>
    <t>客家社會(與)文化研究所</t>
  </si>
  <si>
    <t>310724</t>
  </si>
  <si>
    <t>日本文化研究所</t>
  </si>
  <si>
    <t>310725</t>
  </si>
  <si>
    <t>印度文化研究所</t>
  </si>
  <si>
    <t>310726</t>
  </si>
  <si>
    <t>台灣研究(英語)學位學程</t>
  </si>
  <si>
    <t>310727</t>
  </si>
  <si>
    <t>歐洲文化與觀光研究所</t>
  </si>
  <si>
    <t>310728</t>
  </si>
  <si>
    <t>亞太研究英語學位學程</t>
  </si>
  <si>
    <t>310729</t>
  </si>
  <si>
    <t>中國與亞太區域研究所</t>
  </si>
  <si>
    <t>3108</t>
  </si>
  <si>
    <t>公共行政學類</t>
  </si>
  <si>
    <t>310801</t>
  </si>
  <si>
    <t>公共行政學系</t>
  </si>
  <si>
    <t>310802</t>
  </si>
  <si>
    <t>公共行政與政策學系</t>
  </si>
  <si>
    <t>310803</t>
  </si>
  <si>
    <t>行政學系</t>
  </si>
  <si>
    <t>310804</t>
  </si>
  <si>
    <t>行政管理(暨政策)學系</t>
  </si>
  <si>
    <t>310805</t>
  </si>
  <si>
    <t>行政與領導研究所</t>
  </si>
  <si>
    <t>310806</t>
  </si>
  <si>
    <t>公共政策研究所</t>
  </si>
  <si>
    <t>310807</t>
  </si>
  <si>
    <t>公共政策與管理學系</t>
  </si>
  <si>
    <t>310808</t>
  </si>
  <si>
    <t>公共事務(管理)學系</t>
  </si>
  <si>
    <t>310809</t>
  </si>
  <si>
    <t>社會暨公共事務學系</t>
  </si>
  <si>
    <t>310810</t>
  </si>
  <si>
    <t>國家政策與公共事務研究所</t>
  </si>
  <si>
    <t>310811</t>
  </si>
  <si>
    <t>地政學系</t>
  </si>
  <si>
    <t>310812</t>
  </si>
  <si>
    <t>社會行政學系</t>
  </si>
  <si>
    <t>310813</t>
  </si>
  <si>
    <t>邊政學系</t>
  </si>
  <si>
    <t>310814</t>
  </si>
  <si>
    <t>巿政學系</t>
  </si>
  <si>
    <t>310815</t>
  </si>
  <si>
    <t>公共管理與社區發展研究所</t>
  </si>
  <si>
    <t>310816</t>
  </si>
  <si>
    <t>高階公共政策碩士</t>
  </si>
  <si>
    <t>3109</t>
  </si>
  <si>
    <t>國際事務學類</t>
  </si>
  <si>
    <t>310901</t>
  </si>
  <si>
    <t>國際(暨大陸)事務系</t>
  </si>
  <si>
    <t>310902</t>
  </si>
  <si>
    <t>國際事務與(全球)戰略研究所</t>
  </si>
  <si>
    <t>310903</t>
  </si>
  <si>
    <t>戰略暨國際事務研究所</t>
  </si>
  <si>
    <t>310904</t>
  </si>
  <si>
    <t>國際事業暨文化交流研究所</t>
  </si>
  <si>
    <t>310905</t>
  </si>
  <si>
    <t>外交學系</t>
  </si>
  <si>
    <t>310906</t>
  </si>
  <si>
    <t>國際關係學系</t>
  </si>
  <si>
    <t>310907</t>
  </si>
  <si>
    <t>國際事務與策略研究所</t>
  </si>
  <si>
    <t>3110</t>
  </si>
  <si>
    <t>綜合社會及行為科學學類</t>
  </si>
  <si>
    <t>311001</t>
  </si>
  <si>
    <t>區域政策與發展研究所</t>
  </si>
  <si>
    <t>311002</t>
  </si>
  <si>
    <t>國家發展(與兩岸關係)研究所</t>
  </si>
  <si>
    <t>311003</t>
  </si>
  <si>
    <t>勞工(關係)學系</t>
  </si>
  <si>
    <t>311004</t>
  </si>
  <si>
    <t>勞動學研究所</t>
  </si>
  <si>
    <t>311005</t>
  </si>
  <si>
    <t>勞動暨人力資源學系</t>
  </si>
  <si>
    <t>311006</t>
  </si>
  <si>
    <t>教育社會學研究所</t>
  </si>
  <si>
    <t>311007</t>
  </si>
  <si>
    <t>犯罪(防治)學系</t>
  </si>
  <si>
    <t>311008</t>
  </si>
  <si>
    <t>未來學系</t>
  </si>
  <si>
    <t>311009</t>
  </si>
  <si>
    <t>文化社會政策研究所</t>
  </si>
  <si>
    <t>311010</t>
  </si>
  <si>
    <t>中美關係研究所</t>
  </si>
  <si>
    <t>311011</t>
  </si>
  <si>
    <t>醫學社會學系</t>
  </si>
  <si>
    <t>311012</t>
  </si>
  <si>
    <t>社會醫學系</t>
  </si>
  <si>
    <t>311013</t>
  </si>
  <si>
    <t>工業關係學系</t>
  </si>
  <si>
    <t>311014</t>
  </si>
  <si>
    <t>國防與國家安全研究所</t>
  </si>
  <si>
    <t>311015</t>
  </si>
  <si>
    <t>資訊與社會研究所</t>
  </si>
  <si>
    <t>311016</t>
  </si>
  <si>
    <t>戰略暨國家安全碩士</t>
  </si>
  <si>
    <t>311017</t>
  </si>
  <si>
    <t>人權學位學程</t>
  </si>
  <si>
    <t>311018</t>
  </si>
  <si>
    <t>科技與社會研究所</t>
  </si>
  <si>
    <t>傳播學門</t>
  </si>
  <si>
    <t>一般大眾傳播學類</t>
  </si>
  <si>
    <t>320101</t>
  </si>
  <si>
    <t>大眾傳播學系</t>
  </si>
  <si>
    <t>320102</t>
  </si>
  <si>
    <t>傳播學系</t>
  </si>
  <si>
    <t>320103</t>
  </si>
  <si>
    <t>傳播與科技學系</t>
  </si>
  <si>
    <t>320104</t>
  </si>
  <si>
    <t>傳播藝術系</t>
  </si>
  <si>
    <t>320105</t>
  </si>
  <si>
    <t>資訊傳播(工程)(設計)學系</t>
  </si>
  <si>
    <t>320106</t>
  </si>
  <si>
    <t>電訊傳播研究所</t>
  </si>
  <si>
    <t>320107</t>
  </si>
  <si>
    <t>視訊傳播(設計)系</t>
  </si>
  <si>
    <t>320108</t>
  </si>
  <si>
    <t>口語傳播學系</t>
  </si>
  <si>
    <t>320109</t>
  </si>
  <si>
    <t>資訊傳播科技學系</t>
  </si>
  <si>
    <t>320110</t>
  </si>
  <si>
    <t>數位資訊傳播學系</t>
  </si>
  <si>
    <t>320111</t>
  </si>
  <si>
    <t>視聽資訊設計學系</t>
  </si>
  <si>
    <t>320112</t>
  </si>
  <si>
    <t>傳播科技研究所</t>
  </si>
  <si>
    <t>320113</t>
  </si>
  <si>
    <t>視聽傳播系</t>
  </si>
  <si>
    <t>320114</t>
  </si>
  <si>
    <t>公共傳播系</t>
  </si>
  <si>
    <t>320115</t>
  </si>
  <si>
    <t>國際傳播(學位)學程</t>
  </si>
  <si>
    <t>320116</t>
  </si>
  <si>
    <t>傳播學位學程</t>
  </si>
  <si>
    <t>新聞學類</t>
  </si>
  <si>
    <t>320201</t>
  </si>
  <si>
    <t>新聞學系</t>
  </si>
  <si>
    <t>320202</t>
  </si>
  <si>
    <t>新聞傳播學系</t>
  </si>
  <si>
    <t>320205</t>
  </si>
  <si>
    <t>新聞與大眾傳播學位學程</t>
  </si>
  <si>
    <t>3203</t>
  </si>
  <si>
    <t>廣播電視學類</t>
  </si>
  <si>
    <t>320301</t>
  </si>
  <si>
    <t>廣播電視(電影)學系</t>
  </si>
  <si>
    <t>320302</t>
  </si>
  <si>
    <t>影像傳播學系</t>
  </si>
  <si>
    <t>3204</t>
  </si>
  <si>
    <t>公共關係學類</t>
  </si>
  <si>
    <t>320401</t>
  </si>
  <si>
    <t>公共關係暨廣告學系</t>
  </si>
  <si>
    <t>320402</t>
  </si>
  <si>
    <t>公關事務設計系</t>
  </si>
  <si>
    <t>3205</t>
  </si>
  <si>
    <t>博物館學類</t>
  </si>
  <si>
    <t>320501</t>
  </si>
  <si>
    <t>博物館學研究所</t>
  </si>
  <si>
    <t>3206</t>
  </si>
  <si>
    <t>圖書資訊檔案學類</t>
  </si>
  <si>
    <t>320601</t>
  </si>
  <si>
    <t>(資訊與)圖書館學系</t>
  </si>
  <si>
    <t>320602</t>
  </si>
  <si>
    <t>(數位)圖書資訊學系</t>
  </si>
  <si>
    <t>320603</t>
  </si>
  <si>
    <t>圖書資訊與檔案學研究所</t>
  </si>
  <si>
    <t>3207</t>
  </si>
  <si>
    <t>圖文傳播學類</t>
  </si>
  <si>
    <t>320701</t>
  </si>
  <si>
    <t>文學與平面傳播學系</t>
  </si>
  <si>
    <t>320702</t>
  </si>
  <si>
    <t>圖文傳播(藝術)學系</t>
  </si>
  <si>
    <t>320703</t>
  </si>
  <si>
    <t>圖文傳播暨數位出版學系</t>
  </si>
  <si>
    <t>320704</t>
  </si>
  <si>
    <t>平面傳播科技學系</t>
  </si>
  <si>
    <t>320705</t>
  </si>
  <si>
    <t>文學創作與傳播學系</t>
  </si>
  <si>
    <t>3208</t>
  </si>
  <si>
    <t>廣告學類</t>
  </si>
  <si>
    <t>320801</t>
  </si>
  <si>
    <t>廣告傳播學系</t>
  </si>
  <si>
    <t>320802</t>
  </si>
  <si>
    <t>廣告學系</t>
  </si>
  <si>
    <t>3299</t>
  </si>
  <si>
    <t>其他傳播及資訊學類</t>
  </si>
  <si>
    <t>329901</t>
  </si>
  <si>
    <t>科技發展與傳播研究所</t>
  </si>
  <si>
    <t>329999</t>
  </si>
  <si>
    <t>傳播學院(不分系)</t>
  </si>
  <si>
    <t>商業及管理學門</t>
  </si>
  <si>
    <t>3401</t>
  </si>
  <si>
    <t>一般商業學類</t>
  </si>
  <si>
    <t>340101</t>
  </si>
  <si>
    <t>商學系</t>
  </si>
  <si>
    <t>340102</t>
  </si>
  <si>
    <t>商學與管理研究所</t>
  </si>
  <si>
    <t>340103</t>
  </si>
  <si>
    <t>商務經營研究所</t>
  </si>
  <si>
    <t>340104</t>
  </si>
  <si>
    <t>商業經營學系</t>
  </si>
  <si>
    <t>340105</t>
  </si>
  <si>
    <t>智慧財產研究所</t>
  </si>
  <si>
    <t>340106</t>
  </si>
  <si>
    <t>(資訊與)電子商務學系</t>
  </si>
  <si>
    <t>340107</t>
  </si>
  <si>
    <t>電子商務管理學系</t>
  </si>
  <si>
    <t>340108</t>
  </si>
  <si>
    <t>資訊商務學系</t>
  </si>
  <si>
    <t>340109</t>
  </si>
  <si>
    <t>資訊經營學系</t>
  </si>
  <si>
    <t>340110</t>
  </si>
  <si>
    <t>財經研究所</t>
  </si>
  <si>
    <t>340111</t>
  </si>
  <si>
    <t>應用商學系</t>
  </si>
  <si>
    <t>340113</t>
  </si>
  <si>
    <t>數位商務系</t>
  </si>
  <si>
    <t>3402</t>
  </si>
  <si>
    <t>會計學類</t>
  </si>
  <si>
    <t>340201</t>
  </si>
  <si>
    <t>會計(與)(資訊)(科技)(系統)學系</t>
  </si>
  <si>
    <t>340202</t>
  </si>
  <si>
    <t>會計與財稅研究所</t>
  </si>
  <si>
    <t>340203</t>
  </si>
  <si>
    <t>銀行會計學系</t>
  </si>
  <si>
    <t>340204</t>
  </si>
  <si>
    <t>會計統計學系</t>
  </si>
  <si>
    <t>3403</t>
  </si>
  <si>
    <t>企業管理學類</t>
  </si>
  <si>
    <t>340301</t>
  </si>
  <si>
    <t>企業管理學系</t>
  </si>
  <si>
    <t>340302</t>
  </si>
  <si>
    <t>工商管理學系</t>
  </si>
  <si>
    <t>340303</t>
  </si>
  <si>
    <t>經營(與)管理(技術)學系</t>
  </si>
  <si>
    <t>340304</t>
  </si>
  <si>
    <t>經營決策學系</t>
  </si>
  <si>
    <t>340305</t>
  </si>
  <si>
    <t>事業經營學系</t>
  </si>
  <si>
    <t>340306</t>
  </si>
  <si>
    <t>管理(科學)學系</t>
  </si>
  <si>
    <t>340307</t>
  </si>
  <si>
    <t>國際企業(與)(管理)學系</t>
  </si>
  <si>
    <t>340308</t>
  </si>
  <si>
    <t>國際企業與貿易系</t>
  </si>
  <si>
    <t>340309</t>
  </si>
  <si>
    <t>國際企業經營系</t>
  </si>
  <si>
    <t>340310</t>
  </si>
  <si>
    <t>國際(經營)(專業)管理碩士(含IMBA)</t>
  </si>
  <si>
    <t>340311</t>
  </si>
  <si>
    <t>商業自動化與管理系</t>
  </si>
  <si>
    <t>340312</t>
  </si>
  <si>
    <t>產業經營管理系</t>
  </si>
  <si>
    <t>340313</t>
  </si>
  <si>
    <t>亞太工商管理學系</t>
  </si>
  <si>
    <t>340314</t>
  </si>
  <si>
    <t>中小企業經營策略管理研究所</t>
  </si>
  <si>
    <t>340315</t>
  </si>
  <si>
    <t>企業創新發展研究所</t>
  </si>
  <si>
    <t>340316</t>
  </si>
  <si>
    <t>企業創新與創業管理研究所</t>
  </si>
  <si>
    <t>340317</t>
  </si>
  <si>
    <t>領導研究所</t>
  </si>
  <si>
    <t>340318</t>
  </si>
  <si>
    <t>管理碩士學程</t>
  </si>
  <si>
    <t>340319</t>
  </si>
  <si>
    <t>國際高階經營碩士</t>
  </si>
  <si>
    <t>340320</t>
  </si>
  <si>
    <t>國際創業與經營管理學程</t>
  </si>
  <si>
    <t>340321</t>
  </si>
  <si>
    <t>企業與創業管理學系</t>
  </si>
  <si>
    <t>340322</t>
  </si>
  <si>
    <t>全球華商經營管理碩士</t>
  </si>
  <si>
    <t>340323</t>
  </si>
  <si>
    <t>企業電子化研究所</t>
  </si>
  <si>
    <t>3404</t>
  </si>
  <si>
    <t>貿易學類</t>
  </si>
  <si>
    <t>340401</t>
  </si>
  <si>
    <t>國際貿易(暨商務)(營運)學系</t>
  </si>
  <si>
    <t>340402</t>
  </si>
  <si>
    <t>國際貿易與金融學系</t>
  </si>
  <si>
    <t>340403</t>
  </si>
  <si>
    <t>國際商務學系</t>
  </si>
  <si>
    <t>340404</t>
  </si>
  <si>
    <t>貿易經營研究所</t>
  </si>
  <si>
    <t>340405</t>
  </si>
  <si>
    <t>國際商學研究所</t>
  </si>
  <si>
    <t>340406</t>
  </si>
  <si>
    <t>國際行銷與運籌學系</t>
  </si>
  <si>
    <t>340408</t>
  </si>
  <si>
    <t>國際經營與貿易學系</t>
  </si>
  <si>
    <t>340409</t>
  </si>
  <si>
    <t>兩岸經貿學位學程</t>
  </si>
  <si>
    <t>340410</t>
  </si>
  <si>
    <t>國際貿易與管理學士學位學程</t>
  </si>
  <si>
    <t>3405</t>
  </si>
  <si>
    <t>財務金融學類</t>
  </si>
  <si>
    <t>340501</t>
  </si>
  <si>
    <t>(計量)財務金融學系</t>
  </si>
  <si>
    <t>340502</t>
  </si>
  <si>
    <t>財務系</t>
  </si>
  <si>
    <t>340503</t>
  </si>
  <si>
    <t>財務金融與保險研究所</t>
  </si>
  <si>
    <t>340504</t>
  </si>
  <si>
    <t>財務(金融)管理學系</t>
  </si>
  <si>
    <t>340505</t>
  </si>
  <si>
    <t>金融學系</t>
  </si>
  <si>
    <t>340506</t>
  </si>
  <si>
    <t>金融營運學系</t>
  </si>
  <si>
    <t>340507</t>
  </si>
  <si>
    <t>金融資訊研究所</t>
  </si>
  <si>
    <t>340508</t>
  </si>
  <si>
    <t>金融管理學系</t>
  </si>
  <si>
    <t>340509</t>
  </si>
  <si>
    <t>金融理財研究所</t>
  </si>
  <si>
    <t>340510</t>
  </si>
  <si>
    <t>銀行保險系</t>
  </si>
  <si>
    <t>340511</t>
  </si>
  <si>
    <t>資訊與財金管理學系</t>
  </si>
  <si>
    <t>340512</t>
  </si>
  <si>
    <t>銀行財務學系</t>
  </si>
  <si>
    <t>340513</t>
  </si>
  <si>
    <t>財務金融營運系</t>
  </si>
  <si>
    <t>340514</t>
  </si>
  <si>
    <t>銀行學系</t>
  </si>
  <si>
    <t>340515</t>
  </si>
  <si>
    <t>銀行管理學系</t>
  </si>
  <si>
    <t>340516</t>
  </si>
  <si>
    <t>國際財務金融碩士</t>
  </si>
  <si>
    <t>340517</t>
  </si>
  <si>
    <t>公司理財碩士學位學程</t>
  </si>
  <si>
    <t>3406</t>
  </si>
  <si>
    <t>風險管理學類</t>
  </si>
  <si>
    <t>340601</t>
  </si>
  <si>
    <t>風險管理(與保險)學系</t>
  </si>
  <si>
    <t>340602</t>
  </si>
  <si>
    <t>風險管理與統計資訊研究所</t>
  </si>
  <si>
    <t>340603</t>
  </si>
  <si>
    <t>金融與風險管理系</t>
  </si>
  <si>
    <t>340604</t>
  </si>
  <si>
    <t>保險學系</t>
  </si>
  <si>
    <t>340605</t>
  </si>
  <si>
    <t>保險金融(管理)系</t>
  </si>
  <si>
    <t>340606</t>
  </si>
  <si>
    <t>金融保險系</t>
  </si>
  <si>
    <t>340607</t>
  </si>
  <si>
    <t>保險營運系</t>
  </si>
  <si>
    <t>340608</t>
  </si>
  <si>
    <t>保險經營(與金融經濟)研究所</t>
  </si>
  <si>
    <t>340609</t>
  </si>
  <si>
    <t>健康風險管理學系</t>
  </si>
  <si>
    <t>3407</t>
  </si>
  <si>
    <t>財政學類</t>
  </si>
  <si>
    <t>340701</t>
  </si>
  <si>
    <t>財政學系</t>
  </si>
  <si>
    <t>340702</t>
  </si>
  <si>
    <t>財政稅務(管理)學系</t>
  </si>
  <si>
    <t>340703</t>
  </si>
  <si>
    <t>財稅學系</t>
  </si>
  <si>
    <t>3408</t>
  </si>
  <si>
    <t>行銷與流通學類</t>
  </si>
  <si>
    <t>340801</t>
  </si>
  <si>
    <t>行銷(管理)學系</t>
  </si>
  <si>
    <t>340802</t>
  </si>
  <si>
    <t>行銷(與)流通管理系</t>
  </si>
  <si>
    <t>340803</t>
  </si>
  <si>
    <t>流通(科技)管理系</t>
  </si>
  <si>
    <t>340804</t>
  </si>
  <si>
    <t>(行銷與)物流管理學系</t>
  </si>
  <si>
    <t>340805</t>
  </si>
  <si>
    <t>運籌(與行銷)管理系</t>
  </si>
  <si>
    <t>340806</t>
  </si>
  <si>
    <t>全球運籌管理研究所</t>
  </si>
  <si>
    <t>340808</t>
  </si>
  <si>
    <t>國際行銷學系</t>
  </si>
  <si>
    <t>340809</t>
  </si>
  <si>
    <t>國際物流與行銷系</t>
  </si>
  <si>
    <t>340810</t>
  </si>
  <si>
    <t>經貿運籌管理研究所</t>
  </si>
  <si>
    <t>3409</t>
  </si>
  <si>
    <t>醫管學類</t>
  </si>
  <si>
    <t>340901</t>
  </si>
  <si>
    <t>醫務管理學系</t>
  </si>
  <si>
    <t>340902</t>
  </si>
  <si>
    <t>醫療資訊(與)管理學系</t>
  </si>
  <si>
    <t>340903</t>
  </si>
  <si>
    <t>醫療機構管理研究所</t>
  </si>
  <si>
    <t>340904</t>
  </si>
  <si>
    <t>健康事業管理系</t>
  </si>
  <si>
    <t>340905</t>
  </si>
  <si>
    <t>健康產業管理研究所</t>
  </si>
  <si>
    <t>340906</t>
  </si>
  <si>
    <t>健康暨醫務管理學系</t>
  </si>
  <si>
    <t>340907</t>
  </si>
  <si>
    <t>醫療產業科技管理學系</t>
  </si>
  <si>
    <t>3499</t>
  </si>
  <si>
    <t>其他商業及管理學類</t>
  </si>
  <si>
    <t>349901</t>
  </si>
  <si>
    <t>(商務)科技管理系</t>
  </si>
  <si>
    <t>349903</t>
  </si>
  <si>
    <t>資訊管理與傳播系</t>
  </si>
  <si>
    <t>349904</t>
  </si>
  <si>
    <t>出版事業管理研究所</t>
  </si>
  <si>
    <t>349905</t>
  </si>
  <si>
    <t>創新管理學系</t>
  </si>
  <si>
    <t>349906</t>
  </si>
  <si>
    <t>工業管理(與經營資訊)學系</t>
  </si>
  <si>
    <t>349907</t>
  </si>
  <si>
    <t>工業管理科學(及技術)系</t>
  </si>
  <si>
    <t>349908</t>
  </si>
  <si>
    <t>工業與資訊管理學系</t>
  </si>
  <si>
    <t>349909</t>
  </si>
  <si>
    <t>管理與資訊學系</t>
  </si>
  <si>
    <t>349910</t>
  </si>
  <si>
    <t>經濟管理研究所</t>
  </si>
  <si>
    <t>349911</t>
  </si>
  <si>
    <t>資產與物業管理系</t>
  </si>
  <si>
    <t>349912</t>
  </si>
  <si>
    <t>資產(管理)科學學系</t>
  </si>
  <si>
    <t>349913</t>
  </si>
  <si>
    <t>海洋事務研究所</t>
  </si>
  <si>
    <t>349914</t>
  </si>
  <si>
    <t>海洋創意產業研究所</t>
  </si>
  <si>
    <t>349915</t>
  </si>
  <si>
    <t>海洋資源管理學系</t>
  </si>
  <si>
    <t>349916</t>
  </si>
  <si>
    <t>不動產經營學系</t>
  </si>
  <si>
    <t>349917</t>
  </si>
  <si>
    <t>不動產與城鄉環境學系</t>
  </si>
  <si>
    <t>349918</t>
  </si>
  <si>
    <t>(人力與)知識管理系</t>
  </si>
  <si>
    <t>349919</t>
  </si>
  <si>
    <t>人力資源管理學系</t>
  </si>
  <si>
    <t>349920</t>
  </si>
  <si>
    <t>人力資源發展學系</t>
  </si>
  <si>
    <t>349921</t>
  </si>
  <si>
    <t>人力資源暨公共關係學系</t>
  </si>
  <si>
    <t>349922</t>
  </si>
  <si>
    <t>保全管理學系</t>
  </si>
  <si>
    <t>349923</t>
  </si>
  <si>
    <t>生物事業管理學系</t>
  </si>
  <si>
    <t>349924</t>
  </si>
  <si>
    <t>非營利事業管理學系</t>
  </si>
  <si>
    <t>349925</t>
  </si>
  <si>
    <t>傳播管理學系</t>
  </si>
  <si>
    <t>349926</t>
  </si>
  <si>
    <t>電信管理研究所</t>
  </si>
  <si>
    <t>349927</t>
  </si>
  <si>
    <t>營建管理學系</t>
  </si>
  <si>
    <t>349928</t>
  </si>
  <si>
    <t>文教事業管理學系</t>
  </si>
  <si>
    <t>349929</t>
  </si>
  <si>
    <t>文教事業經營研究所</t>
  </si>
  <si>
    <t>349930</t>
  </si>
  <si>
    <t>文化(創意)事業(發展)系</t>
  </si>
  <si>
    <t>349931</t>
  </si>
  <si>
    <t>商業文書系　</t>
  </si>
  <si>
    <t>349932</t>
  </si>
  <si>
    <t>海洋事務與資源管理研究所</t>
  </si>
  <si>
    <t>349933</t>
  </si>
  <si>
    <t>營建規劃學系</t>
  </si>
  <si>
    <t>349939</t>
  </si>
  <si>
    <t>高階(主管)(經營)(企業)管理碩士(EMBA)</t>
  </si>
  <si>
    <t>349940</t>
  </si>
  <si>
    <t>數位知識管理碩士學位學程</t>
  </si>
  <si>
    <t>349941</t>
  </si>
  <si>
    <t>營建與物業(管理)系</t>
  </si>
  <si>
    <t>349942</t>
  </si>
  <si>
    <t>安全管理學系</t>
  </si>
  <si>
    <t>349943</t>
  </si>
  <si>
    <t>出版與文化事業管理研究所</t>
  </si>
  <si>
    <t>349944</t>
  </si>
  <si>
    <t>知識管理學系</t>
  </si>
  <si>
    <t>349945</t>
  </si>
  <si>
    <t>物業管理學系</t>
  </si>
  <si>
    <t>349946</t>
  </si>
  <si>
    <t>專案管理研究所</t>
  </si>
  <si>
    <t>349947</t>
  </si>
  <si>
    <t>資訊管理與數位商業研究所</t>
  </si>
  <si>
    <t>349949</t>
  </si>
  <si>
    <t>研發與科技管理研究所</t>
  </si>
  <si>
    <t>349950</t>
  </si>
  <si>
    <t>國際高階經營管理碩士(IEMBA)</t>
  </si>
  <si>
    <t>349951</t>
  </si>
  <si>
    <t>服務科學研究所</t>
  </si>
  <si>
    <t>349952</t>
  </si>
  <si>
    <t>高階法律暨管理</t>
  </si>
  <si>
    <t>349953</t>
  </si>
  <si>
    <t>安全暨科技管理學系</t>
  </si>
  <si>
    <t>349954</t>
  </si>
  <si>
    <t>服務與科技管理研究所</t>
  </si>
  <si>
    <t>349955</t>
  </si>
  <si>
    <t>休閒娛樂設計學位學程(商管)</t>
  </si>
  <si>
    <t>349956</t>
  </si>
  <si>
    <t>消費與時尚藝術設計學位學程(商管)</t>
  </si>
  <si>
    <t>349957</t>
  </si>
  <si>
    <t>媒體與數位設計學位學程(商管)</t>
  </si>
  <si>
    <t>349958</t>
  </si>
  <si>
    <t>數位創意行銷學位學程</t>
  </si>
  <si>
    <t>349959</t>
  </si>
  <si>
    <t>國際專案管理學位學程</t>
  </si>
  <si>
    <t>349977</t>
  </si>
  <si>
    <t>商業及管理類產學專班</t>
  </si>
  <si>
    <t>349996</t>
  </si>
  <si>
    <t>科技管理學院學士班</t>
  </si>
  <si>
    <t>349997</t>
  </si>
  <si>
    <t>商管(專業)學院</t>
  </si>
  <si>
    <t>349998</t>
  </si>
  <si>
    <t>商學院(不分系)</t>
  </si>
  <si>
    <t>349999</t>
  </si>
  <si>
    <t>管理學院(不分系)</t>
  </si>
  <si>
    <t>法律學門</t>
  </si>
  <si>
    <t>3801</t>
  </si>
  <si>
    <t>一般法律學類</t>
  </si>
  <si>
    <t>380101</t>
  </si>
  <si>
    <t>法律學系</t>
  </si>
  <si>
    <t>380102</t>
  </si>
  <si>
    <t>法學系</t>
  </si>
  <si>
    <t>380103</t>
  </si>
  <si>
    <t>法律與政府研究所</t>
  </si>
  <si>
    <t>380104</t>
  </si>
  <si>
    <t>司法學系</t>
  </si>
  <si>
    <t>3802</t>
  </si>
  <si>
    <t>專業法律學類</t>
  </si>
  <si>
    <t>380201</t>
  </si>
  <si>
    <t>財經法律學系</t>
  </si>
  <si>
    <t>380202</t>
  </si>
  <si>
    <t>海洋法律研究所</t>
  </si>
  <si>
    <t>380203</t>
  </si>
  <si>
    <t>科技法律學系</t>
  </si>
  <si>
    <t>380204</t>
  </si>
  <si>
    <t>法律科技整合研究所</t>
  </si>
  <si>
    <t>380205</t>
  </si>
  <si>
    <t>科技整合法律學研究所</t>
  </si>
  <si>
    <t>380206</t>
  </si>
  <si>
    <t>法律專業研究所</t>
  </si>
  <si>
    <t>380207</t>
  </si>
  <si>
    <t>文教法律研究所</t>
  </si>
  <si>
    <t>380208</t>
  </si>
  <si>
    <t>財政法學系</t>
  </si>
  <si>
    <t>380209</t>
  </si>
  <si>
    <t>財金法律系</t>
  </si>
  <si>
    <t>380210</t>
  </si>
  <si>
    <t>智慧財產權研究所</t>
  </si>
  <si>
    <t>380211</t>
  </si>
  <si>
    <t>資訊法律系</t>
  </si>
  <si>
    <t>3899</t>
  </si>
  <si>
    <t>其他法律學類</t>
  </si>
  <si>
    <t>389901</t>
  </si>
  <si>
    <t>政治法律學系</t>
  </si>
  <si>
    <t>389902</t>
  </si>
  <si>
    <t>法律政治學系</t>
  </si>
  <si>
    <t>389999</t>
  </si>
  <si>
    <t>法律學院</t>
  </si>
  <si>
    <t>生命科學學門</t>
  </si>
  <si>
    <t>4201</t>
  </si>
  <si>
    <t>生物學類</t>
  </si>
  <si>
    <t>420101</t>
  </si>
  <si>
    <t>生物(科)學系</t>
  </si>
  <si>
    <t>420102</t>
  </si>
  <si>
    <t>水生生物科學系</t>
  </si>
  <si>
    <t>420103</t>
  </si>
  <si>
    <t>生命科學系</t>
  </si>
  <si>
    <t>420104</t>
  </si>
  <si>
    <t>生物多樣性研究所</t>
  </si>
  <si>
    <t>420105</t>
  </si>
  <si>
    <t>動物學研究所</t>
  </si>
  <si>
    <t>420106</t>
  </si>
  <si>
    <t>植物科學研究所</t>
  </si>
  <si>
    <t>420107</t>
  </si>
  <si>
    <t>昆蟲學系</t>
  </si>
  <si>
    <t>420108</t>
  </si>
  <si>
    <t>應用動物系</t>
  </si>
  <si>
    <t>420109</t>
  </si>
  <si>
    <t>植物學系</t>
  </si>
  <si>
    <t>420110</t>
  </si>
  <si>
    <t>輻射生物研究所</t>
  </si>
  <si>
    <t>420111</t>
  </si>
  <si>
    <t>博物學系</t>
  </si>
  <si>
    <t>420112</t>
  </si>
  <si>
    <t>水產生物(技術)學系</t>
  </si>
  <si>
    <t>420113</t>
  </si>
  <si>
    <t>癌症生物學研究所</t>
  </si>
  <si>
    <t>420114</t>
  </si>
  <si>
    <t>熱帶植物科學研究所</t>
  </si>
  <si>
    <t>4202</t>
  </si>
  <si>
    <t>生態學類</t>
  </si>
  <si>
    <t>420201</t>
  </si>
  <si>
    <t>生態學系</t>
  </si>
  <si>
    <t>420202</t>
  </si>
  <si>
    <t>生態學與演化生物學研究所</t>
  </si>
  <si>
    <t>420203</t>
  </si>
  <si>
    <t>野生動物保育研究所</t>
  </si>
  <si>
    <t>420204</t>
  </si>
  <si>
    <t>生物型態學研究所</t>
  </si>
  <si>
    <t>420205</t>
  </si>
  <si>
    <t>生態暨演化生物學研究所</t>
  </si>
  <si>
    <t>420206</t>
  </si>
  <si>
    <t>生態科學與技術學系</t>
  </si>
  <si>
    <t>4203</t>
  </si>
  <si>
    <t>生物科技學類</t>
  </si>
  <si>
    <t>420301</t>
  </si>
  <si>
    <t>生物技術系</t>
  </si>
  <si>
    <t>420302</t>
  </si>
  <si>
    <t>(自然)生物科技學系</t>
  </si>
  <si>
    <t>420303</t>
  </si>
  <si>
    <t>生物科技與生物資訊學系</t>
  </si>
  <si>
    <t>420304</t>
  </si>
  <si>
    <t>生物科技與工程研究所</t>
  </si>
  <si>
    <t>420305</t>
  </si>
  <si>
    <t>生物技術與化學工程研究所</t>
  </si>
  <si>
    <t>420306</t>
  </si>
  <si>
    <t>生物產業科技學系</t>
  </si>
  <si>
    <t>420307</t>
  </si>
  <si>
    <t>生物資源(與科技)(技術)學系</t>
  </si>
  <si>
    <t>420308</t>
  </si>
  <si>
    <t>健康與生技產業研究所</t>
  </si>
  <si>
    <t>420309</t>
  </si>
  <si>
    <t>生化科學研究所</t>
  </si>
  <si>
    <t>420310</t>
  </si>
  <si>
    <t>生化科技學系</t>
  </si>
  <si>
    <t>420311</t>
  </si>
  <si>
    <t>生化暨生物科技研究所</t>
  </si>
  <si>
    <t>420312</t>
  </si>
  <si>
    <t>細胞及分子生物研究所</t>
  </si>
  <si>
    <t>420313</t>
  </si>
  <si>
    <t>分子(生物)及細胞生物研究所</t>
  </si>
  <si>
    <t>420314</t>
  </si>
  <si>
    <t>分子生物(科技)學系</t>
  </si>
  <si>
    <t>420315</t>
  </si>
  <si>
    <t>生物醫藥科學研究所</t>
  </si>
  <si>
    <t>420316</t>
  </si>
  <si>
    <t>生化與程序工程研究所</t>
  </si>
  <si>
    <t>420317</t>
  </si>
  <si>
    <t>生醫科學暨工程跨領域學位學程</t>
  </si>
  <si>
    <t>420318</t>
  </si>
  <si>
    <t>分子生物暨人類遺傳學系</t>
  </si>
  <si>
    <t>420377</t>
  </si>
  <si>
    <t>生化科技類產學專班</t>
  </si>
  <si>
    <t>4204</t>
  </si>
  <si>
    <t>微生物學類</t>
  </si>
  <si>
    <t>420401</t>
  </si>
  <si>
    <t>微生物學系</t>
  </si>
  <si>
    <t>420402</t>
  </si>
  <si>
    <t>微生物與免疫學系</t>
  </si>
  <si>
    <t>420403</t>
  </si>
  <si>
    <t>微生物與生化學研究所</t>
  </si>
  <si>
    <t>420404</t>
  </si>
  <si>
    <t>應用微生物學系</t>
  </si>
  <si>
    <t>420405</t>
  </si>
  <si>
    <t>醫學應用微生物研究所</t>
  </si>
  <si>
    <t>4205</t>
  </si>
  <si>
    <t>生物化學學類</t>
  </si>
  <si>
    <t>420501</t>
  </si>
  <si>
    <t>生物化學(暨分子生物)研究所</t>
  </si>
  <si>
    <t>420502</t>
  </si>
  <si>
    <t>生化暨分子生物研究所</t>
  </si>
  <si>
    <t>420503</t>
  </si>
  <si>
    <t>生物醫學(科學)學系</t>
  </si>
  <si>
    <t>420504</t>
  </si>
  <si>
    <t>生物醫學暨環境生物學系</t>
  </si>
  <si>
    <t>420505</t>
  </si>
  <si>
    <t>分子與生物化學系</t>
  </si>
  <si>
    <t>420506</t>
  </si>
  <si>
    <t>生物醫學暨生物學系</t>
  </si>
  <si>
    <t>4206</t>
  </si>
  <si>
    <t>生物訊息學類</t>
  </si>
  <si>
    <t>420601</t>
  </si>
  <si>
    <t>生物訊息傳遞研究所</t>
  </si>
  <si>
    <t>420602</t>
  </si>
  <si>
    <t>人類遺傳學研究所</t>
  </si>
  <si>
    <t>420603</t>
  </si>
  <si>
    <t>基因體科學研究所</t>
  </si>
  <si>
    <t>420604</t>
  </si>
  <si>
    <t>系統生物與生物資訊研究所</t>
  </si>
  <si>
    <t>420605</t>
  </si>
  <si>
    <t>生物資訊與結構生物研究所</t>
  </si>
  <si>
    <t>420606</t>
  </si>
  <si>
    <t>生物(與)醫學資訊研究所</t>
  </si>
  <si>
    <t>420607</t>
  </si>
  <si>
    <t>遺傳學研究所</t>
  </si>
  <si>
    <t>420608</t>
  </si>
  <si>
    <t>生物及解剖學研究所</t>
  </si>
  <si>
    <t>420609</t>
  </si>
  <si>
    <t>分子系統生物醫學研究所</t>
  </si>
  <si>
    <t>420610</t>
  </si>
  <si>
    <t>生物資訊學系</t>
  </si>
  <si>
    <t>420611</t>
  </si>
  <si>
    <t>生物資訊與系統生物研究所</t>
  </si>
  <si>
    <t>4299</t>
  </si>
  <si>
    <t>其他生命科學類</t>
  </si>
  <si>
    <t>429901</t>
  </si>
  <si>
    <t>應用化學暨生命科學系</t>
  </si>
  <si>
    <t>429902</t>
  </si>
  <si>
    <t>應用化學暨生物科學系</t>
  </si>
  <si>
    <t>429903</t>
  </si>
  <si>
    <t>生命科學院學位學程</t>
  </si>
  <si>
    <t>429904</t>
  </si>
  <si>
    <t>系統神經科學研究所</t>
  </si>
  <si>
    <t>44</t>
  </si>
  <si>
    <t>自然科學學門</t>
  </si>
  <si>
    <t>4401</t>
  </si>
  <si>
    <t>化學學類</t>
  </si>
  <si>
    <t>440101</t>
  </si>
  <si>
    <t>化學系</t>
  </si>
  <si>
    <t>440102</t>
  </si>
  <si>
    <t>應用化學系</t>
  </si>
  <si>
    <t>440103</t>
  </si>
  <si>
    <t>化學暨生物化學系</t>
  </si>
  <si>
    <t>440104</t>
  </si>
  <si>
    <t>工業化學系</t>
  </si>
  <si>
    <t>440105</t>
  </si>
  <si>
    <t>應用化學及材料科學學系</t>
  </si>
  <si>
    <t>4402</t>
  </si>
  <si>
    <t>地球科學學類</t>
  </si>
  <si>
    <t>440201</t>
  </si>
  <si>
    <t>地球科學系</t>
  </si>
  <si>
    <t>440202</t>
  </si>
  <si>
    <t>應用地球科學研究所</t>
  </si>
  <si>
    <t>440203</t>
  </si>
  <si>
    <t>地質(科)學系</t>
  </si>
  <si>
    <t>440204</t>
  </si>
  <si>
    <t>應用地質研究所</t>
  </si>
  <si>
    <t>440205</t>
  </si>
  <si>
    <t>地震研究所</t>
  </si>
  <si>
    <t>其他電算機學類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</si>
</sst>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  <numFmt numFmtId="186" formatCode="m&quot;月&quot;d&quot;日&quot;"/>
    <numFmt numFmtId="187" formatCode="0.00_ "/>
    <numFmt numFmtId="188" formatCode="* ###0;\-###0;* &quot;-&quot;;@"/>
    <numFmt numFmtId="189" formatCode="* #,##0;\-#,##0;* &quot;-&quot;;@"/>
    <numFmt numFmtId="190" formatCode="#,##0;[Red]\-#,##0;&quot;-&quot;"/>
  </numFmts>
  <fonts count="73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6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8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2"/>
      <name val="標楷體"/>
      <family val="4"/>
    </font>
    <font>
      <sz val="22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3"/>
      <name val="新細明體"/>
      <family val="1"/>
    </font>
    <font>
      <b/>
      <sz val="16"/>
      <name val="全真中仿宋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6.95"/>
      <color indexed="10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310"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184" fontId="5" fillId="0" borderId="18" xfId="0" applyNumberFormat="1" applyFont="1" applyFill="1" applyBorder="1" applyAlignment="1">
      <alignment horizontal="right" vertical="center" wrapText="1"/>
    </xf>
    <xf numFmtId="185" fontId="5" fillId="0" borderId="0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84" fontId="5" fillId="33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/>
    </xf>
    <xf numFmtId="184" fontId="5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185" fontId="5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84" fontId="10" fillId="33" borderId="18" xfId="0" applyNumberFormat="1" applyFont="1" applyFill="1" applyBorder="1" applyAlignment="1">
      <alignment horizontal="right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84" fontId="10" fillId="0" borderId="18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34">
      <alignment vertical="center"/>
      <protection/>
    </xf>
    <xf numFmtId="0" fontId="17" fillId="0" borderId="0" xfId="34" applyFont="1" applyBorder="1" applyAlignment="1">
      <alignment horizontal="left"/>
      <protection/>
    </xf>
    <xf numFmtId="0" fontId="12" fillId="0" borderId="0" xfId="34" applyBorder="1" applyAlignment="1">
      <alignment horizontal="center"/>
      <protection/>
    </xf>
    <xf numFmtId="0" fontId="12" fillId="0" borderId="0" xfId="34" applyBorder="1">
      <alignment vertical="center"/>
      <protection/>
    </xf>
    <xf numFmtId="0" fontId="16" fillId="0" borderId="0" xfId="34" applyFont="1" applyBorder="1">
      <alignment vertical="center"/>
      <protection/>
    </xf>
    <xf numFmtId="0" fontId="17" fillId="0" borderId="25" xfId="33" applyFont="1" applyBorder="1" applyAlignment="1">
      <alignment horizontal="center" vertical="center" wrapText="1"/>
      <protection/>
    </xf>
    <xf numFmtId="49" fontId="17" fillId="0" borderId="0" xfId="34" applyNumberFormat="1" applyFont="1">
      <alignment vertical="center"/>
      <protection/>
    </xf>
    <xf numFmtId="0" fontId="17" fillId="0" borderId="0" xfId="34" applyFont="1">
      <alignment vertical="center"/>
      <protection/>
    </xf>
    <xf numFmtId="0" fontId="17" fillId="0" borderId="26" xfId="34" applyFont="1" applyBorder="1">
      <alignment vertical="center"/>
      <protection/>
    </xf>
    <xf numFmtId="189" fontId="17" fillId="0" borderId="0" xfId="34" applyNumberFormat="1" applyFont="1">
      <alignment vertical="center"/>
      <protection/>
    </xf>
    <xf numFmtId="0" fontId="17" fillId="0" borderId="27" xfId="34" applyFont="1" applyBorder="1">
      <alignment vertical="center"/>
      <protection/>
    </xf>
    <xf numFmtId="0" fontId="17" fillId="34" borderId="27" xfId="34" applyFont="1" applyFill="1" applyBorder="1">
      <alignment vertical="center"/>
      <protection/>
    </xf>
    <xf numFmtId="49" fontId="17" fillId="0" borderId="28" xfId="34" applyNumberFormat="1" applyFont="1" applyBorder="1">
      <alignment vertical="center"/>
      <protection/>
    </xf>
    <xf numFmtId="0" fontId="17" fillId="0" borderId="28" xfId="34" applyFont="1" applyBorder="1">
      <alignment vertical="center"/>
      <protection/>
    </xf>
    <xf numFmtId="0" fontId="17" fillId="0" borderId="29" xfId="34" applyFont="1" applyBorder="1">
      <alignment vertical="center"/>
      <protection/>
    </xf>
    <xf numFmtId="189" fontId="17" fillId="0" borderId="28" xfId="34" applyNumberFormat="1" applyFont="1" applyBorder="1">
      <alignment vertical="center"/>
      <protection/>
    </xf>
    <xf numFmtId="49" fontId="17" fillId="0" borderId="0" xfId="34" applyNumberFormat="1" applyFont="1" applyFill="1">
      <alignment vertical="center"/>
      <protection/>
    </xf>
    <xf numFmtId="0" fontId="17" fillId="0" borderId="0" xfId="34" applyFont="1" applyFill="1">
      <alignment vertical="center"/>
      <protection/>
    </xf>
    <xf numFmtId="0" fontId="17" fillId="0" borderId="27" xfId="34" applyFont="1" applyFill="1" applyBorder="1">
      <alignment vertical="center"/>
      <protection/>
    </xf>
    <xf numFmtId="189" fontId="17" fillId="0" borderId="0" xfId="34" applyNumberFormat="1" applyFont="1" applyFill="1">
      <alignment vertical="center"/>
      <protection/>
    </xf>
    <xf numFmtId="49" fontId="17" fillId="0" borderId="28" xfId="34" applyNumberFormat="1" applyFont="1" applyFill="1" applyBorder="1">
      <alignment vertical="center"/>
      <protection/>
    </xf>
    <xf numFmtId="0" fontId="17" fillId="0" borderId="28" xfId="34" applyFont="1" applyFill="1" applyBorder="1">
      <alignment vertical="center"/>
      <protection/>
    </xf>
    <xf numFmtId="0" fontId="17" fillId="0" borderId="29" xfId="34" applyFont="1" applyFill="1" applyBorder="1">
      <alignment vertical="center"/>
      <protection/>
    </xf>
    <xf numFmtId="189" fontId="17" fillId="0" borderId="28" xfId="34" applyNumberFormat="1" applyFont="1" applyFill="1" applyBorder="1">
      <alignment vertical="center"/>
      <protection/>
    </xf>
    <xf numFmtId="49" fontId="17" fillId="0" borderId="0" xfId="34" applyNumberFormat="1" applyFont="1" applyFill="1" applyBorder="1">
      <alignment vertical="center"/>
      <protection/>
    </xf>
    <xf numFmtId="0" fontId="17" fillId="0" borderId="0" xfId="34" applyFont="1" applyFill="1" applyBorder="1">
      <alignment vertical="center"/>
      <protection/>
    </xf>
    <xf numFmtId="189" fontId="17" fillId="0" borderId="0" xfId="34" applyNumberFormat="1" applyFont="1" applyFill="1" applyBorder="1">
      <alignment vertical="center"/>
      <protection/>
    </xf>
    <xf numFmtId="189" fontId="17" fillId="0" borderId="0" xfId="34" applyNumberFormat="1" applyFont="1" applyBorder="1">
      <alignment vertical="center"/>
      <protection/>
    </xf>
    <xf numFmtId="49" fontId="17" fillId="0" borderId="30" xfId="34" applyNumberFormat="1" applyFont="1" applyFill="1" applyBorder="1">
      <alignment vertical="center"/>
      <protection/>
    </xf>
    <xf numFmtId="0" fontId="17" fillId="0" borderId="30" xfId="34" applyFont="1" applyFill="1" applyBorder="1">
      <alignment vertical="center"/>
      <protection/>
    </xf>
    <xf numFmtId="0" fontId="17" fillId="0" borderId="31" xfId="34" applyFont="1" applyFill="1" applyBorder="1">
      <alignment vertical="center"/>
      <protection/>
    </xf>
    <xf numFmtId="189" fontId="17" fillId="0" borderId="30" xfId="34" applyNumberFormat="1" applyFont="1" applyFill="1" applyBorder="1">
      <alignment vertical="center"/>
      <protection/>
    </xf>
    <xf numFmtId="189" fontId="17" fillId="0" borderId="30" xfId="34" applyNumberFormat="1" applyFont="1" applyBorder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35" applyAlignment="1">
      <alignment vertical="center"/>
      <protection/>
    </xf>
    <xf numFmtId="49" fontId="15" fillId="35" borderId="32" xfId="35" applyNumberFormat="1" applyFont="1" applyFill="1" applyBorder="1" applyAlignment="1">
      <alignment horizontal="center" vertical="center" wrapText="1"/>
      <protection/>
    </xf>
    <xf numFmtId="1" fontId="15" fillId="35" borderId="33" xfId="35" applyNumberFormat="1" applyFont="1" applyFill="1" applyBorder="1" applyAlignment="1">
      <alignment horizontal="center" vertical="center" wrapText="1"/>
      <protection/>
    </xf>
    <xf numFmtId="1" fontId="15" fillId="35" borderId="34" xfId="35" applyNumberFormat="1" applyFont="1" applyFill="1" applyBorder="1" applyAlignment="1">
      <alignment horizontal="center" vertical="center" wrapText="1"/>
      <protection/>
    </xf>
    <xf numFmtId="0" fontId="23" fillId="0" borderId="0" xfId="35" applyFont="1" applyAlignment="1">
      <alignment horizontal="center" vertical="center"/>
      <protection/>
    </xf>
    <xf numFmtId="49" fontId="14" fillId="36" borderId="35" xfId="35" applyNumberFormat="1" applyFont="1" applyFill="1" applyBorder="1" applyAlignment="1">
      <alignment horizontal="center" vertical="center" wrapText="1"/>
      <protection/>
    </xf>
    <xf numFmtId="1" fontId="24" fillId="36" borderId="25" xfId="35" applyNumberFormat="1" applyFont="1" applyFill="1" applyBorder="1" applyAlignment="1">
      <alignment vertical="center" wrapText="1"/>
      <protection/>
    </xf>
    <xf numFmtId="1" fontId="25" fillId="36" borderId="25" xfId="35" applyNumberFormat="1" applyFont="1" applyFill="1" applyBorder="1" applyAlignment="1">
      <alignment horizontal="left" vertical="center" wrapText="1"/>
      <protection/>
    </xf>
    <xf numFmtId="0" fontId="26" fillId="36" borderId="36" xfId="35" applyFont="1" applyFill="1" applyBorder="1" applyAlignment="1">
      <alignment vertical="center" wrapText="1"/>
      <protection/>
    </xf>
    <xf numFmtId="49" fontId="15" fillId="0" borderId="0" xfId="35" applyNumberFormat="1" applyFont="1" applyAlignment="1">
      <alignment vertical="center"/>
      <protection/>
    </xf>
    <xf numFmtId="1" fontId="24" fillId="0" borderId="0" xfId="35" applyNumberFormat="1" applyFont="1" applyAlignment="1">
      <alignment vertical="center"/>
      <protection/>
    </xf>
    <xf numFmtId="0" fontId="25" fillId="36" borderId="37" xfId="35" applyFont="1" applyFill="1" applyBorder="1" applyAlignment="1">
      <alignment vertical="center" wrapText="1"/>
      <protection/>
    </xf>
    <xf numFmtId="0" fontId="25" fillId="36" borderId="38" xfId="35" applyFont="1" applyFill="1" applyBorder="1" applyAlignment="1">
      <alignment vertical="center" wrapText="1"/>
      <protection/>
    </xf>
    <xf numFmtId="49" fontId="14" fillId="0" borderId="0" xfId="35" applyNumberFormat="1" applyFont="1" applyFill="1" applyBorder="1" applyAlignment="1">
      <alignment horizontal="center" vertical="center" wrapText="1"/>
      <protection/>
    </xf>
    <xf numFmtId="1" fontId="24" fillId="0" borderId="0" xfId="35" applyNumberFormat="1" applyFont="1" applyFill="1" applyBorder="1" applyAlignment="1">
      <alignment horizontal="left" vertical="center" wrapText="1"/>
      <protection/>
    </xf>
    <xf numFmtId="1" fontId="25" fillId="0" borderId="0" xfId="35" applyNumberFormat="1" applyFont="1" applyFill="1" applyBorder="1" applyAlignment="1">
      <alignment horizontal="left" vertical="center" wrapText="1"/>
      <protection/>
    </xf>
    <xf numFmtId="0" fontId="25" fillId="0" borderId="0" xfId="35" applyFont="1" applyFill="1" applyBorder="1" applyAlignment="1">
      <alignment vertical="center" wrapText="1"/>
      <protection/>
    </xf>
    <xf numFmtId="0" fontId="12" fillId="0" borderId="0" xfId="35" applyFill="1" applyBorder="1" applyAlignment="1">
      <alignment vertical="center"/>
      <protection/>
    </xf>
    <xf numFmtId="49" fontId="12" fillId="0" borderId="0" xfId="35" applyNumberFormat="1" applyFont="1" applyAlignment="1">
      <alignment horizontal="right" vertical="top"/>
      <protection/>
    </xf>
    <xf numFmtId="49" fontId="12" fillId="0" borderId="0" xfId="35" applyNumberFormat="1" applyFont="1" applyAlignment="1">
      <alignment vertical="top"/>
      <protection/>
    </xf>
    <xf numFmtId="49" fontId="23" fillId="0" borderId="0" xfId="35" applyNumberFormat="1" applyFont="1" applyAlignment="1">
      <alignment vertical="center"/>
      <protection/>
    </xf>
    <xf numFmtId="1" fontId="12" fillId="0" borderId="0" xfId="35" applyNumberFormat="1" applyAlignment="1">
      <alignment vertical="center"/>
      <protection/>
    </xf>
    <xf numFmtId="0" fontId="15" fillId="0" borderId="0" xfId="36" applyFont="1" applyAlignment="1">
      <alignment horizontal="center" vertical="center"/>
      <protection/>
    </xf>
    <xf numFmtId="0" fontId="30" fillId="0" borderId="0" xfId="36" applyFont="1" applyAlignment="1">
      <alignment horizontal="center" vertical="center"/>
      <protection/>
    </xf>
    <xf numFmtId="0" fontId="12" fillId="0" borderId="0" xfId="36">
      <alignment/>
      <protection/>
    </xf>
    <xf numFmtId="0" fontId="15" fillId="0" borderId="0" xfId="36" applyFont="1" applyAlignment="1">
      <alignment vertical="center"/>
      <protection/>
    </xf>
    <xf numFmtId="0" fontId="31" fillId="0" borderId="0" xfId="36" applyFont="1" applyBorder="1" applyAlignment="1">
      <alignment horizontal="centerContinuous" vertical="center"/>
      <protection/>
    </xf>
    <xf numFmtId="0" fontId="32" fillId="0" borderId="0" xfId="36" applyFont="1" applyBorder="1" applyAlignment="1">
      <alignment horizontal="centerContinuous" vertical="center"/>
      <protection/>
    </xf>
    <xf numFmtId="0" fontId="32" fillId="0" borderId="0" xfId="36" applyFont="1" applyBorder="1" applyAlignment="1">
      <alignment horizontal="center" vertical="center"/>
      <protection/>
    </xf>
    <xf numFmtId="0" fontId="15" fillId="0" borderId="0" xfId="36" applyFont="1" applyBorder="1" applyAlignment="1">
      <alignment horizontal="centerContinuous" vertical="center"/>
      <protection/>
    </xf>
    <xf numFmtId="0" fontId="23" fillId="0" borderId="26" xfId="36" applyFont="1" applyBorder="1">
      <alignment/>
      <protection/>
    </xf>
    <xf numFmtId="0" fontId="23" fillId="0" borderId="0" xfId="36" applyFont="1" applyBorder="1">
      <alignment/>
      <protection/>
    </xf>
    <xf numFmtId="0" fontId="23" fillId="0" borderId="29" xfId="36" applyFont="1" applyBorder="1">
      <alignment/>
      <protection/>
    </xf>
    <xf numFmtId="0" fontId="23" fillId="0" borderId="25" xfId="36" applyFont="1" applyBorder="1" applyAlignment="1">
      <alignment horizontal="center" vertical="center"/>
      <protection/>
    </xf>
    <xf numFmtId="0" fontId="35" fillId="0" borderId="25" xfId="36" applyFont="1" applyBorder="1" applyAlignment="1">
      <alignment horizontal="center" vertical="center"/>
      <protection/>
    </xf>
    <xf numFmtId="0" fontId="35" fillId="0" borderId="25" xfId="36" applyFont="1" applyBorder="1" applyAlignment="1">
      <alignment vertical="center" wrapText="1"/>
      <protection/>
    </xf>
    <xf numFmtId="0" fontId="35" fillId="0" borderId="25" xfId="36" applyFont="1" applyBorder="1" applyAlignment="1">
      <alignment horizontal="center" vertical="center" wrapText="1"/>
      <protection/>
    </xf>
    <xf numFmtId="0" fontId="35" fillId="0" borderId="36" xfId="36" applyFont="1" applyBorder="1" applyAlignment="1">
      <alignment horizontal="center" vertical="center"/>
      <protection/>
    </xf>
    <xf numFmtId="0" fontId="35" fillId="0" borderId="27" xfId="36" applyFont="1" applyBorder="1">
      <alignment/>
      <protection/>
    </xf>
    <xf numFmtId="190" fontId="35" fillId="0" borderId="0" xfId="36" applyNumberFormat="1" applyFont="1" applyAlignment="1">
      <alignment horizontal="center"/>
      <protection/>
    </xf>
    <xf numFmtId="190" fontId="17" fillId="0" borderId="0" xfId="36" applyNumberFormat="1" applyFont="1" applyAlignment="1">
      <alignment horizontal="center"/>
      <protection/>
    </xf>
    <xf numFmtId="0" fontId="34" fillId="0" borderId="0" xfId="36" applyFont="1" applyBorder="1">
      <alignment/>
      <protection/>
    </xf>
    <xf numFmtId="190" fontId="35" fillId="0" borderId="39" xfId="36" applyNumberFormat="1" applyFont="1" applyBorder="1" applyAlignment="1">
      <alignment horizontal="center"/>
      <protection/>
    </xf>
    <xf numFmtId="190" fontId="17" fillId="0" borderId="0" xfId="36" applyNumberFormat="1" applyFont="1" applyBorder="1" applyAlignment="1">
      <alignment horizontal="center"/>
      <protection/>
    </xf>
    <xf numFmtId="190" fontId="35" fillId="0" borderId="0" xfId="36" applyNumberFormat="1" applyFont="1" applyBorder="1" applyAlignment="1">
      <alignment horizontal="center"/>
      <protection/>
    </xf>
    <xf numFmtId="0" fontId="17" fillId="0" borderId="27" xfId="36" applyFont="1" applyBorder="1" applyAlignment="1">
      <alignment wrapText="1"/>
      <protection/>
    </xf>
    <xf numFmtId="0" fontId="17" fillId="0" borderId="0" xfId="36" applyFont="1" applyBorder="1" applyAlignment="1">
      <alignment wrapText="1"/>
      <protection/>
    </xf>
    <xf numFmtId="0" fontId="17" fillId="0" borderId="27" xfId="36" applyFont="1" applyBorder="1">
      <alignment/>
      <protection/>
    </xf>
    <xf numFmtId="0" fontId="17" fillId="0" borderId="0" xfId="36" applyFont="1" applyBorder="1">
      <alignment/>
      <protection/>
    </xf>
    <xf numFmtId="0" fontId="35" fillId="0" borderId="27" xfId="36" applyFont="1" applyBorder="1" applyAlignment="1">
      <alignment vertical="center"/>
      <protection/>
    </xf>
    <xf numFmtId="190" fontId="17" fillId="0" borderId="0" xfId="36" applyNumberFormat="1" applyFont="1" applyBorder="1" applyAlignment="1">
      <alignment horizontal="center" vertical="center"/>
      <protection/>
    </xf>
    <xf numFmtId="0" fontId="34" fillId="0" borderId="0" xfId="36" applyFont="1" applyBorder="1" applyAlignment="1">
      <alignment vertical="center"/>
      <protection/>
    </xf>
    <xf numFmtId="190" fontId="35" fillId="0" borderId="39" xfId="36" applyNumberFormat="1" applyFont="1" applyBorder="1" applyAlignment="1">
      <alignment horizontal="center" vertical="center"/>
      <protection/>
    </xf>
    <xf numFmtId="190" fontId="35" fillId="0" borderId="0" xfId="36" applyNumberFormat="1" applyFont="1" applyBorder="1" applyAlignment="1">
      <alignment horizontal="center" vertical="center"/>
      <protection/>
    </xf>
    <xf numFmtId="190" fontId="17" fillId="0" borderId="0" xfId="36" applyNumberFormat="1" applyFont="1" applyFill="1" applyBorder="1" applyAlignment="1">
      <alignment horizontal="center" vertical="center"/>
      <protection/>
    </xf>
    <xf numFmtId="0" fontId="35" fillId="0" borderId="29" xfId="36" applyFont="1" applyBorder="1">
      <alignment/>
      <protection/>
    </xf>
    <xf numFmtId="190" fontId="35" fillId="0" borderId="38" xfId="36" applyNumberFormat="1" applyFont="1" applyBorder="1" applyAlignment="1">
      <alignment horizontal="center"/>
      <protection/>
    </xf>
    <xf numFmtId="190" fontId="35" fillId="0" borderId="28" xfId="36" applyNumberFormat="1" applyFont="1" applyBorder="1" applyAlignment="1">
      <alignment horizontal="center"/>
      <protection/>
    </xf>
    <xf numFmtId="190" fontId="17" fillId="0" borderId="28" xfId="36" applyNumberFormat="1" applyFont="1" applyBorder="1" applyAlignment="1">
      <alignment horizontal="center"/>
      <protection/>
    </xf>
    <xf numFmtId="0" fontId="34" fillId="0" borderId="0" xfId="36" applyFont="1" applyBorder="1" applyAlignment="1">
      <alignment horizontal="center"/>
      <protection/>
    </xf>
    <xf numFmtId="0" fontId="29" fillId="0" borderId="0" xfId="36" applyFont="1" applyBorder="1" applyAlignment="1">
      <alignment horizontal="center"/>
      <protection/>
    </xf>
    <xf numFmtId="0" fontId="17" fillId="0" borderId="0" xfId="36" applyFont="1" applyBorder="1" applyAlignment="1">
      <alignment vertical="top"/>
      <protection/>
    </xf>
    <xf numFmtId="0" fontId="17" fillId="0" borderId="0" xfId="36" applyFont="1">
      <alignment/>
      <protection/>
    </xf>
    <xf numFmtId="0" fontId="23" fillId="0" borderId="36" xfId="36" applyFont="1" applyBorder="1" applyAlignment="1">
      <alignment horizontal="center" vertical="center"/>
      <protection/>
    </xf>
    <xf numFmtId="0" fontId="12" fillId="0" borderId="26" xfId="36" applyFont="1" applyBorder="1">
      <alignment/>
      <protection/>
    </xf>
    <xf numFmtId="190" fontId="12" fillId="0" borderId="0" xfId="36" applyNumberFormat="1" applyBorder="1" applyAlignment="1">
      <alignment horizontal="center" vertical="center"/>
      <protection/>
    </xf>
    <xf numFmtId="190" fontId="12" fillId="0" borderId="0" xfId="36" applyNumberFormat="1" applyFont="1" applyBorder="1" applyAlignment="1">
      <alignment horizontal="center"/>
      <protection/>
    </xf>
    <xf numFmtId="0" fontId="12" fillId="0" borderId="27" xfId="36" applyFont="1" applyBorder="1">
      <alignment/>
      <protection/>
    </xf>
    <xf numFmtId="190" fontId="12" fillId="0" borderId="0" xfId="36" applyNumberFormat="1" applyAlignment="1">
      <alignment horizontal="center"/>
      <protection/>
    </xf>
    <xf numFmtId="190" fontId="12" fillId="0" borderId="0" xfId="36" applyNumberFormat="1" applyBorder="1" applyAlignment="1">
      <alignment horizontal="center"/>
      <protection/>
    </xf>
    <xf numFmtId="0" fontId="12" fillId="0" borderId="0" xfId="36" applyBorder="1">
      <alignment/>
      <protection/>
    </xf>
    <xf numFmtId="0" fontId="12" fillId="0" borderId="27" xfId="36" applyBorder="1">
      <alignment/>
      <protection/>
    </xf>
    <xf numFmtId="190" fontId="12" fillId="0" borderId="39" xfId="36" applyNumberFormat="1" applyBorder="1" applyAlignment="1">
      <alignment horizontal="center"/>
      <protection/>
    </xf>
    <xf numFmtId="0" fontId="12" fillId="0" borderId="0" xfId="36" applyFont="1" applyBorder="1">
      <alignment/>
      <protection/>
    </xf>
    <xf numFmtId="0" fontId="12" fillId="0" borderId="28" xfId="36" applyFont="1" applyBorder="1">
      <alignment/>
      <protection/>
    </xf>
    <xf numFmtId="190" fontId="12" fillId="0" borderId="38" xfId="36" applyNumberFormat="1" applyBorder="1" applyAlignment="1">
      <alignment horizontal="center"/>
      <protection/>
    </xf>
    <xf numFmtId="190" fontId="12" fillId="0" borderId="28" xfId="36" applyNumberFormat="1" applyBorder="1" applyAlignment="1">
      <alignment horizontal="center"/>
      <protection/>
    </xf>
    <xf numFmtId="0" fontId="29" fillId="0" borderId="0" xfId="36" applyFont="1">
      <alignment/>
      <protection/>
    </xf>
    <xf numFmtId="0" fontId="29" fillId="0" borderId="0" xfId="36" applyFont="1" applyBorder="1">
      <alignment/>
      <protection/>
    </xf>
    <xf numFmtId="0" fontId="28" fillId="0" borderId="0" xfId="36" applyFont="1" applyBorder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184" fontId="37" fillId="33" borderId="18" xfId="0" applyNumberFormat="1" applyFont="1" applyFill="1" applyBorder="1" applyAlignment="1">
      <alignment horizontal="right" vertical="center" wrapText="1"/>
    </xf>
    <xf numFmtId="184" fontId="37" fillId="33" borderId="0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9" fontId="2" fillId="0" borderId="0" xfId="34" applyNumberFormat="1" applyFont="1">
      <alignment vertical="center"/>
      <protection/>
    </xf>
    <xf numFmtId="49" fontId="17" fillId="33" borderId="0" xfId="34" applyNumberFormat="1" applyFont="1" applyFill="1">
      <alignment vertical="center"/>
      <protection/>
    </xf>
    <xf numFmtId="0" fontId="17" fillId="33" borderId="0" xfId="34" applyFont="1" applyFill="1" applyAlignment="1">
      <alignment horizontal="center" vertical="center"/>
      <protection/>
    </xf>
    <xf numFmtId="0" fontId="17" fillId="33" borderId="27" xfId="34" applyFont="1" applyFill="1" applyBorder="1">
      <alignment vertical="center"/>
      <protection/>
    </xf>
    <xf numFmtId="189" fontId="17" fillId="33" borderId="0" xfId="34" applyNumberFormat="1" applyFont="1" applyFill="1">
      <alignment vertical="center"/>
      <protection/>
    </xf>
    <xf numFmtId="49" fontId="17" fillId="33" borderId="28" xfId="34" applyNumberFormat="1" applyFont="1" applyFill="1" applyBorder="1">
      <alignment vertical="center"/>
      <protection/>
    </xf>
    <xf numFmtId="0" fontId="17" fillId="33" borderId="28" xfId="34" applyFont="1" applyFill="1" applyBorder="1" applyAlignment="1">
      <alignment horizontal="center" vertical="center"/>
      <protection/>
    </xf>
    <xf numFmtId="0" fontId="17" fillId="33" borderId="29" xfId="34" applyFont="1" applyFill="1" applyBorder="1">
      <alignment vertical="center"/>
      <protection/>
    </xf>
    <xf numFmtId="189" fontId="17" fillId="33" borderId="28" xfId="34" applyNumberFormat="1" applyFont="1" applyFill="1" applyBorder="1">
      <alignment vertical="center"/>
      <protection/>
    </xf>
    <xf numFmtId="49" fontId="17" fillId="33" borderId="40" xfId="34" applyNumberFormat="1" applyFont="1" applyFill="1" applyBorder="1">
      <alignment vertical="center"/>
      <protection/>
    </xf>
    <xf numFmtId="0" fontId="17" fillId="33" borderId="40" xfId="34" applyFont="1" applyFill="1" applyBorder="1" applyAlignment="1">
      <alignment horizontal="center" vertical="center"/>
      <protection/>
    </xf>
    <xf numFmtId="0" fontId="17" fillId="33" borderId="41" xfId="34" applyFont="1" applyFill="1" applyBorder="1">
      <alignment vertical="center"/>
      <protection/>
    </xf>
    <xf numFmtId="189" fontId="17" fillId="33" borderId="40" xfId="34" applyNumberFormat="1" applyFont="1" applyFill="1" applyBorder="1">
      <alignment vertical="center"/>
      <protection/>
    </xf>
    <xf numFmtId="49" fontId="17" fillId="33" borderId="42" xfId="34" applyNumberFormat="1" applyFont="1" applyFill="1" applyBorder="1">
      <alignment vertical="center"/>
      <protection/>
    </xf>
    <xf numFmtId="0" fontId="17" fillId="33" borderId="42" xfId="34" applyFont="1" applyFill="1" applyBorder="1" applyAlignment="1">
      <alignment horizontal="distributed" vertical="center"/>
      <protection/>
    </xf>
    <xf numFmtId="0" fontId="17" fillId="33" borderId="43" xfId="34" applyFont="1" applyFill="1" applyBorder="1">
      <alignment vertical="center"/>
      <protection/>
    </xf>
    <xf numFmtId="189" fontId="17" fillId="33" borderId="42" xfId="34" applyNumberFormat="1" applyFont="1" applyFill="1" applyBorder="1">
      <alignment vertical="center"/>
      <protection/>
    </xf>
    <xf numFmtId="184" fontId="38" fillId="33" borderId="0" xfId="0" applyNumberFormat="1" applyFont="1" applyFill="1" applyBorder="1" applyAlignment="1">
      <alignment horizontal="right" vertical="center" wrapText="1"/>
    </xf>
    <xf numFmtId="184" fontId="38" fillId="0" borderId="0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84" fontId="5" fillId="33" borderId="0" xfId="0" applyNumberFormat="1" applyFont="1" applyFill="1" applyBorder="1" applyAlignment="1">
      <alignment horizontal="right" vertical="center" wrapText="1"/>
    </xf>
    <xf numFmtId="0" fontId="17" fillId="0" borderId="45" xfId="33" applyFont="1" applyBorder="1" applyAlignment="1">
      <alignment horizontal="center" vertical="center" wrapText="1"/>
      <protection/>
    </xf>
    <xf numFmtId="0" fontId="17" fillId="0" borderId="46" xfId="33" applyFont="1" applyBorder="1" applyAlignment="1">
      <alignment horizontal="center" vertical="center" wrapText="1"/>
      <protection/>
    </xf>
    <xf numFmtId="0" fontId="17" fillId="0" borderId="36" xfId="34" applyFont="1" applyBorder="1" applyAlignment="1">
      <alignment horizontal="center" vertical="center"/>
      <protection/>
    </xf>
    <xf numFmtId="0" fontId="17" fillId="0" borderId="35" xfId="34" applyFont="1" applyBorder="1" applyAlignment="1">
      <alignment horizontal="center" vertical="center"/>
      <protection/>
    </xf>
    <xf numFmtId="0" fontId="17" fillId="0" borderId="45" xfId="33" applyFont="1" applyBorder="1" applyAlignment="1">
      <alignment horizontal="distributed" vertical="center" wrapText="1"/>
      <protection/>
    </xf>
    <xf numFmtId="0" fontId="17" fillId="0" borderId="46" xfId="33" applyFont="1" applyBorder="1" applyAlignment="1">
      <alignment horizontal="distributed" vertical="center" wrapText="1"/>
      <protection/>
    </xf>
    <xf numFmtId="0" fontId="17" fillId="0" borderId="45" xfId="33" applyFont="1" applyBorder="1" applyAlignment="1">
      <alignment horizontal="center" vertical="center" wrapText="1"/>
      <protection/>
    </xf>
    <xf numFmtId="0" fontId="17" fillId="0" borderId="46" xfId="33" applyFont="1" applyBorder="1" applyAlignment="1">
      <alignment horizontal="center" vertical="center" wrapText="1"/>
      <protection/>
    </xf>
    <xf numFmtId="0" fontId="15" fillId="0" borderId="0" xfId="34" applyFont="1" applyAlignment="1">
      <alignment horizontal="center" vertical="center"/>
      <protection/>
    </xf>
    <xf numFmtId="0" fontId="16" fillId="0" borderId="0" xfId="34" applyFont="1" applyBorder="1" applyAlignment="1">
      <alignment horizontal="right"/>
      <protection/>
    </xf>
    <xf numFmtId="0" fontId="17" fillId="0" borderId="0" xfId="34" applyFont="1" applyBorder="1" applyAlignment="1">
      <alignment horizontal="right"/>
      <protection/>
    </xf>
    <xf numFmtId="0" fontId="17" fillId="0" borderId="47" xfId="33" applyFont="1" applyBorder="1" applyAlignment="1">
      <alignment horizontal="distributed" vertical="center" wrapText="1"/>
      <protection/>
    </xf>
    <xf numFmtId="0" fontId="17" fillId="0" borderId="48" xfId="33" applyFont="1" applyBorder="1" applyAlignment="1">
      <alignment horizontal="distributed" vertical="center" wrapText="1"/>
      <protection/>
    </xf>
    <xf numFmtId="0" fontId="17" fillId="0" borderId="0" xfId="33" applyFont="1" applyBorder="1" applyAlignment="1">
      <alignment horizontal="distributed" vertical="center" wrapText="1"/>
      <protection/>
    </xf>
    <xf numFmtId="0" fontId="17" fillId="0" borderId="27" xfId="33" applyFont="1" applyBorder="1" applyAlignment="1">
      <alignment horizontal="distributed" vertical="center" wrapText="1"/>
      <protection/>
    </xf>
    <xf numFmtId="0" fontId="17" fillId="0" borderId="28" xfId="33" applyFont="1" applyBorder="1" applyAlignment="1">
      <alignment horizontal="distributed" vertical="center" wrapText="1"/>
      <protection/>
    </xf>
    <xf numFmtId="0" fontId="17" fillId="0" borderId="29" xfId="33" applyFont="1" applyBorder="1" applyAlignment="1">
      <alignment horizontal="distributed" vertical="center" wrapText="1"/>
      <protection/>
    </xf>
    <xf numFmtId="0" fontId="17" fillId="0" borderId="49" xfId="33" applyFont="1" applyBorder="1" applyAlignment="1">
      <alignment horizontal="center" vertical="center" wrapText="1"/>
      <protection/>
    </xf>
    <xf numFmtId="0" fontId="17" fillId="0" borderId="36" xfId="33" applyFont="1" applyBorder="1" applyAlignment="1">
      <alignment horizontal="center" vertical="center" wrapText="1"/>
      <protection/>
    </xf>
    <xf numFmtId="0" fontId="17" fillId="0" borderId="50" xfId="33" applyFont="1" applyFill="1" applyBorder="1" applyAlignment="1">
      <alignment horizontal="distributed" vertical="center" wrapText="1"/>
      <protection/>
    </xf>
    <xf numFmtId="0" fontId="17" fillId="0" borderId="51" xfId="33" applyFont="1" applyFill="1" applyBorder="1" applyAlignment="1">
      <alignment horizontal="distributed" vertical="center" wrapText="1"/>
      <protection/>
    </xf>
    <xf numFmtId="0" fontId="17" fillId="0" borderId="46" xfId="33" applyFont="1" applyFill="1" applyBorder="1" applyAlignment="1">
      <alignment horizontal="distributed" vertical="center" wrapText="1"/>
      <protection/>
    </xf>
    <xf numFmtId="0" fontId="17" fillId="0" borderId="52" xfId="34" applyFont="1" applyBorder="1" applyAlignment="1">
      <alignment horizontal="center"/>
      <protection/>
    </xf>
    <xf numFmtId="0" fontId="17" fillId="0" borderId="50" xfId="33" applyFont="1" applyFill="1" applyBorder="1" applyAlignment="1">
      <alignment horizontal="center" vertical="center" wrapText="1"/>
      <protection/>
    </xf>
    <xf numFmtId="0" fontId="17" fillId="0" borderId="51" xfId="33" applyFont="1" applyFill="1" applyBorder="1" applyAlignment="1">
      <alignment horizontal="center" vertical="center" wrapText="1"/>
      <protection/>
    </xf>
    <xf numFmtId="0" fontId="17" fillId="0" borderId="46" xfId="33" applyFont="1" applyFill="1" applyBorder="1" applyAlignment="1">
      <alignment horizontal="center" vertical="center" wrapText="1"/>
      <protection/>
    </xf>
    <xf numFmtId="0" fontId="17" fillId="0" borderId="49" xfId="33" applyFont="1" applyFill="1" applyBorder="1" applyAlignment="1">
      <alignment horizontal="center" vertical="center" wrapText="1"/>
      <protection/>
    </xf>
    <xf numFmtId="0" fontId="12" fillId="0" borderId="53" xfId="34" applyBorder="1" applyAlignment="1">
      <alignment horizontal="center" vertical="center"/>
      <protection/>
    </xf>
    <xf numFmtId="0" fontId="12" fillId="0" borderId="54" xfId="34" applyBorder="1" applyAlignment="1">
      <alignment horizontal="center" vertical="center"/>
      <protection/>
    </xf>
    <xf numFmtId="0" fontId="17" fillId="0" borderId="55" xfId="33" applyFont="1" applyFill="1" applyBorder="1" applyAlignment="1">
      <alignment horizontal="center" vertical="center" wrapText="1"/>
      <protection/>
    </xf>
    <xf numFmtId="0" fontId="17" fillId="0" borderId="39" xfId="33" applyFont="1" applyFill="1" applyBorder="1" applyAlignment="1">
      <alignment horizontal="center" vertical="center" wrapText="1"/>
      <protection/>
    </xf>
    <xf numFmtId="0" fontId="17" fillId="0" borderId="38" xfId="33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1" fontId="15" fillId="0" borderId="56" xfId="35" applyNumberFormat="1" applyFont="1" applyBorder="1" applyAlignment="1">
      <alignment horizontal="left" vertical="center" wrapText="1"/>
      <protection/>
    </xf>
    <xf numFmtId="1" fontId="21" fillId="0" borderId="0" xfId="35" applyNumberFormat="1" applyFont="1" applyAlignment="1">
      <alignment horizontal="center" vertical="center"/>
      <protection/>
    </xf>
    <xf numFmtId="1" fontId="22" fillId="0" borderId="0" xfId="35" applyNumberFormat="1" applyFont="1" applyAlignment="1">
      <alignment horizontal="center" vertical="center"/>
      <protection/>
    </xf>
    <xf numFmtId="49" fontId="28" fillId="0" borderId="0" xfId="35" applyNumberFormat="1" applyFont="1" applyAlignment="1">
      <alignment horizontal="left" vertical="top" wrapText="1"/>
      <protection/>
    </xf>
    <xf numFmtId="49" fontId="14" fillId="36" borderId="35" xfId="35" applyNumberFormat="1" applyFont="1" applyFill="1" applyBorder="1" applyAlignment="1">
      <alignment horizontal="center" vertical="center" wrapText="1"/>
      <protection/>
    </xf>
    <xf numFmtId="1" fontId="24" fillId="36" borderId="25" xfId="35" applyNumberFormat="1" applyFont="1" applyFill="1" applyBorder="1" applyAlignment="1">
      <alignment horizontal="left" vertical="center" wrapText="1"/>
      <protection/>
    </xf>
    <xf numFmtId="1" fontId="25" fillId="36" borderId="45" xfId="35" applyNumberFormat="1" applyFont="1" applyFill="1" applyBorder="1" applyAlignment="1">
      <alignment horizontal="left" vertical="center" wrapText="1"/>
      <protection/>
    </xf>
    <xf numFmtId="1" fontId="25" fillId="36" borderId="46" xfId="35" applyNumberFormat="1" applyFont="1" applyFill="1" applyBorder="1" applyAlignment="1">
      <alignment horizontal="left" vertical="center" wrapText="1"/>
      <protection/>
    </xf>
    <xf numFmtId="1" fontId="12" fillId="0" borderId="0" xfId="35" applyNumberFormat="1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center" vertical="center"/>
      <protection/>
    </xf>
    <xf numFmtId="0" fontId="34" fillId="0" borderId="45" xfId="36" applyFont="1" applyBorder="1" applyAlignment="1">
      <alignment horizontal="center" vertical="center"/>
      <protection/>
    </xf>
    <xf numFmtId="0" fontId="34" fillId="0" borderId="46" xfId="36" applyFont="1" applyBorder="1" applyAlignment="1">
      <alignment horizontal="center" vertical="center"/>
      <protection/>
    </xf>
    <xf numFmtId="0" fontId="34" fillId="0" borderId="36" xfId="36" applyFont="1" applyBorder="1" applyAlignment="1">
      <alignment horizontal="center" vertical="center"/>
      <protection/>
    </xf>
    <xf numFmtId="0" fontId="34" fillId="0" borderId="56" xfId="36" applyFont="1" applyBorder="1" applyAlignment="1">
      <alignment horizontal="center" vertical="center"/>
      <protection/>
    </xf>
    <xf numFmtId="0" fontId="34" fillId="0" borderId="35" xfId="36" applyFont="1" applyBorder="1" applyAlignment="1">
      <alignment horizontal="center" vertical="center"/>
      <protection/>
    </xf>
    <xf numFmtId="0" fontId="29" fillId="0" borderId="35" xfId="36" applyFont="1" applyBorder="1" applyAlignment="1">
      <alignment horizontal="center" vertical="center"/>
      <protection/>
    </xf>
    <xf numFmtId="0" fontId="15" fillId="0" borderId="0" xfId="36" applyFont="1" applyBorder="1" applyAlignment="1">
      <alignment horizontal="center" vertical="center"/>
      <protection/>
    </xf>
    <xf numFmtId="0" fontId="23" fillId="0" borderId="36" xfId="36" applyFont="1" applyBorder="1" applyAlignment="1">
      <alignment horizontal="center" vertical="center"/>
      <protection/>
    </xf>
    <xf numFmtId="0" fontId="23" fillId="0" borderId="56" xfId="36" applyFont="1" applyBorder="1" applyAlignment="1">
      <alignment horizontal="center" vertical="center"/>
      <protection/>
    </xf>
    <xf numFmtId="0" fontId="23" fillId="0" borderId="35" xfId="36" applyFont="1" applyBorder="1" applyAlignment="1">
      <alignment horizontal="center" vertical="center"/>
      <protection/>
    </xf>
    <xf numFmtId="0" fontId="23" fillId="0" borderId="45" xfId="36" applyFont="1" applyBorder="1" applyAlignment="1">
      <alignment horizontal="center" vertical="center"/>
      <protection/>
    </xf>
    <xf numFmtId="0" fontId="12" fillId="0" borderId="46" xfId="36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left" vertical="center" wrapText="1"/>
    </xf>
    <xf numFmtId="184" fontId="37" fillId="33" borderId="0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校地舍9202" xfId="33"/>
    <cellStyle name="一般_97大專校地校舍_書版" xfId="34"/>
    <cellStyle name="一般_附12.97學年度大專院校異動一覽表" xfId="35"/>
    <cellStyle name="一般_附13.歷年校數97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1762125</xdr:colOff>
      <xdr:row>5</xdr:row>
      <xdr:rowOff>0</xdr:rowOff>
    </xdr:from>
    <xdr:to>
      <xdr:col>3</xdr:col>
      <xdr:colOff>2447925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10375" y="418147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兩校合併</a:t>
          </a:r>
        </a:p>
      </xdr:txBody>
    </xdr:sp>
    <xdr:clientData/>
  </xdr:twoCellAnchor>
  <xdr:twoCellAnchor>
    <xdr:from>
      <xdr:col>3</xdr:col>
      <xdr:colOff>2028825</xdr:colOff>
      <xdr:row>6</xdr:row>
      <xdr:rowOff>314325</xdr:rowOff>
    </xdr:from>
    <xdr:to>
      <xdr:col>3</xdr:col>
      <xdr:colOff>2085975</xdr:colOff>
      <xdr:row>7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7077075" y="5381625"/>
          <a:ext cx="5715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2057400</xdr:colOff>
      <xdr:row>6</xdr:row>
      <xdr:rowOff>361950</xdr:rowOff>
    </xdr:from>
    <xdr:to>
      <xdr:col>3</xdr:col>
      <xdr:colOff>3000375</xdr:colOff>
      <xdr:row>7</xdr:row>
      <xdr:rowOff>276225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05650" y="5429250"/>
          <a:ext cx="942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兩校合併</a:t>
          </a:r>
        </a:p>
      </xdr:txBody>
    </xdr:sp>
    <xdr:clientData/>
  </xdr:twoCellAnchor>
  <xdr:twoCellAnchor>
    <xdr:from>
      <xdr:col>3</xdr:col>
      <xdr:colOff>1762125</xdr:colOff>
      <xdr:row>16</xdr:row>
      <xdr:rowOff>0</xdr:rowOff>
    </xdr:from>
    <xdr:to>
      <xdr:col>3</xdr:col>
      <xdr:colOff>2447925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117062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兩校合併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02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4.8515625" style="0" customWidth="1"/>
    <col min="2" max="2" width="18.140625" style="0" customWidth="1"/>
    <col min="3" max="3" width="2.421875" style="0" customWidth="1"/>
    <col min="4" max="5" width="6.00390625" style="0" customWidth="1"/>
    <col min="6" max="6" width="6.421875" style="0" customWidth="1"/>
    <col min="7" max="7" width="5.421875" style="0" customWidth="1"/>
    <col min="8" max="8" width="6.00390625" style="0" customWidth="1"/>
    <col min="9" max="9" width="5.421875" style="0" customWidth="1"/>
    <col min="10" max="10" width="6.00390625" style="0" customWidth="1"/>
    <col min="11" max="11" width="5.421875" style="0" customWidth="1"/>
    <col min="12" max="12" width="6.00390625" style="0" customWidth="1"/>
    <col min="13" max="13" width="5.421875" style="0" customWidth="1"/>
    <col min="14" max="14" width="6.00390625" style="0" customWidth="1"/>
    <col min="15" max="15" width="4.8515625" style="0" customWidth="1"/>
    <col min="16" max="16" width="6.00390625" style="0" customWidth="1"/>
    <col min="17" max="17" width="5.140625" style="0" customWidth="1"/>
    <col min="18" max="18" width="0.13671875" style="0" customWidth="1"/>
  </cols>
  <sheetData>
    <row r="1" spans="1:18" ht="18" customHeight="1">
      <c r="A1" s="216" t="s">
        <v>639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1"/>
    </row>
    <row r="2" spans="1:18" ht="18" customHeight="1">
      <c r="A2" s="217" t="s">
        <v>1898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1"/>
    </row>
    <row r="3" spans="1:18" ht="13.5" customHeight="1">
      <c r="A3" s="218" t="s">
        <v>1899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1"/>
    </row>
    <row r="4" spans="1:18" ht="14.25">
      <c r="A4" s="2"/>
      <c r="B4" s="2"/>
      <c r="C4" s="2"/>
      <c r="D4" s="3"/>
      <c r="E4" s="219" t="s">
        <v>1900</v>
      </c>
      <c r="F4" s="219"/>
      <c r="G4" s="219" t="s">
        <v>1901</v>
      </c>
      <c r="H4" s="219"/>
      <c r="I4" s="219" t="s">
        <v>1902</v>
      </c>
      <c r="J4" s="219"/>
      <c r="K4" s="219" t="s">
        <v>1903</v>
      </c>
      <c r="L4" s="219"/>
      <c r="M4" s="219" t="s">
        <v>1904</v>
      </c>
      <c r="N4" s="219"/>
      <c r="O4" s="220" t="s">
        <v>1905</v>
      </c>
      <c r="P4" s="220"/>
      <c r="Q4" s="221" t="s">
        <v>1906</v>
      </c>
      <c r="R4" s="221"/>
    </row>
    <row r="5" spans="1:18" ht="12.75">
      <c r="A5" s="6"/>
      <c r="B5" s="6"/>
      <c r="C5" s="6"/>
      <c r="D5" s="7"/>
      <c r="E5" s="4" t="s">
        <v>1907</v>
      </c>
      <c r="F5" s="4" t="s">
        <v>1908</v>
      </c>
      <c r="G5" s="4" t="s">
        <v>1907</v>
      </c>
      <c r="H5" s="4" t="s">
        <v>1908</v>
      </c>
      <c r="I5" s="4" t="s">
        <v>1907</v>
      </c>
      <c r="J5" s="4" t="s">
        <v>1908</v>
      </c>
      <c r="K5" s="4" t="s">
        <v>1907</v>
      </c>
      <c r="L5" s="4" t="s">
        <v>1908</v>
      </c>
      <c r="M5" s="4" t="s">
        <v>1907</v>
      </c>
      <c r="N5" s="4" t="s">
        <v>1908</v>
      </c>
      <c r="O5" s="4" t="s">
        <v>1907</v>
      </c>
      <c r="P5" s="8" t="s">
        <v>1908</v>
      </c>
      <c r="Q5" s="214" t="s">
        <v>1907</v>
      </c>
      <c r="R5" s="214"/>
    </row>
    <row r="6" spans="1:18" ht="14.25">
      <c r="A6" s="215" t="s">
        <v>1909</v>
      </c>
      <c r="B6" s="215"/>
      <c r="C6" s="10"/>
      <c r="D6" s="11"/>
      <c r="E6" s="12">
        <v>49610</v>
      </c>
      <c r="F6" s="13">
        <v>100</v>
      </c>
      <c r="G6" s="14">
        <v>9657</v>
      </c>
      <c r="H6" s="13">
        <v>19.465833501310218</v>
      </c>
      <c r="I6" s="14">
        <v>13782</v>
      </c>
      <c r="J6" s="13">
        <v>27.780689377141705</v>
      </c>
      <c r="K6" s="14">
        <v>12875</v>
      </c>
      <c r="L6" s="13">
        <v>25.95242894577706</v>
      </c>
      <c r="M6" s="14">
        <v>11390</v>
      </c>
      <c r="N6" s="13">
        <v>22.959080830477728</v>
      </c>
      <c r="O6" s="14">
        <v>1906</v>
      </c>
      <c r="P6" s="13">
        <v>3.8419673452932877</v>
      </c>
      <c r="Q6" s="210">
        <v>1891</v>
      </c>
      <c r="R6" s="210"/>
    </row>
    <row r="7" spans="1:18" ht="14.25">
      <c r="A7" s="15"/>
      <c r="B7" s="15"/>
      <c r="C7" s="10"/>
      <c r="D7" s="16" t="str">
        <f>"博士"</f>
        <v>博士</v>
      </c>
      <c r="E7" s="12">
        <v>32159</v>
      </c>
      <c r="F7" s="13">
        <v>100</v>
      </c>
      <c r="G7" s="14">
        <v>8635</v>
      </c>
      <c r="H7" s="13">
        <v>26.85095929599801</v>
      </c>
      <c r="I7" s="14">
        <v>11448</v>
      </c>
      <c r="J7" s="13">
        <v>35.598121832146525</v>
      </c>
      <c r="K7" s="14">
        <v>11732</v>
      </c>
      <c r="L7" s="13">
        <v>36.48123386921235</v>
      </c>
      <c r="M7" s="14">
        <v>263</v>
      </c>
      <c r="N7" s="13">
        <v>0.8178114991137784</v>
      </c>
      <c r="O7" s="14">
        <v>81</v>
      </c>
      <c r="P7" s="13">
        <v>0.25187350352933857</v>
      </c>
      <c r="Q7" s="210">
        <v>8</v>
      </c>
      <c r="R7" s="210"/>
    </row>
    <row r="8" spans="1:18" ht="14.25">
      <c r="A8" s="15"/>
      <c r="B8" s="15"/>
      <c r="C8" s="10"/>
      <c r="D8" s="16" t="str">
        <f>"碩士"</f>
        <v>碩士</v>
      </c>
      <c r="E8" s="12">
        <v>14485</v>
      </c>
      <c r="F8" s="13">
        <v>100</v>
      </c>
      <c r="G8" s="14">
        <v>660</v>
      </c>
      <c r="H8" s="13">
        <v>4.556437694166379</v>
      </c>
      <c r="I8" s="14">
        <v>1748</v>
      </c>
      <c r="J8" s="13">
        <v>12.067656196064895</v>
      </c>
      <c r="K8" s="14">
        <v>896</v>
      </c>
      <c r="L8" s="13">
        <v>6.18570935450466</v>
      </c>
      <c r="M8" s="14">
        <v>10384</v>
      </c>
      <c r="N8" s="13">
        <v>71.68795305488436</v>
      </c>
      <c r="O8" s="14">
        <v>797</v>
      </c>
      <c r="P8" s="13">
        <v>5.502243700379704</v>
      </c>
      <c r="Q8" s="210">
        <v>788</v>
      </c>
      <c r="R8" s="210"/>
    </row>
    <row r="9" spans="1:18" ht="14.25">
      <c r="A9" s="15"/>
      <c r="B9" s="15"/>
      <c r="C9" s="10"/>
      <c r="D9" s="16" t="str">
        <f>"學士"</f>
        <v>學士</v>
      </c>
      <c r="E9" s="12">
        <v>2709</v>
      </c>
      <c r="F9" s="13">
        <v>100</v>
      </c>
      <c r="G9" s="14">
        <v>348</v>
      </c>
      <c r="H9" s="13">
        <v>12.846068660022148</v>
      </c>
      <c r="I9" s="14">
        <v>545</v>
      </c>
      <c r="J9" s="13">
        <v>20.11812476928756</v>
      </c>
      <c r="K9" s="14">
        <v>213</v>
      </c>
      <c r="L9" s="13">
        <v>7.862679955703212</v>
      </c>
      <c r="M9" s="14">
        <v>691</v>
      </c>
      <c r="N9" s="13">
        <v>25.507567368032483</v>
      </c>
      <c r="O9" s="14">
        <v>912</v>
      </c>
      <c r="P9" s="13">
        <v>33.665559246954594</v>
      </c>
      <c r="Q9" s="210">
        <v>1040</v>
      </c>
      <c r="R9" s="210"/>
    </row>
    <row r="10" spans="1:18" ht="14.25">
      <c r="A10" s="15"/>
      <c r="B10" s="15"/>
      <c r="C10" s="10"/>
      <c r="D10" s="16" t="str">
        <f>"專科"</f>
        <v>專科</v>
      </c>
      <c r="E10" s="12">
        <v>200</v>
      </c>
      <c r="F10" s="13">
        <v>100</v>
      </c>
      <c r="G10" s="14">
        <v>9</v>
      </c>
      <c r="H10" s="13">
        <v>4.5</v>
      </c>
      <c r="I10" s="14">
        <v>34</v>
      </c>
      <c r="J10" s="13">
        <v>17</v>
      </c>
      <c r="K10" s="14">
        <v>23</v>
      </c>
      <c r="L10" s="13">
        <v>11.5</v>
      </c>
      <c r="M10" s="14">
        <v>47</v>
      </c>
      <c r="N10" s="13">
        <v>23.5</v>
      </c>
      <c r="O10" s="14">
        <v>87</v>
      </c>
      <c r="P10" s="13">
        <v>43.5</v>
      </c>
      <c r="Q10" s="210">
        <v>54</v>
      </c>
      <c r="R10" s="210"/>
    </row>
    <row r="11" spans="1:18" ht="14.25">
      <c r="A11" s="15"/>
      <c r="B11" s="15"/>
      <c r="C11" s="10"/>
      <c r="D11" s="16" t="str">
        <f>"其他"</f>
        <v>其他</v>
      </c>
      <c r="E11" s="12">
        <v>57</v>
      </c>
      <c r="F11" s="13">
        <v>100</v>
      </c>
      <c r="G11" s="14">
        <v>5</v>
      </c>
      <c r="H11" s="13">
        <v>8.771929824561404</v>
      </c>
      <c r="I11" s="14">
        <v>7</v>
      </c>
      <c r="J11" s="13">
        <v>12.280701754385966</v>
      </c>
      <c r="K11" s="14">
        <v>11</v>
      </c>
      <c r="L11" s="13">
        <v>19.29824561403509</v>
      </c>
      <c r="M11" s="14">
        <v>5</v>
      </c>
      <c r="N11" s="13">
        <v>8.771929824561404</v>
      </c>
      <c r="O11" s="14">
        <v>29</v>
      </c>
      <c r="P11" s="13">
        <v>50.87719298245614</v>
      </c>
      <c r="Q11" s="210">
        <v>1</v>
      </c>
      <c r="R11" s="210"/>
    </row>
    <row r="12" spans="1:18" ht="14.25">
      <c r="A12" s="15"/>
      <c r="B12" s="15"/>
      <c r="C12" s="10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13"/>
      <c r="R12" s="213"/>
    </row>
    <row r="13" spans="1:18" ht="12.75">
      <c r="A13" s="9" t="s">
        <v>1910</v>
      </c>
      <c r="B13" s="9" t="s">
        <v>1911</v>
      </c>
      <c r="C13" s="212" t="s">
        <v>1912</v>
      </c>
      <c r="D13" s="212"/>
      <c r="E13" s="12">
        <v>677</v>
      </c>
      <c r="F13" s="13">
        <v>100</v>
      </c>
      <c r="G13" s="14">
        <v>293</v>
      </c>
      <c r="H13" s="13">
        <v>43.27917282127031</v>
      </c>
      <c r="I13" s="14">
        <v>210</v>
      </c>
      <c r="J13" s="13">
        <v>31.0192023633678</v>
      </c>
      <c r="K13" s="14">
        <v>124</v>
      </c>
      <c r="L13" s="13">
        <v>18.31610044313146</v>
      </c>
      <c r="M13" s="14">
        <v>40</v>
      </c>
      <c r="N13" s="13">
        <v>5.908419497784343</v>
      </c>
      <c r="O13" s="14">
        <v>10</v>
      </c>
      <c r="P13" s="13">
        <v>1.4771048744460857</v>
      </c>
      <c r="Q13" s="210">
        <v>96</v>
      </c>
      <c r="R13" s="210"/>
    </row>
    <row r="14" spans="1:18" ht="12.75">
      <c r="A14" s="9"/>
      <c r="B14" s="9"/>
      <c r="C14" s="9"/>
      <c r="D14" s="16" t="s">
        <v>1913</v>
      </c>
      <c r="E14" s="12">
        <v>592</v>
      </c>
      <c r="F14" s="18" t="s">
        <v>1914</v>
      </c>
      <c r="G14" s="14">
        <v>283</v>
      </c>
      <c r="H14" s="18" t="s">
        <v>1915</v>
      </c>
      <c r="I14" s="14">
        <v>184</v>
      </c>
      <c r="J14" s="18" t="s">
        <v>1916</v>
      </c>
      <c r="K14" s="14">
        <v>123</v>
      </c>
      <c r="L14" s="18" t="s">
        <v>1917</v>
      </c>
      <c r="M14" s="14">
        <v>1</v>
      </c>
      <c r="N14" s="18" t="s">
        <v>1918</v>
      </c>
      <c r="O14" s="14">
        <v>1</v>
      </c>
      <c r="P14" s="18" t="s">
        <v>1918</v>
      </c>
      <c r="Q14" s="210">
        <v>0</v>
      </c>
      <c r="R14" s="210"/>
    </row>
    <row r="15" spans="1:18" ht="12.75">
      <c r="A15" s="9"/>
      <c r="B15" s="9"/>
      <c r="C15" s="9"/>
      <c r="D15" s="16" t="s">
        <v>1919</v>
      </c>
      <c r="E15" s="12">
        <v>64</v>
      </c>
      <c r="F15" s="18" t="s">
        <v>1914</v>
      </c>
      <c r="G15" s="14">
        <v>7</v>
      </c>
      <c r="H15" s="18" t="s">
        <v>1920</v>
      </c>
      <c r="I15" s="14">
        <v>19</v>
      </c>
      <c r="J15" s="18" t="s">
        <v>1921</v>
      </c>
      <c r="K15" s="14">
        <v>0</v>
      </c>
      <c r="L15" s="18" t="s">
        <v>1922</v>
      </c>
      <c r="M15" s="14">
        <v>34</v>
      </c>
      <c r="N15" s="18" t="s">
        <v>1923</v>
      </c>
      <c r="O15" s="14">
        <v>4</v>
      </c>
      <c r="P15" s="18" t="s">
        <v>1924</v>
      </c>
      <c r="Q15" s="210">
        <v>39</v>
      </c>
      <c r="R15" s="210"/>
    </row>
    <row r="16" spans="1:18" ht="12.75">
      <c r="A16" s="9"/>
      <c r="B16" s="9"/>
      <c r="C16" s="9"/>
      <c r="D16" s="16" t="s">
        <v>1925</v>
      </c>
      <c r="E16" s="12">
        <v>16</v>
      </c>
      <c r="F16" s="18" t="s">
        <v>1914</v>
      </c>
      <c r="G16" s="14">
        <v>0</v>
      </c>
      <c r="H16" s="18" t="s">
        <v>1922</v>
      </c>
      <c r="I16" s="14">
        <v>6</v>
      </c>
      <c r="J16" s="18" t="s">
        <v>1926</v>
      </c>
      <c r="K16" s="14">
        <v>0</v>
      </c>
      <c r="L16" s="18" t="s">
        <v>1922</v>
      </c>
      <c r="M16" s="14">
        <v>5</v>
      </c>
      <c r="N16" s="18" t="s">
        <v>1927</v>
      </c>
      <c r="O16" s="14">
        <v>5</v>
      </c>
      <c r="P16" s="18" t="s">
        <v>1927</v>
      </c>
      <c r="Q16" s="210">
        <v>57</v>
      </c>
      <c r="R16" s="210"/>
    </row>
    <row r="17" spans="1:18" ht="12.75">
      <c r="A17" s="9"/>
      <c r="B17" s="9"/>
      <c r="C17" s="9"/>
      <c r="D17" s="16" t="s">
        <v>1905</v>
      </c>
      <c r="E17" s="12">
        <v>5</v>
      </c>
      <c r="F17" s="18" t="s">
        <v>1914</v>
      </c>
      <c r="G17" s="14">
        <v>3</v>
      </c>
      <c r="H17" s="18" t="s">
        <v>1928</v>
      </c>
      <c r="I17" s="14">
        <v>1</v>
      </c>
      <c r="J17" s="18" t="s">
        <v>1929</v>
      </c>
      <c r="K17" s="14">
        <v>1</v>
      </c>
      <c r="L17" s="18" t="s">
        <v>1929</v>
      </c>
      <c r="M17" s="14">
        <v>0</v>
      </c>
      <c r="N17" s="18" t="s">
        <v>1922</v>
      </c>
      <c r="O17" s="14">
        <v>0</v>
      </c>
      <c r="P17" s="18" t="s">
        <v>1922</v>
      </c>
      <c r="Q17" s="210">
        <v>0</v>
      </c>
      <c r="R17" s="210"/>
    </row>
    <row r="18" spans="1:18" ht="12.75">
      <c r="A18" s="9" t="s">
        <v>1930</v>
      </c>
      <c r="B18" s="9" t="s">
        <v>1931</v>
      </c>
      <c r="C18" s="212" t="s">
        <v>1912</v>
      </c>
      <c r="D18" s="212"/>
      <c r="E18" s="12">
        <v>604</v>
      </c>
      <c r="F18" s="13">
        <v>100</v>
      </c>
      <c r="G18" s="14">
        <v>324</v>
      </c>
      <c r="H18" s="13">
        <v>53.64238410596027</v>
      </c>
      <c r="I18" s="14">
        <v>123</v>
      </c>
      <c r="J18" s="13">
        <v>20.364238410596027</v>
      </c>
      <c r="K18" s="14">
        <v>136</v>
      </c>
      <c r="L18" s="13">
        <v>22.516556291390728</v>
      </c>
      <c r="M18" s="14">
        <v>12</v>
      </c>
      <c r="N18" s="13">
        <v>1.9867549668874172</v>
      </c>
      <c r="O18" s="14">
        <v>9</v>
      </c>
      <c r="P18" s="13">
        <v>1.490066225165563</v>
      </c>
      <c r="Q18" s="210">
        <v>0</v>
      </c>
      <c r="R18" s="210"/>
    </row>
    <row r="19" spans="1:18" ht="12.75">
      <c r="A19" s="9"/>
      <c r="B19" s="9"/>
      <c r="C19" s="9"/>
      <c r="D19" s="16" t="s">
        <v>1913</v>
      </c>
      <c r="E19" s="12">
        <v>575</v>
      </c>
      <c r="F19" s="18" t="s">
        <v>1914</v>
      </c>
      <c r="G19" s="14">
        <v>319</v>
      </c>
      <c r="H19" s="18" t="s">
        <v>1932</v>
      </c>
      <c r="I19" s="14">
        <v>120</v>
      </c>
      <c r="J19" s="18" t="s">
        <v>1933</v>
      </c>
      <c r="K19" s="14">
        <v>136</v>
      </c>
      <c r="L19" s="18" t="s">
        <v>1934</v>
      </c>
      <c r="M19" s="14">
        <v>0</v>
      </c>
      <c r="N19" s="18" t="s">
        <v>1922</v>
      </c>
      <c r="O19" s="14">
        <v>0</v>
      </c>
      <c r="P19" s="18" t="s">
        <v>1922</v>
      </c>
      <c r="Q19" s="210">
        <v>0</v>
      </c>
      <c r="R19" s="210"/>
    </row>
    <row r="20" spans="1:18" ht="12.75">
      <c r="A20" s="9"/>
      <c r="B20" s="9"/>
      <c r="C20" s="9"/>
      <c r="D20" s="16" t="s">
        <v>1919</v>
      </c>
      <c r="E20" s="12">
        <v>21</v>
      </c>
      <c r="F20" s="18" t="s">
        <v>1914</v>
      </c>
      <c r="G20" s="14">
        <v>3</v>
      </c>
      <c r="H20" s="18" t="s">
        <v>1935</v>
      </c>
      <c r="I20" s="14">
        <v>1</v>
      </c>
      <c r="J20" s="18" t="s">
        <v>1936</v>
      </c>
      <c r="K20" s="14">
        <v>0</v>
      </c>
      <c r="L20" s="18" t="s">
        <v>1922</v>
      </c>
      <c r="M20" s="14">
        <v>11</v>
      </c>
      <c r="N20" s="18" t="s">
        <v>1937</v>
      </c>
      <c r="O20" s="14">
        <v>6</v>
      </c>
      <c r="P20" s="18" t="s">
        <v>1938</v>
      </c>
      <c r="Q20" s="210">
        <v>0</v>
      </c>
      <c r="R20" s="210"/>
    </row>
    <row r="21" spans="1:18" ht="12.75">
      <c r="A21" s="9"/>
      <c r="B21" s="9"/>
      <c r="C21" s="9"/>
      <c r="D21" s="16" t="s">
        <v>1925</v>
      </c>
      <c r="E21" s="12">
        <v>8</v>
      </c>
      <c r="F21" s="18" t="s">
        <v>1914</v>
      </c>
      <c r="G21" s="14">
        <v>2</v>
      </c>
      <c r="H21" s="18" t="s">
        <v>1939</v>
      </c>
      <c r="I21" s="14">
        <v>2</v>
      </c>
      <c r="J21" s="18" t="s">
        <v>1939</v>
      </c>
      <c r="K21" s="14">
        <v>0</v>
      </c>
      <c r="L21" s="18" t="s">
        <v>1922</v>
      </c>
      <c r="M21" s="14">
        <v>1</v>
      </c>
      <c r="N21" s="18" t="s">
        <v>1940</v>
      </c>
      <c r="O21" s="14">
        <v>3</v>
      </c>
      <c r="P21" s="18" t="s">
        <v>1926</v>
      </c>
      <c r="Q21" s="210">
        <v>0</v>
      </c>
      <c r="R21" s="210"/>
    </row>
    <row r="22" spans="1:18" ht="12.75">
      <c r="A22" s="9" t="s">
        <v>1941</v>
      </c>
      <c r="B22" s="9" t="s">
        <v>1942</v>
      </c>
      <c r="C22" s="212" t="s">
        <v>1912</v>
      </c>
      <c r="D22" s="212"/>
      <c r="E22" s="12">
        <v>1937</v>
      </c>
      <c r="F22" s="13">
        <v>100</v>
      </c>
      <c r="G22" s="14">
        <v>1024</v>
      </c>
      <c r="H22" s="13">
        <v>52.86525554981931</v>
      </c>
      <c r="I22" s="14">
        <v>467</v>
      </c>
      <c r="J22" s="13">
        <v>24.109447599380484</v>
      </c>
      <c r="K22" s="14">
        <v>366</v>
      </c>
      <c r="L22" s="13">
        <v>18.895198760970572</v>
      </c>
      <c r="M22" s="14">
        <v>61</v>
      </c>
      <c r="N22" s="13">
        <v>3.1491997934950957</v>
      </c>
      <c r="O22" s="14">
        <v>19</v>
      </c>
      <c r="P22" s="13">
        <v>0.980898296334538</v>
      </c>
      <c r="Q22" s="210">
        <v>265</v>
      </c>
      <c r="R22" s="210"/>
    </row>
    <row r="23" spans="1:18" ht="12.75">
      <c r="A23" s="9"/>
      <c r="B23" s="9"/>
      <c r="C23" s="9"/>
      <c r="D23" s="16" t="s">
        <v>1913</v>
      </c>
      <c r="E23" s="12">
        <v>1740</v>
      </c>
      <c r="F23" s="18" t="s">
        <v>1914</v>
      </c>
      <c r="G23" s="14">
        <v>955</v>
      </c>
      <c r="H23" s="18" t="s">
        <v>1943</v>
      </c>
      <c r="I23" s="14">
        <v>416</v>
      </c>
      <c r="J23" s="18" t="s">
        <v>1944</v>
      </c>
      <c r="K23" s="14">
        <v>344</v>
      </c>
      <c r="L23" s="18" t="s">
        <v>1945</v>
      </c>
      <c r="M23" s="14">
        <v>14</v>
      </c>
      <c r="N23" s="18" t="s">
        <v>1946</v>
      </c>
      <c r="O23" s="14">
        <v>11</v>
      </c>
      <c r="P23" s="18" t="s">
        <v>1947</v>
      </c>
      <c r="Q23" s="210">
        <v>2</v>
      </c>
      <c r="R23" s="210"/>
    </row>
    <row r="24" spans="1:18" ht="12.75">
      <c r="A24" s="9"/>
      <c r="B24" s="9"/>
      <c r="C24" s="9"/>
      <c r="D24" s="16" t="s">
        <v>1919</v>
      </c>
      <c r="E24" s="12">
        <v>102</v>
      </c>
      <c r="F24" s="18" t="s">
        <v>1914</v>
      </c>
      <c r="G24" s="14">
        <v>26</v>
      </c>
      <c r="H24" s="18" t="s">
        <v>1948</v>
      </c>
      <c r="I24" s="14">
        <v>20</v>
      </c>
      <c r="J24" s="18" t="s">
        <v>1949</v>
      </c>
      <c r="K24" s="14">
        <v>12</v>
      </c>
      <c r="L24" s="18" t="s">
        <v>1950</v>
      </c>
      <c r="M24" s="14">
        <v>38</v>
      </c>
      <c r="N24" s="18" t="s">
        <v>1951</v>
      </c>
      <c r="O24" s="14">
        <v>6</v>
      </c>
      <c r="P24" s="18" t="s">
        <v>1952</v>
      </c>
      <c r="Q24" s="210">
        <v>171</v>
      </c>
      <c r="R24" s="210"/>
    </row>
    <row r="25" spans="1:18" ht="12.75">
      <c r="A25" s="9"/>
      <c r="B25" s="9"/>
      <c r="C25" s="9"/>
      <c r="D25" s="16" t="s">
        <v>1925</v>
      </c>
      <c r="E25" s="12">
        <v>94</v>
      </c>
      <c r="F25" s="18" t="s">
        <v>1914</v>
      </c>
      <c r="G25" s="14">
        <v>43</v>
      </c>
      <c r="H25" s="18" t="s">
        <v>1953</v>
      </c>
      <c r="I25" s="14">
        <v>31</v>
      </c>
      <c r="J25" s="18" t="s">
        <v>1954</v>
      </c>
      <c r="K25" s="14">
        <v>10</v>
      </c>
      <c r="L25" s="18" t="s">
        <v>1955</v>
      </c>
      <c r="M25" s="14">
        <v>9</v>
      </c>
      <c r="N25" s="18" t="s">
        <v>1956</v>
      </c>
      <c r="O25" s="14">
        <v>1</v>
      </c>
      <c r="P25" s="18" t="s">
        <v>1957</v>
      </c>
      <c r="Q25" s="210">
        <v>91</v>
      </c>
      <c r="R25" s="210"/>
    </row>
    <row r="26" spans="1:18" ht="12.75">
      <c r="A26" s="9"/>
      <c r="B26" s="9"/>
      <c r="C26" s="9"/>
      <c r="D26" s="16" t="s">
        <v>1958</v>
      </c>
      <c r="E26" s="12">
        <v>1</v>
      </c>
      <c r="F26" s="18" t="s">
        <v>1914</v>
      </c>
      <c r="G26" s="14">
        <v>0</v>
      </c>
      <c r="H26" s="18" t="s">
        <v>1922</v>
      </c>
      <c r="I26" s="14">
        <v>0</v>
      </c>
      <c r="J26" s="18" t="s">
        <v>1922</v>
      </c>
      <c r="K26" s="14">
        <v>0</v>
      </c>
      <c r="L26" s="18" t="s">
        <v>1922</v>
      </c>
      <c r="M26" s="14">
        <v>0</v>
      </c>
      <c r="N26" s="18" t="s">
        <v>1922</v>
      </c>
      <c r="O26" s="14">
        <v>1</v>
      </c>
      <c r="P26" s="18" t="s">
        <v>1914</v>
      </c>
      <c r="Q26" s="210">
        <v>0</v>
      </c>
      <c r="R26" s="210"/>
    </row>
    <row r="27" spans="1:18" ht="12.75">
      <c r="A27" s="9"/>
      <c r="B27" s="9"/>
      <c r="C27" s="9"/>
      <c r="D27" s="16" t="s">
        <v>1905</v>
      </c>
      <c r="E27" s="12">
        <v>0</v>
      </c>
      <c r="F27" s="18" t="s">
        <v>1922</v>
      </c>
      <c r="G27" s="14">
        <v>0</v>
      </c>
      <c r="H27" s="18" t="s">
        <v>1922</v>
      </c>
      <c r="I27" s="14">
        <v>0</v>
      </c>
      <c r="J27" s="18" t="s">
        <v>1922</v>
      </c>
      <c r="K27" s="14">
        <v>0</v>
      </c>
      <c r="L27" s="18" t="s">
        <v>1922</v>
      </c>
      <c r="M27" s="14">
        <v>0</v>
      </c>
      <c r="N27" s="18" t="s">
        <v>1922</v>
      </c>
      <c r="O27" s="14">
        <v>0</v>
      </c>
      <c r="P27" s="18" t="s">
        <v>1922</v>
      </c>
      <c r="Q27" s="210">
        <v>1</v>
      </c>
      <c r="R27" s="210"/>
    </row>
    <row r="28" spans="1:18" ht="12.75">
      <c r="A28" s="9" t="s">
        <v>1959</v>
      </c>
      <c r="B28" s="9" t="s">
        <v>1960</v>
      </c>
      <c r="C28" s="212" t="s">
        <v>1912</v>
      </c>
      <c r="D28" s="212"/>
      <c r="E28" s="12">
        <v>876</v>
      </c>
      <c r="F28" s="13">
        <v>100</v>
      </c>
      <c r="G28" s="14">
        <v>332</v>
      </c>
      <c r="H28" s="13">
        <v>37.89954337899543</v>
      </c>
      <c r="I28" s="14">
        <v>287</v>
      </c>
      <c r="J28" s="13">
        <v>32.76255707762557</v>
      </c>
      <c r="K28" s="14">
        <v>160</v>
      </c>
      <c r="L28" s="13">
        <v>18.264840182648403</v>
      </c>
      <c r="M28" s="14">
        <v>70</v>
      </c>
      <c r="N28" s="13">
        <v>7.9908675799086755</v>
      </c>
      <c r="O28" s="14">
        <v>27</v>
      </c>
      <c r="P28" s="13">
        <v>3.0821917808219177</v>
      </c>
      <c r="Q28" s="210">
        <v>103</v>
      </c>
      <c r="R28" s="210"/>
    </row>
    <row r="29" spans="1:18" ht="12.75">
      <c r="A29" s="9"/>
      <c r="B29" s="9"/>
      <c r="C29" s="9"/>
      <c r="D29" s="16" t="s">
        <v>1913</v>
      </c>
      <c r="E29" s="12">
        <v>706</v>
      </c>
      <c r="F29" s="18" t="s">
        <v>1914</v>
      </c>
      <c r="G29" s="14">
        <v>288</v>
      </c>
      <c r="H29" s="18" t="s">
        <v>1961</v>
      </c>
      <c r="I29" s="14">
        <v>258</v>
      </c>
      <c r="J29" s="18" t="s">
        <v>1962</v>
      </c>
      <c r="K29" s="14">
        <v>156</v>
      </c>
      <c r="L29" s="18" t="s">
        <v>1963</v>
      </c>
      <c r="M29" s="14">
        <v>3</v>
      </c>
      <c r="N29" s="18" t="s">
        <v>1964</v>
      </c>
      <c r="O29" s="14">
        <v>1</v>
      </c>
      <c r="P29" s="18" t="s">
        <v>1965</v>
      </c>
      <c r="Q29" s="210">
        <v>1</v>
      </c>
      <c r="R29" s="210"/>
    </row>
    <row r="30" spans="1:18" ht="12.75">
      <c r="A30" s="9"/>
      <c r="B30" s="9"/>
      <c r="C30" s="9"/>
      <c r="D30" s="16" t="s">
        <v>1919</v>
      </c>
      <c r="E30" s="12">
        <v>143</v>
      </c>
      <c r="F30" s="18" t="s">
        <v>1914</v>
      </c>
      <c r="G30" s="14">
        <v>34</v>
      </c>
      <c r="H30" s="18" t="s">
        <v>1966</v>
      </c>
      <c r="I30" s="14">
        <v>25</v>
      </c>
      <c r="J30" s="18" t="s">
        <v>1967</v>
      </c>
      <c r="K30" s="14">
        <v>4</v>
      </c>
      <c r="L30" s="18" t="s">
        <v>1968</v>
      </c>
      <c r="M30" s="14">
        <v>66</v>
      </c>
      <c r="N30" s="18" t="s">
        <v>1969</v>
      </c>
      <c r="O30" s="14">
        <v>14</v>
      </c>
      <c r="P30" s="18" t="s">
        <v>1970</v>
      </c>
      <c r="Q30" s="210">
        <v>49</v>
      </c>
      <c r="R30" s="210"/>
    </row>
    <row r="31" spans="1:18" ht="12.75">
      <c r="A31" s="9"/>
      <c r="B31" s="9"/>
      <c r="C31" s="9"/>
      <c r="D31" s="16" t="s">
        <v>1925</v>
      </c>
      <c r="E31" s="12">
        <v>26</v>
      </c>
      <c r="F31" s="18" t="s">
        <v>1914</v>
      </c>
      <c r="G31" s="14">
        <v>10</v>
      </c>
      <c r="H31" s="18" t="s">
        <v>1971</v>
      </c>
      <c r="I31" s="14">
        <v>4</v>
      </c>
      <c r="J31" s="18" t="s">
        <v>1972</v>
      </c>
      <c r="K31" s="14">
        <v>0</v>
      </c>
      <c r="L31" s="18" t="s">
        <v>1922</v>
      </c>
      <c r="M31" s="14">
        <v>1</v>
      </c>
      <c r="N31" s="18" t="s">
        <v>1973</v>
      </c>
      <c r="O31" s="14">
        <v>11</v>
      </c>
      <c r="P31" s="18" t="s">
        <v>1974</v>
      </c>
      <c r="Q31" s="210">
        <v>52</v>
      </c>
      <c r="R31" s="210"/>
    </row>
    <row r="32" spans="1:18" ht="12.75">
      <c r="A32" s="9"/>
      <c r="B32" s="9"/>
      <c r="C32" s="9"/>
      <c r="D32" s="16" t="s">
        <v>1958</v>
      </c>
      <c r="E32" s="12">
        <v>1</v>
      </c>
      <c r="F32" s="18" t="s">
        <v>1914</v>
      </c>
      <c r="G32" s="14">
        <v>0</v>
      </c>
      <c r="H32" s="18" t="s">
        <v>1922</v>
      </c>
      <c r="I32" s="14">
        <v>0</v>
      </c>
      <c r="J32" s="18" t="s">
        <v>1922</v>
      </c>
      <c r="K32" s="14">
        <v>0</v>
      </c>
      <c r="L32" s="18" t="s">
        <v>1922</v>
      </c>
      <c r="M32" s="14">
        <v>0</v>
      </c>
      <c r="N32" s="18" t="s">
        <v>1922</v>
      </c>
      <c r="O32" s="14">
        <v>1</v>
      </c>
      <c r="P32" s="18" t="s">
        <v>1914</v>
      </c>
      <c r="Q32" s="210">
        <v>1</v>
      </c>
      <c r="R32" s="210"/>
    </row>
    <row r="33" spans="1:18" ht="12.75">
      <c r="A33" s="9" t="s">
        <v>1975</v>
      </c>
      <c r="B33" s="9" t="s">
        <v>1976</v>
      </c>
      <c r="C33" s="212" t="s">
        <v>1912</v>
      </c>
      <c r="D33" s="212"/>
      <c r="E33" s="12">
        <v>1207</v>
      </c>
      <c r="F33" s="13">
        <v>100</v>
      </c>
      <c r="G33" s="14">
        <v>526</v>
      </c>
      <c r="H33" s="13">
        <v>43.579121789560894</v>
      </c>
      <c r="I33" s="14">
        <v>330</v>
      </c>
      <c r="J33" s="13">
        <v>27.340513670256836</v>
      </c>
      <c r="K33" s="14">
        <v>271</v>
      </c>
      <c r="L33" s="13">
        <v>22.452361226180614</v>
      </c>
      <c r="M33" s="14">
        <v>64</v>
      </c>
      <c r="N33" s="13">
        <v>5.302402651201326</v>
      </c>
      <c r="O33" s="14">
        <v>16</v>
      </c>
      <c r="P33" s="13">
        <v>1.3256006628003314</v>
      </c>
      <c r="Q33" s="210">
        <v>54</v>
      </c>
      <c r="R33" s="210"/>
    </row>
    <row r="34" spans="1:18" ht="12.75">
      <c r="A34" s="9"/>
      <c r="B34" s="9"/>
      <c r="C34" s="9"/>
      <c r="D34" s="16" t="s">
        <v>1913</v>
      </c>
      <c r="E34" s="12">
        <v>994</v>
      </c>
      <c r="F34" s="18" t="s">
        <v>1914</v>
      </c>
      <c r="G34" s="14">
        <v>467</v>
      </c>
      <c r="H34" s="18" t="s">
        <v>1977</v>
      </c>
      <c r="I34" s="14">
        <v>265</v>
      </c>
      <c r="J34" s="18" t="s">
        <v>1978</v>
      </c>
      <c r="K34" s="14">
        <v>249</v>
      </c>
      <c r="L34" s="18" t="s">
        <v>1979</v>
      </c>
      <c r="M34" s="14">
        <v>8</v>
      </c>
      <c r="N34" s="18" t="s">
        <v>1946</v>
      </c>
      <c r="O34" s="14">
        <v>5</v>
      </c>
      <c r="P34" s="18" t="s">
        <v>1980</v>
      </c>
      <c r="Q34" s="210">
        <v>0</v>
      </c>
      <c r="R34" s="210"/>
    </row>
    <row r="35" spans="1:18" ht="12.75">
      <c r="A35" s="9"/>
      <c r="B35" s="9"/>
      <c r="C35" s="9"/>
      <c r="D35" s="16" t="s">
        <v>1919</v>
      </c>
      <c r="E35" s="12">
        <v>104</v>
      </c>
      <c r="F35" s="18" t="s">
        <v>1914</v>
      </c>
      <c r="G35" s="14">
        <v>21</v>
      </c>
      <c r="H35" s="18" t="s">
        <v>1981</v>
      </c>
      <c r="I35" s="14">
        <v>27</v>
      </c>
      <c r="J35" s="18" t="s">
        <v>1982</v>
      </c>
      <c r="K35" s="14">
        <v>9</v>
      </c>
      <c r="L35" s="18" t="s">
        <v>1983</v>
      </c>
      <c r="M35" s="14">
        <v>44</v>
      </c>
      <c r="N35" s="18" t="s">
        <v>1974</v>
      </c>
      <c r="O35" s="14">
        <v>3</v>
      </c>
      <c r="P35" s="18" t="s">
        <v>1984</v>
      </c>
      <c r="Q35" s="210">
        <v>27</v>
      </c>
      <c r="R35" s="210"/>
    </row>
    <row r="36" spans="1:18" ht="12.75">
      <c r="A36" s="9"/>
      <c r="B36" s="9"/>
      <c r="C36" s="9"/>
      <c r="D36" s="16" t="s">
        <v>1925</v>
      </c>
      <c r="E36" s="12">
        <v>109</v>
      </c>
      <c r="F36" s="18" t="s">
        <v>1914</v>
      </c>
      <c r="G36" s="14">
        <v>38</v>
      </c>
      <c r="H36" s="18" t="s">
        <v>1985</v>
      </c>
      <c r="I36" s="14">
        <v>38</v>
      </c>
      <c r="J36" s="18" t="s">
        <v>1985</v>
      </c>
      <c r="K36" s="14">
        <v>13</v>
      </c>
      <c r="L36" s="18" t="s">
        <v>1986</v>
      </c>
      <c r="M36" s="14">
        <v>12</v>
      </c>
      <c r="N36" s="18" t="s">
        <v>1987</v>
      </c>
      <c r="O36" s="14">
        <v>8</v>
      </c>
      <c r="P36" s="18" t="s">
        <v>1988</v>
      </c>
      <c r="Q36" s="210">
        <v>26</v>
      </c>
      <c r="R36" s="210"/>
    </row>
    <row r="37" spans="1:18" ht="12.75">
      <c r="A37" s="9"/>
      <c r="B37" s="9"/>
      <c r="C37" s="9"/>
      <c r="D37" s="16" t="s">
        <v>1958</v>
      </c>
      <c r="E37" s="12">
        <v>0</v>
      </c>
      <c r="F37" s="18" t="s">
        <v>1922</v>
      </c>
      <c r="G37" s="14">
        <v>0</v>
      </c>
      <c r="H37" s="18" t="s">
        <v>1922</v>
      </c>
      <c r="I37" s="14">
        <v>0</v>
      </c>
      <c r="J37" s="18" t="s">
        <v>1922</v>
      </c>
      <c r="K37" s="14">
        <v>0</v>
      </c>
      <c r="L37" s="18" t="s">
        <v>1922</v>
      </c>
      <c r="M37" s="14">
        <v>0</v>
      </c>
      <c r="N37" s="18" t="s">
        <v>1922</v>
      </c>
      <c r="O37" s="14">
        <v>0</v>
      </c>
      <c r="P37" s="18" t="s">
        <v>1922</v>
      </c>
      <c r="Q37" s="210">
        <v>1</v>
      </c>
      <c r="R37" s="210"/>
    </row>
    <row r="38" spans="1:18" ht="12.75">
      <c r="A38" s="9" t="s">
        <v>1989</v>
      </c>
      <c r="B38" s="9" t="s">
        <v>1990</v>
      </c>
      <c r="C38" s="212" t="s">
        <v>1912</v>
      </c>
      <c r="D38" s="212"/>
      <c r="E38" s="12">
        <v>752</v>
      </c>
      <c r="F38" s="13">
        <v>100</v>
      </c>
      <c r="G38" s="14">
        <v>335</v>
      </c>
      <c r="H38" s="13">
        <v>44.547872340425535</v>
      </c>
      <c r="I38" s="14">
        <v>217</v>
      </c>
      <c r="J38" s="13">
        <v>28.856382978723403</v>
      </c>
      <c r="K38" s="14">
        <v>141</v>
      </c>
      <c r="L38" s="13">
        <v>18.75</v>
      </c>
      <c r="M38" s="14">
        <v>46</v>
      </c>
      <c r="N38" s="13">
        <v>6.117021276595745</v>
      </c>
      <c r="O38" s="14">
        <v>13</v>
      </c>
      <c r="P38" s="13">
        <v>1.7287234042553192</v>
      </c>
      <c r="Q38" s="210">
        <v>64</v>
      </c>
      <c r="R38" s="210"/>
    </row>
    <row r="39" spans="1:18" ht="12.75">
      <c r="A39" s="9"/>
      <c r="B39" s="9"/>
      <c r="C39" s="9"/>
      <c r="D39" s="16" t="s">
        <v>1913</v>
      </c>
      <c r="E39" s="12">
        <v>678</v>
      </c>
      <c r="F39" s="18" t="s">
        <v>1914</v>
      </c>
      <c r="G39" s="14">
        <v>329</v>
      </c>
      <c r="H39" s="18" t="s">
        <v>1991</v>
      </c>
      <c r="I39" s="14">
        <v>204</v>
      </c>
      <c r="J39" s="18" t="s">
        <v>1992</v>
      </c>
      <c r="K39" s="14">
        <v>140</v>
      </c>
      <c r="L39" s="18" t="s">
        <v>1993</v>
      </c>
      <c r="M39" s="14">
        <v>5</v>
      </c>
      <c r="N39" s="18" t="s">
        <v>1994</v>
      </c>
      <c r="O39" s="14">
        <v>0</v>
      </c>
      <c r="P39" s="18" t="s">
        <v>1922</v>
      </c>
      <c r="Q39" s="210">
        <v>0</v>
      </c>
      <c r="R39" s="210"/>
    </row>
    <row r="40" spans="1:18" ht="12.75">
      <c r="A40" s="9"/>
      <c r="B40" s="9"/>
      <c r="C40" s="9"/>
      <c r="D40" s="16" t="s">
        <v>1919</v>
      </c>
      <c r="E40" s="12">
        <v>53</v>
      </c>
      <c r="F40" s="18" t="s">
        <v>1914</v>
      </c>
      <c r="G40" s="14">
        <v>3</v>
      </c>
      <c r="H40" s="18" t="s">
        <v>1995</v>
      </c>
      <c r="I40" s="14">
        <v>11</v>
      </c>
      <c r="J40" s="18" t="s">
        <v>1996</v>
      </c>
      <c r="K40" s="14">
        <v>1</v>
      </c>
      <c r="L40" s="18" t="s">
        <v>1997</v>
      </c>
      <c r="M40" s="14">
        <v>36</v>
      </c>
      <c r="N40" s="18" t="s">
        <v>1998</v>
      </c>
      <c r="O40" s="14">
        <v>2</v>
      </c>
      <c r="P40" s="18" t="s">
        <v>1999</v>
      </c>
      <c r="Q40" s="210">
        <v>38</v>
      </c>
      <c r="R40" s="210"/>
    </row>
    <row r="41" spans="1:18" ht="12.75">
      <c r="A41" s="9"/>
      <c r="B41" s="9"/>
      <c r="C41" s="9"/>
      <c r="D41" s="16" t="s">
        <v>1925</v>
      </c>
      <c r="E41" s="12">
        <v>19</v>
      </c>
      <c r="F41" s="18" t="s">
        <v>1914</v>
      </c>
      <c r="G41" s="14">
        <v>3</v>
      </c>
      <c r="H41" s="18" t="s">
        <v>2000</v>
      </c>
      <c r="I41" s="14">
        <v>2</v>
      </c>
      <c r="J41" s="18" t="s">
        <v>2001</v>
      </c>
      <c r="K41" s="14">
        <v>0</v>
      </c>
      <c r="L41" s="18" t="s">
        <v>1922</v>
      </c>
      <c r="M41" s="14">
        <v>5</v>
      </c>
      <c r="N41" s="18" t="s">
        <v>2002</v>
      </c>
      <c r="O41" s="14">
        <v>9</v>
      </c>
      <c r="P41" s="18" t="s">
        <v>2003</v>
      </c>
      <c r="Q41" s="210">
        <v>26</v>
      </c>
      <c r="R41" s="210"/>
    </row>
    <row r="42" spans="1:18" ht="12.75">
      <c r="A42" s="9"/>
      <c r="B42" s="9"/>
      <c r="C42" s="9"/>
      <c r="D42" s="16" t="s">
        <v>1905</v>
      </c>
      <c r="E42" s="12">
        <v>2</v>
      </c>
      <c r="F42" s="18" t="s">
        <v>1914</v>
      </c>
      <c r="G42" s="14">
        <v>0</v>
      </c>
      <c r="H42" s="18" t="s">
        <v>1922</v>
      </c>
      <c r="I42" s="14">
        <v>0</v>
      </c>
      <c r="J42" s="18" t="s">
        <v>1922</v>
      </c>
      <c r="K42" s="14">
        <v>0</v>
      </c>
      <c r="L42" s="18" t="s">
        <v>1922</v>
      </c>
      <c r="M42" s="14">
        <v>0</v>
      </c>
      <c r="N42" s="18" t="s">
        <v>1922</v>
      </c>
      <c r="O42" s="14">
        <v>2</v>
      </c>
      <c r="P42" s="18" t="s">
        <v>1914</v>
      </c>
      <c r="Q42" s="210">
        <v>0</v>
      </c>
      <c r="R42" s="210"/>
    </row>
    <row r="43" spans="1:18" ht="12.75">
      <c r="A43" s="9" t="s">
        <v>2004</v>
      </c>
      <c r="B43" s="9" t="s">
        <v>2005</v>
      </c>
      <c r="C43" s="212" t="s">
        <v>1912</v>
      </c>
      <c r="D43" s="212"/>
      <c r="E43" s="12">
        <v>698</v>
      </c>
      <c r="F43" s="13">
        <v>100</v>
      </c>
      <c r="G43" s="14">
        <v>316</v>
      </c>
      <c r="H43" s="13">
        <v>45.27220630372493</v>
      </c>
      <c r="I43" s="14">
        <v>135</v>
      </c>
      <c r="J43" s="13">
        <v>19.340974212034386</v>
      </c>
      <c r="K43" s="14">
        <v>197</v>
      </c>
      <c r="L43" s="13">
        <v>28.22349570200573</v>
      </c>
      <c r="M43" s="14">
        <v>39</v>
      </c>
      <c r="N43" s="13">
        <v>5.587392550143266</v>
      </c>
      <c r="O43" s="14">
        <v>11</v>
      </c>
      <c r="P43" s="13">
        <v>1.5759312320916905</v>
      </c>
      <c r="Q43" s="210">
        <v>5</v>
      </c>
      <c r="R43" s="210"/>
    </row>
    <row r="44" spans="1:18" ht="12.75">
      <c r="A44" s="9"/>
      <c r="B44" s="9"/>
      <c r="C44" s="9"/>
      <c r="D44" s="16" t="s">
        <v>1913</v>
      </c>
      <c r="E44" s="12">
        <v>632</v>
      </c>
      <c r="F44" s="18" t="s">
        <v>1914</v>
      </c>
      <c r="G44" s="14">
        <v>310</v>
      </c>
      <c r="H44" s="18" t="s">
        <v>2006</v>
      </c>
      <c r="I44" s="14">
        <v>126</v>
      </c>
      <c r="J44" s="18" t="s">
        <v>2007</v>
      </c>
      <c r="K44" s="14">
        <v>195</v>
      </c>
      <c r="L44" s="18" t="s">
        <v>2008</v>
      </c>
      <c r="M44" s="14">
        <v>1</v>
      </c>
      <c r="N44" s="18" t="s">
        <v>2009</v>
      </c>
      <c r="O44" s="14">
        <v>0</v>
      </c>
      <c r="P44" s="18" t="s">
        <v>1922</v>
      </c>
      <c r="Q44" s="210">
        <v>3</v>
      </c>
      <c r="R44" s="210"/>
    </row>
    <row r="45" spans="1:18" ht="12.75">
      <c r="A45" s="9"/>
      <c r="B45" s="9"/>
      <c r="C45" s="9"/>
      <c r="D45" s="16" t="s">
        <v>1919</v>
      </c>
      <c r="E45" s="12">
        <v>53</v>
      </c>
      <c r="F45" s="18" t="s">
        <v>1914</v>
      </c>
      <c r="G45" s="14">
        <v>6</v>
      </c>
      <c r="H45" s="18" t="s">
        <v>2010</v>
      </c>
      <c r="I45" s="14">
        <v>7</v>
      </c>
      <c r="J45" s="18" t="s">
        <v>2011</v>
      </c>
      <c r="K45" s="14">
        <v>1</v>
      </c>
      <c r="L45" s="18" t="s">
        <v>1997</v>
      </c>
      <c r="M45" s="14">
        <v>35</v>
      </c>
      <c r="N45" s="18" t="s">
        <v>2012</v>
      </c>
      <c r="O45" s="14">
        <v>4</v>
      </c>
      <c r="P45" s="18" t="s">
        <v>2013</v>
      </c>
      <c r="Q45" s="210">
        <v>2</v>
      </c>
      <c r="R45" s="210"/>
    </row>
    <row r="46" spans="1:18" ht="12.75">
      <c r="A46" s="9"/>
      <c r="B46" s="9"/>
      <c r="C46" s="9"/>
      <c r="D46" s="16" t="s">
        <v>1925</v>
      </c>
      <c r="E46" s="12">
        <v>12</v>
      </c>
      <c r="F46" s="18" t="s">
        <v>1914</v>
      </c>
      <c r="G46" s="14">
        <v>0</v>
      </c>
      <c r="H46" s="18" t="s">
        <v>1922</v>
      </c>
      <c r="I46" s="14">
        <v>2</v>
      </c>
      <c r="J46" s="18" t="s">
        <v>2014</v>
      </c>
      <c r="K46" s="14">
        <v>1</v>
      </c>
      <c r="L46" s="18" t="s">
        <v>2015</v>
      </c>
      <c r="M46" s="14">
        <v>3</v>
      </c>
      <c r="N46" s="18" t="s">
        <v>1939</v>
      </c>
      <c r="O46" s="14">
        <v>6</v>
      </c>
      <c r="P46" s="18" t="s">
        <v>2016</v>
      </c>
      <c r="Q46" s="210">
        <v>0</v>
      </c>
      <c r="R46" s="210"/>
    </row>
    <row r="47" spans="1:18" ht="12.75">
      <c r="A47" s="9"/>
      <c r="B47" s="9"/>
      <c r="C47" s="9"/>
      <c r="D47" s="16" t="s">
        <v>1958</v>
      </c>
      <c r="E47" s="12">
        <v>1</v>
      </c>
      <c r="F47" s="18" t="s">
        <v>1914</v>
      </c>
      <c r="G47" s="14">
        <v>0</v>
      </c>
      <c r="H47" s="18" t="s">
        <v>1922</v>
      </c>
      <c r="I47" s="14">
        <v>0</v>
      </c>
      <c r="J47" s="18" t="s">
        <v>1922</v>
      </c>
      <c r="K47" s="14">
        <v>0</v>
      </c>
      <c r="L47" s="18" t="s">
        <v>1922</v>
      </c>
      <c r="M47" s="14">
        <v>0</v>
      </c>
      <c r="N47" s="18" t="s">
        <v>1922</v>
      </c>
      <c r="O47" s="14">
        <v>1</v>
      </c>
      <c r="P47" s="18" t="s">
        <v>1914</v>
      </c>
      <c r="Q47" s="210">
        <v>0</v>
      </c>
      <c r="R47" s="210"/>
    </row>
    <row r="48" spans="1:18" ht="12.75">
      <c r="A48" s="9" t="s">
        <v>2017</v>
      </c>
      <c r="B48" s="9" t="s">
        <v>2018</v>
      </c>
      <c r="C48" s="212" t="s">
        <v>1912</v>
      </c>
      <c r="D48" s="212"/>
      <c r="E48" s="12">
        <v>579</v>
      </c>
      <c r="F48" s="13">
        <v>100</v>
      </c>
      <c r="G48" s="14">
        <v>261</v>
      </c>
      <c r="H48" s="13">
        <v>45.07772020725388</v>
      </c>
      <c r="I48" s="14">
        <v>150</v>
      </c>
      <c r="J48" s="13">
        <v>25.906735751295336</v>
      </c>
      <c r="K48" s="14">
        <v>141</v>
      </c>
      <c r="L48" s="13">
        <v>24.352331606217618</v>
      </c>
      <c r="M48" s="14">
        <v>20</v>
      </c>
      <c r="N48" s="13">
        <v>3.454231433506045</v>
      </c>
      <c r="O48" s="14">
        <v>7</v>
      </c>
      <c r="P48" s="13">
        <v>1.2089810017271156</v>
      </c>
      <c r="Q48" s="210">
        <v>10</v>
      </c>
      <c r="R48" s="210"/>
    </row>
    <row r="49" spans="1:18" ht="12.75">
      <c r="A49" s="9"/>
      <c r="B49" s="9"/>
      <c r="C49" s="9"/>
      <c r="D49" s="16" t="s">
        <v>1913</v>
      </c>
      <c r="E49" s="12">
        <v>539</v>
      </c>
      <c r="F49" s="18" t="s">
        <v>1914</v>
      </c>
      <c r="G49" s="14">
        <v>257</v>
      </c>
      <c r="H49" s="18" t="s">
        <v>2019</v>
      </c>
      <c r="I49" s="14">
        <v>143</v>
      </c>
      <c r="J49" s="18" t="s">
        <v>2020</v>
      </c>
      <c r="K49" s="14">
        <v>139</v>
      </c>
      <c r="L49" s="18" t="s">
        <v>2021</v>
      </c>
      <c r="M49" s="14">
        <v>0</v>
      </c>
      <c r="N49" s="18" t="s">
        <v>1922</v>
      </c>
      <c r="O49" s="14">
        <v>0</v>
      </c>
      <c r="P49" s="18" t="s">
        <v>1922</v>
      </c>
      <c r="Q49" s="210">
        <v>0</v>
      </c>
      <c r="R49" s="210"/>
    </row>
    <row r="50" spans="1:18" ht="12.75">
      <c r="A50" s="9"/>
      <c r="B50" s="9"/>
      <c r="C50" s="9"/>
      <c r="D50" s="16" t="s">
        <v>1919</v>
      </c>
      <c r="E50" s="12">
        <v>30</v>
      </c>
      <c r="F50" s="18" t="s">
        <v>1914</v>
      </c>
      <c r="G50" s="14">
        <v>4</v>
      </c>
      <c r="H50" s="18" t="s">
        <v>2022</v>
      </c>
      <c r="I50" s="14">
        <v>2</v>
      </c>
      <c r="J50" s="18" t="s">
        <v>2023</v>
      </c>
      <c r="K50" s="14">
        <v>2</v>
      </c>
      <c r="L50" s="18" t="s">
        <v>2023</v>
      </c>
      <c r="M50" s="14">
        <v>20</v>
      </c>
      <c r="N50" s="18" t="s">
        <v>2024</v>
      </c>
      <c r="O50" s="14">
        <v>2</v>
      </c>
      <c r="P50" s="18" t="s">
        <v>2023</v>
      </c>
      <c r="Q50" s="210">
        <v>1</v>
      </c>
      <c r="R50" s="210"/>
    </row>
    <row r="51" spans="1:18" ht="12.75">
      <c r="A51" s="9"/>
      <c r="B51" s="9"/>
      <c r="C51" s="9"/>
      <c r="D51" s="16" t="s">
        <v>1925</v>
      </c>
      <c r="E51" s="12">
        <v>10</v>
      </c>
      <c r="F51" s="18" t="s">
        <v>1914</v>
      </c>
      <c r="G51" s="14">
        <v>0</v>
      </c>
      <c r="H51" s="18" t="s">
        <v>1922</v>
      </c>
      <c r="I51" s="14">
        <v>5</v>
      </c>
      <c r="J51" s="18" t="s">
        <v>2016</v>
      </c>
      <c r="K51" s="14">
        <v>0</v>
      </c>
      <c r="L51" s="18" t="s">
        <v>1922</v>
      </c>
      <c r="M51" s="14">
        <v>0</v>
      </c>
      <c r="N51" s="18" t="s">
        <v>1922</v>
      </c>
      <c r="O51" s="14">
        <v>5</v>
      </c>
      <c r="P51" s="18" t="s">
        <v>2016</v>
      </c>
      <c r="Q51" s="210">
        <v>9</v>
      </c>
      <c r="R51" s="210"/>
    </row>
    <row r="52" spans="1:18" ht="12.75">
      <c r="A52" s="9" t="s">
        <v>2025</v>
      </c>
      <c r="B52" s="9" t="s">
        <v>2026</v>
      </c>
      <c r="C52" s="212" t="s">
        <v>1912</v>
      </c>
      <c r="D52" s="212"/>
      <c r="E52" s="12">
        <v>475</v>
      </c>
      <c r="F52" s="13">
        <v>100</v>
      </c>
      <c r="G52" s="14">
        <v>224</v>
      </c>
      <c r="H52" s="13">
        <v>47.1578947368421</v>
      </c>
      <c r="I52" s="14">
        <v>125</v>
      </c>
      <c r="J52" s="13">
        <v>26.31578947368421</v>
      </c>
      <c r="K52" s="14">
        <v>99</v>
      </c>
      <c r="L52" s="13">
        <v>20.842105263157894</v>
      </c>
      <c r="M52" s="14">
        <v>16</v>
      </c>
      <c r="N52" s="13">
        <v>3.3684210526315788</v>
      </c>
      <c r="O52" s="14">
        <v>11</v>
      </c>
      <c r="P52" s="13">
        <v>2.3157894736842106</v>
      </c>
      <c r="Q52" s="210">
        <v>17</v>
      </c>
      <c r="R52" s="210"/>
    </row>
    <row r="53" spans="1:18" ht="12.75">
      <c r="A53" s="9"/>
      <c r="B53" s="9"/>
      <c r="C53" s="9"/>
      <c r="D53" s="16" t="s">
        <v>1913</v>
      </c>
      <c r="E53" s="12">
        <v>443</v>
      </c>
      <c r="F53" s="18" t="s">
        <v>1914</v>
      </c>
      <c r="G53" s="14">
        <v>224</v>
      </c>
      <c r="H53" s="18" t="s">
        <v>2027</v>
      </c>
      <c r="I53" s="14">
        <v>123</v>
      </c>
      <c r="J53" s="18" t="s">
        <v>2028</v>
      </c>
      <c r="K53" s="14">
        <v>96</v>
      </c>
      <c r="L53" s="18" t="s">
        <v>2029</v>
      </c>
      <c r="M53" s="14">
        <v>0</v>
      </c>
      <c r="N53" s="18" t="s">
        <v>1922</v>
      </c>
      <c r="O53" s="14">
        <v>0</v>
      </c>
      <c r="P53" s="18" t="s">
        <v>1922</v>
      </c>
      <c r="Q53" s="210">
        <v>0</v>
      </c>
      <c r="R53" s="210"/>
    </row>
    <row r="54" spans="1:18" ht="12.75">
      <c r="A54" s="9"/>
      <c r="B54" s="9"/>
      <c r="C54" s="9"/>
      <c r="D54" s="16" t="s">
        <v>1919</v>
      </c>
      <c r="E54" s="12">
        <v>23</v>
      </c>
      <c r="F54" s="18" t="s">
        <v>1914</v>
      </c>
      <c r="G54" s="14">
        <v>0</v>
      </c>
      <c r="H54" s="18" t="s">
        <v>1922</v>
      </c>
      <c r="I54" s="14">
        <v>2</v>
      </c>
      <c r="J54" s="18" t="s">
        <v>2030</v>
      </c>
      <c r="K54" s="14">
        <v>2</v>
      </c>
      <c r="L54" s="18" t="s">
        <v>2030</v>
      </c>
      <c r="M54" s="14">
        <v>14</v>
      </c>
      <c r="N54" s="18" t="s">
        <v>2031</v>
      </c>
      <c r="O54" s="14">
        <v>5</v>
      </c>
      <c r="P54" s="18" t="s">
        <v>2032</v>
      </c>
      <c r="Q54" s="210">
        <v>1</v>
      </c>
      <c r="R54" s="210"/>
    </row>
    <row r="55" spans="1:18" ht="12.75">
      <c r="A55" s="9"/>
      <c r="B55" s="9"/>
      <c r="C55" s="9"/>
      <c r="D55" s="16" t="s">
        <v>1925</v>
      </c>
      <c r="E55" s="12">
        <v>6</v>
      </c>
      <c r="F55" s="18" t="s">
        <v>1914</v>
      </c>
      <c r="G55" s="14">
        <v>0</v>
      </c>
      <c r="H55" s="18" t="s">
        <v>1922</v>
      </c>
      <c r="I55" s="14">
        <v>0</v>
      </c>
      <c r="J55" s="18" t="s">
        <v>1922</v>
      </c>
      <c r="K55" s="14">
        <v>0</v>
      </c>
      <c r="L55" s="18" t="s">
        <v>1922</v>
      </c>
      <c r="M55" s="14">
        <v>2</v>
      </c>
      <c r="N55" s="18" t="s">
        <v>2033</v>
      </c>
      <c r="O55" s="14">
        <v>4</v>
      </c>
      <c r="P55" s="18" t="s">
        <v>2024</v>
      </c>
      <c r="Q55" s="210">
        <v>16</v>
      </c>
      <c r="R55" s="210"/>
    </row>
    <row r="56" spans="1:18" ht="12.75">
      <c r="A56" s="9"/>
      <c r="B56" s="9"/>
      <c r="C56" s="9"/>
      <c r="D56" s="16" t="s">
        <v>1958</v>
      </c>
      <c r="E56" s="12">
        <v>3</v>
      </c>
      <c r="F56" s="18" t="s">
        <v>1914</v>
      </c>
      <c r="G56" s="14">
        <v>0</v>
      </c>
      <c r="H56" s="18" t="s">
        <v>1922</v>
      </c>
      <c r="I56" s="14">
        <v>0</v>
      </c>
      <c r="J56" s="18" t="s">
        <v>1922</v>
      </c>
      <c r="K56" s="14">
        <v>1</v>
      </c>
      <c r="L56" s="18" t="s">
        <v>2033</v>
      </c>
      <c r="M56" s="14">
        <v>0</v>
      </c>
      <c r="N56" s="18" t="s">
        <v>1922</v>
      </c>
      <c r="O56" s="14">
        <v>2</v>
      </c>
      <c r="P56" s="18" t="s">
        <v>2024</v>
      </c>
      <c r="Q56" s="210">
        <v>0</v>
      </c>
      <c r="R56" s="210"/>
    </row>
    <row r="57" spans="1:18" ht="12.75">
      <c r="A57" s="9" t="s">
        <v>2034</v>
      </c>
      <c r="B57" s="9" t="s">
        <v>2035</v>
      </c>
      <c r="C57" s="212" t="s">
        <v>1912</v>
      </c>
      <c r="D57" s="212"/>
      <c r="E57" s="12">
        <v>379</v>
      </c>
      <c r="F57" s="13">
        <v>100</v>
      </c>
      <c r="G57" s="14">
        <v>128</v>
      </c>
      <c r="H57" s="13">
        <v>33.773087071240106</v>
      </c>
      <c r="I57" s="14">
        <v>120</v>
      </c>
      <c r="J57" s="13">
        <v>31.662269129287598</v>
      </c>
      <c r="K57" s="14">
        <v>105</v>
      </c>
      <c r="L57" s="13">
        <v>27.70448548812665</v>
      </c>
      <c r="M57" s="14">
        <v>16</v>
      </c>
      <c r="N57" s="13">
        <v>4.221635883905013</v>
      </c>
      <c r="O57" s="14">
        <v>10</v>
      </c>
      <c r="P57" s="13">
        <v>2.638522427440633</v>
      </c>
      <c r="Q57" s="210">
        <v>48</v>
      </c>
      <c r="R57" s="210"/>
    </row>
    <row r="58" spans="1:18" ht="12.75">
      <c r="A58" s="9"/>
      <c r="B58" s="9"/>
      <c r="C58" s="9"/>
      <c r="D58" s="16" t="s">
        <v>1913</v>
      </c>
      <c r="E58" s="12">
        <v>346</v>
      </c>
      <c r="F58" s="18" t="s">
        <v>1914</v>
      </c>
      <c r="G58" s="14">
        <v>127</v>
      </c>
      <c r="H58" s="18" t="s">
        <v>2036</v>
      </c>
      <c r="I58" s="14">
        <v>116</v>
      </c>
      <c r="J58" s="18" t="s">
        <v>2037</v>
      </c>
      <c r="K58" s="14">
        <v>103</v>
      </c>
      <c r="L58" s="18" t="s">
        <v>2038</v>
      </c>
      <c r="M58" s="14">
        <v>0</v>
      </c>
      <c r="N58" s="18" t="s">
        <v>1922</v>
      </c>
      <c r="O58" s="14">
        <v>0</v>
      </c>
      <c r="P58" s="18" t="s">
        <v>1922</v>
      </c>
      <c r="Q58" s="210">
        <v>0</v>
      </c>
      <c r="R58" s="210"/>
    </row>
    <row r="59" spans="1:18" ht="12.75">
      <c r="A59" s="9"/>
      <c r="B59" s="9"/>
      <c r="C59" s="9"/>
      <c r="D59" s="16" t="s">
        <v>1919</v>
      </c>
      <c r="E59" s="12">
        <v>22</v>
      </c>
      <c r="F59" s="18" t="s">
        <v>1914</v>
      </c>
      <c r="G59" s="14">
        <v>1</v>
      </c>
      <c r="H59" s="18" t="s">
        <v>2039</v>
      </c>
      <c r="I59" s="14">
        <v>3</v>
      </c>
      <c r="J59" s="18" t="s">
        <v>2040</v>
      </c>
      <c r="K59" s="14">
        <v>1</v>
      </c>
      <c r="L59" s="18" t="s">
        <v>2039</v>
      </c>
      <c r="M59" s="14">
        <v>13</v>
      </c>
      <c r="N59" s="18" t="s">
        <v>2041</v>
      </c>
      <c r="O59" s="14">
        <v>4</v>
      </c>
      <c r="P59" s="18" t="s">
        <v>2042</v>
      </c>
      <c r="Q59" s="210">
        <v>26</v>
      </c>
      <c r="R59" s="210"/>
    </row>
    <row r="60" spans="1:18" ht="12.75">
      <c r="A60" s="9"/>
      <c r="B60" s="9"/>
      <c r="C60" s="9"/>
      <c r="D60" s="16" t="s">
        <v>1925</v>
      </c>
      <c r="E60" s="12">
        <v>11</v>
      </c>
      <c r="F60" s="18" t="s">
        <v>1914</v>
      </c>
      <c r="G60" s="14">
        <v>0</v>
      </c>
      <c r="H60" s="18" t="s">
        <v>1922</v>
      </c>
      <c r="I60" s="14">
        <v>1</v>
      </c>
      <c r="J60" s="18" t="s">
        <v>2043</v>
      </c>
      <c r="K60" s="14">
        <v>1</v>
      </c>
      <c r="L60" s="18" t="s">
        <v>2043</v>
      </c>
      <c r="M60" s="14">
        <v>3</v>
      </c>
      <c r="N60" s="18" t="s">
        <v>2044</v>
      </c>
      <c r="O60" s="14">
        <v>6</v>
      </c>
      <c r="P60" s="18" t="s">
        <v>2045</v>
      </c>
      <c r="Q60" s="210">
        <v>22</v>
      </c>
      <c r="R60" s="210"/>
    </row>
    <row r="61" spans="1:18" ht="12.75">
      <c r="A61" s="9" t="s">
        <v>2046</v>
      </c>
      <c r="B61" s="9" t="s">
        <v>2047</v>
      </c>
      <c r="C61" s="212" t="s">
        <v>1912</v>
      </c>
      <c r="D61" s="212"/>
      <c r="E61" s="12">
        <v>498</v>
      </c>
      <c r="F61" s="13">
        <v>100</v>
      </c>
      <c r="G61" s="14">
        <v>175</v>
      </c>
      <c r="H61" s="13">
        <v>35.140562248995984</v>
      </c>
      <c r="I61" s="14">
        <v>166</v>
      </c>
      <c r="J61" s="13">
        <v>33.333333333333336</v>
      </c>
      <c r="K61" s="14">
        <v>140</v>
      </c>
      <c r="L61" s="13">
        <v>28.11244979919679</v>
      </c>
      <c r="M61" s="14">
        <v>4</v>
      </c>
      <c r="N61" s="13">
        <v>0.8032128514056225</v>
      </c>
      <c r="O61" s="14">
        <v>13</v>
      </c>
      <c r="P61" s="13">
        <v>2.610441767068273</v>
      </c>
      <c r="Q61" s="210">
        <v>0</v>
      </c>
      <c r="R61" s="210"/>
    </row>
    <row r="62" spans="1:18" ht="12.75">
      <c r="A62" s="9"/>
      <c r="B62" s="9"/>
      <c r="C62" s="9"/>
      <c r="D62" s="16" t="s">
        <v>1913</v>
      </c>
      <c r="E62" s="12">
        <v>480</v>
      </c>
      <c r="F62" s="18" t="s">
        <v>1914</v>
      </c>
      <c r="G62" s="14">
        <v>174</v>
      </c>
      <c r="H62" s="18" t="s">
        <v>2048</v>
      </c>
      <c r="I62" s="14">
        <v>166</v>
      </c>
      <c r="J62" s="18" t="s">
        <v>2049</v>
      </c>
      <c r="K62" s="14">
        <v>138</v>
      </c>
      <c r="L62" s="18" t="s">
        <v>2050</v>
      </c>
      <c r="M62" s="14">
        <v>1</v>
      </c>
      <c r="N62" s="18" t="s">
        <v>2051</v>
      </c>
      <c r="O62" s="14">
        <v>1</v>
      </c>
      <c r="P62" s="18" t="s">
        <v>2051</v>
      </c>
      <c r="Q62" s="210">
        <v>0</v>
      </c>
      <c r="R62" s="210"/>
    </row>
    <row r="63" spans="1:18" ht="12.75">
      <c r="A63" s="9"/>
      <c r="B63" s="9"/>
      <c r="C63" s="9"/>
      <c r="D63" s="16" t="s">
        <v>1919</v>
      </c>
      <c r="E63" s="12">
        <v>14</v>
      </c>
      <c r="F63" s="18" t="s">
        <v>1914</v>
      </c>
      <c r="G63" s="14">
        <v>0</v>
      </c>
      <c r="H63" s="18" t="s">
        <v>1922</v>
      </c>
      <c r="I63" s="14">
        <v>0</v>
      </c>
      <c r="J63" s="18" t="s">
        <v>1922</v>
      </c>
      <c r="K63" s="14">
        <v>2</v>
      </c>
      <c r="L63" s="18" t="s">
        <v>1935</v>
      </c>
      <c r="M63" s="14">
        <v>3</v>
      </c>
      <c r="N63" s="18" t="s">
        <v>2052</v>
      </c>
      <c r="O63" s="14">
        <v>9</v>
      </c>
      <c r="P63" s="18" t="s">
        <v>2053</v>
      </c>
      <c r="Q63" s="210">
        <v>0</v>
      </c>
      <c r="R63" s="210"/>
    </row>
    <row r="64" spans="1:18" ht="12.75">
      <c r="A64" s="9"/>
      <c r="B64" s="9"/>
      <c r="C64" s="9"/>
      <c r="D64" s="16" t="s">
        <v>1925</v>
      </c>
      <c r="E64" s="12">
        <v>4</v>
      </c>
      <c r="F64" s="18" t="s">
        <v>1914</v>
      </c>
      <c r="G64" s="14">
        <v>1</v>
      </c>
      <c r="H64" s="18" t="s">
        <v>1939</v>
      </c>
      <c r="I64" s="14">
        <v>0</v>
      </c>
      <c r="J64" s="18" t="s">
        <v>1922</v>
      </c>
      <c r="K64" s="14">
        <v>0</v>
      </c>
      <c r="L64" s="18" t="s">
        <v>1922</v>
      </c>
      <c r="M64" s="14">
        <v>0</v>
      </c>
      <c r="N64" s="18" t="s">
        <v>1922</v>
      </c>
      <c r="O64" s="14">
        <v>3</v>
      </c>
      <c r="P64" s="18" t="s">
        <v>2054</v>
      </c>
      <c r="Q64" s="210">
        <v>0</v>
      </c>
      <c r="R64" s="210"/>
    </row>
    <row r="65" spans="1:18" ht="12.75">
      <c r="A65" s="9" t="s">
        <v>2055</v>
      </c>
      <c r="B65" s="9" t="s">
        <v>2056</v>
      </c>
      <c r="C65" s="212" t="s">
        <v>1912</v>
      </c>
      <c r="D65" s="212"/>
      <c r="E65" s="12">
        <v>301</v>
      </c>
      <c r="F65" s="13">
        <v>100</v>
      </c>
      <c r="G65" s="14">
        <v>88</v>
      </c>
      <c r="H65" s="13">
        <v>29.235880398671096</v>
      </c>
      <c r="I65" s="14">
        <v>110</v>
      </c>
      <c r="J65" s="13">
        <v>36.54485049833887</v>
      </c>
      <c r="K65" s="14">
        <v>80</v>
      </c>
      <c r="L65" s="13">
        <v>26.578073089700997</v>
      </c>
      <c r="M65" s="14">
        <v>14</v>
      </c>
      <c r="N65" s="13">
        <v>4.651162790697675</v>
      </c>
      <c r="O65" s="14">
        <v>9</v>
      </c>
      <c r="P65" s="13">
        <v>2.990033222591362</v>
      </c>
      <c r="Q65" s="210">
        <v>28</v>
      </c>
      <c r="R65" s="210"/>
    </row>
    <row r="66" spans="1:18" ht="12.75">
      <c r="A66" s="9"/>
      <c r="B66" s="9"/>
      <c r="C66" s="9"/>
      <c r="D66" s="16" t="s">
        <v>1913</v>
      </c>
      <c r="E66" s="12">
        <v>268</v>
      </c>
      <c r="F66" s="18" t="s">
        <v>1914</v>
      </c>
      <c r="G66" s="14">
        <v>86</v>
      </c>
      <c r="H66" s="18" t="s">
        <v>2057</v>
      </c>
      <c r="I66" s="14">
        <v>103</v>
      </c>
      <c r="J66" s="18" t="s">
        <v>2058</v>
      </c>
      <c r="K66" s="14">
        <v>78</v>
      </c>
      <c r="L66" s="18" t="s">
        <v>2059</v>
      </c>
      <c r="M66" s="14">
        <v>0</v>
      </c>
      <c r="N66" s="18" t="s">
        <v>1922</v>
      </c>
      <c r="O66" s="14">
        <v>1</v>
      </c>
      <c r="P66" s="18" t="s">
        <v>2060</v>
      </c>
      <c r="Q66" s="210">
        <v>0</v>
      </c>
      <c r="R66" s="210"/>
    </row>
    <row r="67" spans="1:18" ht="12.75">
      <c r="A67" s="9"/>
      <c r="B67" s="9"/>
      <c r="C67" s="9"/>
      <c r="D67" s="16" t="s">
        <v>1919</v>
      </c>
      <c r="E67" s="12">
        <v>30</v>
      </c>
      <c r="F67" s="18" t="s">
        <v>1914</v>
      </c>
      <c r="G67" s="14">
        <v>2</v>
      </c>
      <c r="H67" s="18" t="s">
        <v>2023</v>
      </c>
      <c r="I67" s="14">
        <v>7</v>
      </c>
      <c r="J67" s="18" t="s">
        <v>2061</v>
      </c>
      <c r="K67" s="14">
        <v>2</v>
      </c>
      <c r="L67" s="18" t="s">
        <v>2023</v>
      </c>
      <c r="M67" s="14">
        <v>14</v>
      </c>
      <c r="N67" s="18" t="s">
        <v>2062</v>
      </c>
      <c r="O67" s="14">
        <v>5</v>
      </c>
      <c r="P67" s="18" t="s">
        <v>2014</v>
      </c>
      <c r="Q67" s="210">
        <v>18</v>
      </c>
      <c r="R67" s="210"/>
    </row>
    <row r="68" spans="1:18" ht="12.75">
      <c r="A68" s="9"/>
      <c r="B68" s="9"/>
      <c r="C68" s="9"/>
      <c r="D68" s="16" t="s">
        <v>1925</v>
      </c>
      <c r="E68" s="12">
        <v>3</v>
      </c>
      <c r="F68" s="18" t="s">
        <v>1914</v>
      </c>
      <c r="G68" s="14">
        <v>0</v>
      </c>
      <c r="H68" s="18" t="s">
        <v>1922</v>
      </c>
      <c r="I68" s="14">
        <v>0</v>
      </c>
      <c r="J68" s="18" t="s">
        <v>1922</v>
      </c>
      <c r="K68" s="14">
        <v>0</v>
      </c>
      <c r="L68" s="18" t="s">
        <v>1922</v>
      </c>
      <c r="M68" s="14">
        <v>0</v>
      </c>
      <c r="N68" s="18" t="s">
        <v>1922</v>
      </c>
      <c r="O68" s="14">
        <v>3</v>
      </c>
      <c r="P68" s="18" t="s">
        <v>1914</v>
      </c>
      <c r="Q68" s="210">
        <v>10</v>
      </c>
      <c r="R68" s="210"/>
    </row>
    <row r="69" spans="1:18" ht="12.75">
      <c r="A69" s="9" t="s">
        <v>2063</v>
      </c>
      <c r="B69" s="9" t="s">
        <v>2064</v>
      </c>
      <c r="C69" s="212" t="s">
        <v>1912</v>
      </c>
      <c r="D69" s="212"/>
      <c r="E69" s="12">
        <v>390</v>
      </c>
      <c r="F69" s="13">
        <v>100</v>
      </c>
      <c r="G69" s="14">
        <v>123</v>
      </c>
      <c r="H69" s="13">
        <v>31.53846153846154</v>
      </c>
      <c r="I69" s="14">
        <v>133</v>
      </c>
      <c r="J69" s="13">
        <v>34.1025641025641</v>
      </c>
      <c r="K69" s="14">
        <v>89</v>
      </c>
      <c r="L69" s="13">
        <v>22.82051282051282</v>
      </c>
      <c r="M69" s="14">
        <v>29</v>
      </c>
      <c r="N69" s="13">
        <v>7.435897435897436</v>
      </c>
      <c r="O69" s="14">
        <v>16</v>
      </c>
      <c r="P69" s="13">
        <v>4.102564102564102</v>
      </c>
      <c r="Q69" s="210">
        <v>10</v>
      </c>
      <c r="R69" s="210"/>
    </row>
    <row r="70" spans="1:18" ht="12.75">
      <c r="A70" s="9"/>
      <c r="B70" s="9"/>
      <c r="C70" s="9"/>
      <c r="D70" s="16" t="s">
        <v>1913</v>
      </c>
      <c r="E70" s="12">
        <v>337</v>
      </c>
      <c r="F70" s="18" t="s">
        <v>1914</v>
      </c>
      <c r="G70" s="14">
        <v>121</v>
      </c>
      <c r="H70" s="18" t="s">
        <v>2065</v>
      </c>
      <c r="I70" s="14">
        <v>127</v>
      </c>
      <c r="J70" s="18" t="s">
        <v>2066</v>
      </c>
      <c r="K70" s="14">
        <v>86</v>
      </c>
      <c r="L70" s="18" t="s">
        <v>2067</v>
      </c>
      <c r="M70" s="14">
        <v>3</v>
      </c>
      <c r="N70" s="18" t="s">
        <v>2068</v>
      </c>
      <c r="O70" s="14">
        <v>0</v>
      </c>
      <c r="P70" s="18" t="s">
        <v>1922</v>
      </c>
      <c r="Q70" s="210">
        <v>0</v>
      </c>
      <c r="R70" s="210"/>
    </row>
    <row r="71" spans="1:18" ht="12.75">
      <c r="A71" s="9"/>
      <c r="B71" s="9"/>
      <c r="C71" s="9"/>
      <c r="D71" s="16" t="s">
        <v>1919</v>
      </c>
      <c r="E71" s="12">
        <v>46</v>
      </c>
      <c r="F71" s="18" t="s">
        <v>1914</v>
      </c>
      <c r="G71" s="14">
        <v>2</v>
      </c>
      <c r="H71" s="18" t="s">
        <v>2069</v>
      </c>
      <c r="I71" s="14">
        <v>5</v>
      </c>
      <c r="J71" s="18" t="s">
        <v>2070</v>
      </c>
      <c r="K71" s="14">
        <v>3</v>
      </c>
      <c r="L71" s="18" t="s">
        <v>2071</v>
      </c>
      <c r="M71" s="14">
        <v>26</v>
      </c>
      <c r="N71" s="18" t="s">
        <v>2072</v>
      </c>
      <c r="O71" s="14">
        <v>10</v>
      </c>
      <c r="P71" s="18" t="s">
        <v>2032</v>
      </c>
      <c r="Q71" s="210">
        <v>2</v>
      </c>
      <c r="R71" s="210"/>
    </row>
    <row r="72" spans="1:18" ht="12.75">
      <c r="A72" s="9"/>
      <c r="B72" s="9"/>
      <c r="C72" s="9"/>
      <c r="D72" s="16" t="s">
        <v>1925</v>
      </c>
      <c r="E72" s="12">
        <v>7</v>
      </c>
      <c r="F72" s="18" t="s">
        <v>1914</v>
      </c>
      <c r="G72" s="14">
        <v>0</v>
      </c>
      <c r="H72" s="18" t="s">
        <v>1922</v>
      </c>
      <c r="I72" s="14">
        <v>1</v>
      </c>
      <c r="J72" s="18" t="s">
        <v>1935</v>
      </c>
      <c r="K72" s="14">
        <v>0</v>
      </c>
      <c r="L72" s="18" t="s">
        <v>1922</v>
      </c>
      <c r="M72" s="14">
        <v>0</v>
      </c>
      <c r="N72" s="18" t="s">
        <v>1922</v>
      </c>
      <c r="O72" s="14">
        <v>6</v>
      </c>
      <c r="P72" s="18" t="s">
        <v>2073</v>
      </c>
      <c r="Q72" s="210">
        <v>8</v>
      </c>
      <c r="R72" s="210"/>
    </row>
    <row r="73" spans="1:18" ht="12.75">
      <c r="A73" s="9" t="s">
        <v>2074</v>
      </c>
      <c r="B73" s="9" t="s">
        <v>2075</v>
      </c>
      <c r="C73" s="212" t="s">
        <v>1912</v>
      </c>
      <c r="D73" s="212"/>
      <c r="E73" s="12">
        <v>383</v>
      </c>
      <c r="F73" s="13">
        <v>100</v>
      </c>
      <c r="G73" s="14">
        <v>146</v>
      </c>
      <c r="H73" s="13">
        <v>38.1201044386423</v>
      </c>
      <c r="I73" s="14">
        <v>118</v>
      </c>
      <c r="J73" s="13">
        <v>30.80939947780679</v>
      </c>
      <c r="K73" s="14">
        <v>89</v>
      </c>
      <c r="L73" s="13">
        <v>23.237597911227155</v>
      </c>
      <c r="M73" s="14">
        <v>26</v>
      </c>
      <c r="N73" s="13">
        <v>6.788511749347259</v>
      </c>
      <c r="O73" s="14">
        <v>4</v>
      </c>
      <c r="P73" s="13">
        <v>1.0443864229765014</v>
      </c>
      <c r="Q73" s="210">
        <v>16</v>
      </c>
      <c r="R73" s="210"/>
    </row>
    <row r="74" spans="1:18" ht="12.75">
      <c r="A74" s="9"/>
      <c r="B74" s="9"/>
      <c r="C74" s="9"/>
      <c r="D74" s="16" t="s">
        <v>1913</v>
      </c>
      <c r="E74" s="12">
        <v>311</v>
      </c>
      <c r="F74" s="18" t="s">
        <v>1914</v>
      </c>
      <c r="G74" s="14">
        <v>126</v>
      </c>
      <c r="H74" s="18" t="s">
        <v>2076</v>
      </c>
      <c r="I74" s="14">
        <v>102</v>
      </c>
      <c r="J74" s="18" t="s">
        <v>2077</v>
      </c>
      <c r="K74" s="14">
        <v>78</v>
      </c>
      <c r="L74" s="18" t="s">
        <v>2078</v>
      </c>
      <c r="M74" s="14">
        <v>5</v>
      </c>
      <c r="N74" s="18" t="s">
        <v>2079</v>
      </c>
      <c r="O74" s="14">
        <v>0</v>
      </c>
      <c r="P74" s="18" t="s">
        <v>1922</v>
      </c>
      <c r="Q74" s="210">
        <v>0</v>
      </c>
      <c r="R74" s="210"/>
    </row>
    <row r="75" spans="1:18" ht="12.75">
      <c r="A75" s="9"/>
      <c r="B75" s="9"/>
      <c r="C75" s="9"/>
      <c r="D75" s="16" t="s">
        <v>1919</v>
      </c>
      <c r="E75" s="12">
        <v>27</v>
      </c>
      <c r="F75" s="18" t="s">
        <v>1914</v>
      </c>
      <c r="G75" s="14">
        <v>3</v>
      </c>
      <c r="H75" s="18" t="s">
        <v>2080</v>
      </c>
      <c r="I75" s="14">
        <v>4</v>
      </c>
      <c r="J75" s="18" t="s">
        <v>2081</v>
      </c>
      <c r="K75" s="14">
        <v>5</v>
      </c>
      <c r="L75" s="18" t="s">
        <v>2082</v>
      </c>
      <c r="M75" s="14">
        <v>15</v>
      </c>
      <c r="N75" s="18" t="s">
        <v>2083</v>
      </c>
      <c r="O75" s="14">
        <v>0</v>
      </c>
      <c r="P75" s="18" t="s">
        <v>1922</v>
      </c>
      <c r="Q75" s="210">
        <v>7</v>
      </c>
      <c r="R75" s="210"/>
    </row>
    <row r="76" spans="1:18" ht="12.75">
      <c r="A76" s="9"/>
      <c r="B76" s="9"/>
      <c r="C76" s="9"/>
      <c r="D76" s="16" t="s">
        <v>1925</v>
      </c>
      <c r="E76" s="12">
        <v>45</v>
      </c>
      <c r="F76" s="18" t="s">
        <v>1914</v>
      </c>
      <c r="G76" s="14">
        <v>17</v>
      </c>
      <c r="H76" s="18" t="s">
        <v>2084</v>
      </c>
      <c r="I76" s="14">
        <v>12</v>
      </c>
      <c r="J76" s="18" t="s">
        <v>2085</v>
      </c>
      <c r="K76" s="14">
        <v>6</v>
      </c>
      <c r="L76" s="18" t="s">
        <v>2022</v>
      </c>
      <c r="M76" s="14">
        <v>6</v>
      </c>
      <c r="N76" s="18" t="s">
        <v>2022</v>
      </c>
      <c r="O76" s="14">
        <v>4</v>
      </c>
      <c r="P76" s="18" t="s">
        <v>2086</v>
      </c>
      <c r="Q76" s="210">
        <v>9</v>
      </c>
      <c r="R76" s="210"/>
    </row>
    <row r="77" spans="1:18" ht="12.75">
      <c r="A77" s="9" t="s">
        <v>2087</v>
      </c>
      <c r="B77" s="9" t="s">
        <v>2088</v>
      </c>
      <c r="C77" s="212" t="s">
        <v>1912</v>
      </c>
      <c r="D77" s="212"/>
      <c r="E77" s="12">
        <v>326</v>
      </c>
      <c r="F77" s="13">
        <v>100</v>
      </c>
      <c r="G77" s="14">
        <v>105</v>
      </c>
      <c r="H77" s="13">
        <v>32.20858895705521</v>
      </c>
      <c r="I77" s="14">
        <v>94</v>
      </c>
      <c r="J77" s="13">
        <v>28.834355828220858</v>
      </c>
      <c r="K77" s="14">
        <v>84</v>
      </c>
      <c r="L77" s="13">
        <v>25.766871165644172</v>
      </c>
      <c r="M77" s="14">
        <v>30</v>
      </c>
      <c r="N77" s="13">
        <v>9.202453987730062</v>
      </c>
      <c r="O77" s="14">
        <v>13</v>
      </c>
      <c r="P77" s="13">
        <v>3.9877300613496933</v>
      </c>
      <c r="Q77" s="210">
        <v>58</v>
      </c>
      <c r="R77" s="210"/>
    </row>
    <row r="78" spans="1:18" ht="12.75">
      <c r="A78" s="9"/>
      <c r="B78" s="9"/>
      <c r="C78" s="9"/>
      <c r="D78" s="16" t="s">
        <v>1913</v>
      </c>
      <c r="E78" s="12">
        <v>271</v>
      </c>
      <c r="F78" s="18" t="s">
        <v>1914</v>
      </c>
      <c r="G78" s="14">
        <v>99</v>
      </c>
      <c r="H78" s="18" t="s">
        <v>2089</v>
      </c>
      <c r="I78" s="14">
        <v>88</v>
      </c>
      <c r="J78" s="18" t="s">
        <v>2090</v>
      </c>
      <c r="K78" s="14">
        <v>84</v>
      </c>
      <c r="L78" s="18" t="s">
        <v>2091</v>
      </c>
      <c r="M78" s="14">
        <v>0</v>
      </c>
      <c r="N78" s="18" t="s">
        <v>1922</v>
      </c>
      <c r="O78" s="14">
        <v>0</v>
      </c>
      <c r="P78" s="18" t="s">
        <v>1922</v>
      </c>
      <c r="Q78" s="210">
        <v>0</v>
      </c>
      <c r="R78" s="210"/>
    </row>
    <row r="79" spans="1:18" ht="12.75">
      <c r="A79" s="9"/>
      <c r="B79" s="9"/>
      <c r="C79" s="9"/>
      <c r="D79" s="16" t="s">
        <v>1919</v>
      </c>
      <c r="E79" s="12">
        <v>43</v>
      </c>
      <c r="F79" s="18" t="s">
        <v>1914</v>
      </c>
      <c r="G79" s="14">
        <v>4</v>
      </c>
      <c r="H79" s="18" t="s">
        <v>2092</v>
      </c>
      <c r="I79" s="14">
        <v>4</v>
      </c>
      <c r="J79" s="18" t="s">
        <v>2092</v>
      </c>
      <c r="K79" s="14">
        <v>0</v>
      </c>
      <c r="L79" s="18" t="s">
        <v>1922</v>
      </c>
      <c r="M79" s="14">
        <v>29</v>
      </c>
      <c r="N79" s="18" t="s">
        <v>2093</v>
      </c>
      <c r="O79" s="14">
        <v>6</v>
      </c>
      <c r="P79" s="18" t="s">
        <v>2094</v>
      </c>
      <c r="Q79" s="210">
        <v>24</v>
      </c>
      <c r="R79" s="210"/>
    </row>
    <row r="80" spans="1:18" ht="12.75">
      <c r="A80" s="9"/>
      <c r="B80" s="9"/>
      <c r="C80" s="9"/>
      <c r="D80" s="16" t="s">
        <v>1925</v>
      </c>
      <c r="E80" s="12">
        <v>12</v>
      </c>
      <c r="F80" s="18" t="s">
        <v>1914</v>
      </c>
      <c r="G80" s="14">
        <v>2</v>
      </c>
      <c r="H80" s="18" t="s">
        <v>2014</v>
      </c>
      <c r="I80" s="14">
        <v>2</v>
      </c>
      <c r="J80" s="18" t="s">
        <v>2014</v>
      </c>
      <c r="K80" s="14">
        <v>0</v>
      </c>
      <c r="L80" s="18" t="s">
        <v>1922</v>
      </c>
      <c r="M80" s="14">
        <v>1</v>
      </c>
      <c r="N80" s="18" t="s">
        <v>2015</v>
      </c>
      <c r="O80" s="14">
        <v>7</v>
      </c>
      <c r="P80" s="18" t="s">
        <v>2095</v>
      </c>
      <c r="Q80" s="210">
        <v>34</v>
      </c>
      <c r="R80" s="210"/>
    </row>
    <row r="81" spans="1:18" ht="12.75">
      <c r="A81" s="9" t="s">
        <v>2096</v>
      </c>
      <c r="B81" s="9" t="s">
        <v>2097</v>
      </c>
      <c r="C81" s="212" t="s">
        <v>1912</v>
      </c>
      <c r="D81" s="212"/>
      <c r="E81" s="12">
        <v>501</v>
      </c>
      <c r="F81" s="13">
        <v>100</v>
      </c>
      <c r="G81" s="14">
        <v>114</v>
      </c>
      <c r="H81" s="13">
        <v>22.75449101796407</v>
      </c>
      <c r="I81" s="14">
        <v>167</v>
      </c>
      <c r="J81" s="13">
        <v>33.333333333333336</v>
      </c>
      <c r="K81" s="14">
        <v>141</v>
      </c>
      <c r="L81" s="13">
        <v>28.143712574850298</v>
      </c>
      <c r="M81" s="14">
        <v>59</v>
      </c>
      <c r="N81" s="13">
        <v>11.776447105788423</v>
      </c>
      <c r="O81" s="14">
        <v>20</v>
      </c>
      <c r="P81" s="13">
        <v>3.992015968063872</v>
      </c>
      <c r="Q81" s="210">
        <v>9</v>
      </c>
      <c r="R81" s="210"/>
    </row>
    <row r="82" spans="1:18" ht="12.75">
      <c r="A82" s="9"/>
      <c r="B82" s="9"/>
      <c r="C82" s="9"/>
      <c r="D82" s="16" t="s">
        <v>1913</v>
      </c>
      <c r="E82" s="12">
        <v>384</v>
      </c>
      <c r="F82" s="18" t="s">
        <v>1914</v>
      </c>
      <c r="G82" s="14">
        <v>105</v>
      </c>
      <c r="H82" s="18" t="s">
        <v>2098</v>
      </c>
      <c r="I82" s="14">
        <v>141</v>
      </c>
      <c r="J82" s="18" t="s">
        <v>2099</v>
      </c>
      <c r="K82" s="14">
        <v>134</v>
      </c>
      <c r="L82" s="18" t="s">
        <v>2100</v>
      </c>
      <c r="M82" s="14">
        <v>4</v>
      </c>
      <c r="N82" s="18" t="s">
        <v>2101</v>
      </c>
      <c r="O82" s="14">
        <v>0</v>
      </c>
      <c r="P82" s="18" t="s">
        <v>1922</v>
      </c>
      <c r="Q82" s="210">
        <v>0</v>
      </c>
      <c r="R82" s="210"/>
    </row>
    <row r="83" spans="1:18" ht="12.75">
      <c r="A83" s="9"/>
      <c r="B83" s="9"/>
      <c r="C83" s="9"/>
      <c r="D83" s="16" t="s">
        <v>1919</v>
      </c>
      <c r="E83" s="12">
        <v>96</v>
      </c>
      <c r="F83" s="18" t="s">
        <v>1914</v>
      </c>
      <c r="G83" s="14">
        <v>9</v>
      </c>
      <c r="H83" s="18" t="s">
        <v>2102</v>
      </c>
      <c r="I83" s="14">
        <v>22</v>
      </c>
      <c r="J83" s="18" t="s">
        <v>2103</v>
      </c>
      <c r="K83" s="14">
        <v>6</v>
      </c>
      <c r="L83" s="18" t="s">
        <v>1924</v>
      </c>
      <c r="M83" s="14">
        <v>51</v>
      </c>
      <c r="N83" s="18" t="s">
        <v>1923</v>
      </c>
      <c r="O83" s="14">
        <v>8</v>
      </c>
      <c r="P83" s="18" t="s">
        <v>2015</v>
      </c>
      <c r="Q83" s="210">
        <v>4</v>
      </c>
      <c r="R83" s="210"/>
    </row>
    <row r="84" spans="1:18" ht="12.75">
      <c r="A84" s="9"/>
      <c r="B84" s="9"/>
      <c r="C84" s="9"/>
      <c r="D84" s="16" t="s">
        <v>1925</v>
      </c>
      <c r="E84" s="12">
        <v>17</v>
      </c>
      <c r="F84" s="18" t="s">
        <v>1914</v>
      </c>
      <c r="G84" s="14">
        <v>0</v>
      </c>
      <c r="H84" s="18" t="s">
        <v>1922</v>
      </c>
      <c r="I84" s="14">
        <v>1</v>
      </c>
      <c r="J84" s="18" t="s">
        <v>1952</v>
      </c>
      <c r="K84" s="14">
        <v>1</v>
      </c>
      <c r="L84" s="18" t="s">
        <v>1952</v>
      </c>
      <c r="M84" s="14">
        <v>4</v>
      </c>
      <c r="N84" s="18" t="s">
        <v>2104</v>
      </c>
      <c r="O84" s="14">
        <v>11</v>
      </c>
      <c r="P84" s="18" t="s">
        <v>2105</v>
      </c>
      <c r="Q84" s="210">
        <v>5</v>
      </c>
      <c r="R84" s="210"/>
    </row>
    <row r="85" spans="1:18" ht="12.75">
      <c r="A85" s="9"/>
      <c r="B85" s="9"/>
      <c r="C85" s="9"/>
      <c r="D85" s="16" t="s">
        <v>1958</v>
      </c>
      <c r="E85" s="12">
        <v>4</v>
      </c>
      <c r="F85" s="18" t="s">
        <v>1914</v>
      </c>
      <c r="G85" s="14">
        <v>0</v>
      </c>
      <c r="H85" s="18" t="s">
        <v>1922</v>
      </c>
      <c r="I85" s="14">
        <v>3</v>
      </c>
      <c r="J85" s="18" t="s">
        <v>2054</v>
      </c>
      <c r="K85" s="14">
        <v>0</v>
      </c>
      <c r="L85" s="18" t="s">
        <v>1922</v>
      </c>
      <c r="M85" s="14">
        <v>0</v>
      </c>
      <c r="N85" s="18" t="s">
        <v>1922</v>
      </c>
      <c r="O85" s="14">
        <v>1</v>
      </c>
      <c r="P85" s="18" t="s">
        <v>1939</v>
      </c>
      <c r="Q85" s="210">
        <v>0</v>
      </c>
      <c r="R85" s="210"/>
    </row>
    <row r="86" spans="1:18" ht="12.75">
      <c r="A86" s="9" t="s">
        <v>2106</v>
      </c>
      <c r="B86" s="9" t="s">
        <v>2107</v>
      </c>
      <c r="C86" s="212" t="s">
        <v>1912</v>
      </c>
      <c r="D86" s="212"/>
      <c r="E86" s="12">
        <v>196</v>
      </c>
      <c r="F86" s="13">
        <v>100</v>
      </c>
      <c r="G86" s="14">
        <v>37</v>
      </c>
      <c r="H86" s="13">
        <v>18.877551020408163</v>
      </c>
      <c r="I86" s="14">
        <v>56</v>
      </c>
      <c r="J86" s="13">
        <v>28.571428571428573</v>
      </c>
      <c r="K86" s="14">
        <v>94</v>
      </c>
      <c r="L86" s="13">
        <v>47.95918367346939</v>
      </c>
      <c r="M86" s="14">
        <v>7</v>
      </c>
      <c r="N86" s="13">
        <v>3.5714285714285716</v>
      </c>
      <c r="O86" s="14">
        <v>2</v>
      </c>
      <c r="P86" s="13">
        <v>1.0204081632653061</v>
      </c>
      <c r="Q86" s="210">
        <v>2</v>
      </c>
      <c r="R86" s="210"/>
    </row>
    <row r="87" spans="1:18" ht="12.75">
      <c r="A87" s="9"/>
      <c r="B87" s="9"/>
      <c r="C87" s="9"/>
      <c r="D87" s="16" t="s">
        <v>1913</v>
      </c>
      <c r="E87" s="12">
        <v>182</v>
      </c>
      <c r="F87" s="18" t="s">
        <v>1914</v>
      </c>
      <c r="G87" s="14">
        <v>36</v>
      </c>
      <c r="H87" s="18" t="s">
        <v>2108</v>
      </c>
      <c r="I87" s="14">
        <v>53</v>
      </c>
      <c r="J87" s="18" t="s">
        <v>2109</v>
      </c>
      <c r="K87" s="14">
        <v>93</v>
      </c>
      <c r="L87" s="18" t="s">
        <v>2110</v>
      </c>
      <c r="M87" s="14">
        <v>0</v>
      </c>
      <c r="N87" s="18" t="s">
        <v>1922</v>
      </c>
      <c r="O87" s="14">
        <v>0</v>
      </c>
      <c r="P87" s="18" t="s">
        <v>1922</v>
      </c>
      <c r="Q87" s="210">
        <v>0</v>
      </c>
      <c r="R87" s="210"/>
    </row>
    <row r="88" spans="1:18" ht="12.75">
      <c r="A88" s="9"/>
      <c r="B88" s="9"/>
      <c r="C88" s="9"/>
      <c r="D88" s="16" t="s">
        <v>1919</v>
      </c>
      <c r="E88" s="12">
        <v>12</v>
      </c>
      <c r="F88" s="18" t="s">
        <v>1914</v>
      </c>
      <c r="G88" s="14">
        <v>1</v>
      </c>
      <c r="H88" s="18" t="s">
        <v>2015</v>
      </c>
      <c r="I88" s="14">
        <v>3</v>
      </c>
      <c r="J88" s="18" t="s">
        <v>1939</v>
      </c>
      <c r="K88" s="14">
        <v>1</v>
      </c>
      <c r="L88" s="18" t="s">
        <v>2015</v>
      </c>
      <c r="M88" s="14">
        <v>6</v>
      </c>
      <c r="N88" s="18" t="s">
        <v>2016</v>
      </c>
      <c r="O88" s="14">
        <v>1</v>
      </c>
      <c r="P88" s="18" t="s">
        <v>2015</v>
      </c>
      <c r="Q88" s="210">
        <v>0</v>
      </c>
      <c r="R88" s="210"/>
    </row>
    <row r="89" spans="1:18" ht="12.75">
      <c r="A89" s="9"/>
      <c r="B89" s="9"/>
      <c r="C89" s="9"/>
      <c r="D89" s="16" t="s">
        <v>1925</v>
      </c>
      <c r="E89" s="12">
        <v>1</v>
      </c>
      <c r="F89" s="18" t="s">
        <v>1914</v>
      </c>
      <c r="G89" s="14">
        <v>0</v>
      </c>
      <c r="H89" s="18" t="s">
        <v>1922</v>
      </c>
      <c r="I89" s="14">
        <v>0</v>
      </c>
      <c r="J89" s="18" t="s">
        <v>1922</v>
      </c>
      <c r="K89" s="14">
        <v>0</v>
      </c>
      <c r="L89" s="18" t="s">
        <v>1922</v>
      </c>
      <c r="M89" s="14">
        <v>0</v>
      </c>
      <c r="N89" s="18" t="s">
        <v>1922</v>
      </c>
      <c r="O89" s="14">
        <v>1</v>
      </c>
      <c r="P89" s="18" t="s">
        <v>1914</v>
      </c>
      <c r="Q89" s="210">
        <v>2</v>
      </c>
      <c r="R89" s="210"/>
    </row>
    <row r="90" spans="1:18" ht="12.75">
      <c r="A90" s="9"/>
      <c r="B90" s="9"/>
      <c r="C90" s="9"/>
      <c r="D90" s="16" t="s">
        <v>1958</v>
      </c>
      <c r="E90" s="12">
        <v>1</v>
      </c>
      <c r="F90" s="18" t="s">
        <v>1914</v>
      </c>
      <c r="G90" s="14">
        <v>0</v>
      </c>
      <c r="H90" s="18" t="s">
        <v>1922</v>
      </c>
      <c r="I90" s="14">
        <v>0</v>
      </c>
      <c r="J90" s="18" t="s">
        <v>1922</v>
      </c>
      <c r="K90" s="14">
        <v>0</v>
      </c>
      <c r="L90" s="18" t="s">
        <v>1922</v>
      </c>
      <c r="M90" s="14">
        <v>1</v>
      </c>
      <c r="N90" s="18" t="s">
        <v>1914</v>
      </c>
      <c r="O90" s="14">
        <v>0</v>
      </c>
      <c r="P90" s="18" t="s">
        <v>1922</v>
      </c>
      <c r="Q90" s="210">
        <v>0</v>
      </c>
      <c r="R90" s="210"/>
    </row>
    <row r="91" spans="1:18" ht="12.75">
      <c r="A91" s="9" t="s">
        <v>2111</v>
      </c>
      <c r="B91" s="9" t="s">
        <v>2112</v>
      </c>
      <c r="C91" s="212" t="s">
        <v>1912</v>
      </c>
      <c r="D91" s="212"/>
      <c r="E91" s="12">
        <v>515</v>
      </c>
      <c r="F91" s="13">
        <v>100</v>
      </c>
      <c r="G91" s="14">
        <v>120</v>
      </c>
      <c r="H91" s="13">
        <v>23.300970873786408</v>
      </c>
      <c r="I91" s="14">
        <v>166</v>
      </c>
      <c r="J91" s="13">
        <v>32.23300970873787</v>
      </c>
      <c r="K91" s="14">
        <v>189</v>
      </c>
      <c r="L91" s="13">
        <v>36.699029126213595</v>
      </c>
      <c r="M91" s="14">
        <v>9</v>
      </c>
      <c r="N91" s="13">
        <v>1.7475728155339805</v>
      </c>
      <c r="O91" s="14">
        <v>31</v>
      </c>
      <c r="P91" s="13">
        <v>6.019417475728155</v>
      </c>
      <c r="Q91" s="210">
        <v>3</v>
      </c>
      <c r="R91" s="210"/>
    </row>
    <row r="92" spans="1:18" ht="12.75">
      <c r="A92" s="9"/>
      <c r="B92" s="9"/>
      <c r="C92" s="9"/>
      <c r="D92" s="16" t="s">
        <v>1913</v>
      </c>
      <c r="E92" s="12">
        <v>466</v>
      </c>
      <c r="F92" s="18" t="s">
        <v>1914</v>
      </c>
      <c r="G92" s="14">
        <v>116</v>
      </c>
      <c r="H92" s="18" t="s">
        <v>2113</v>
      </c>
      <c r="I92" s="14">
        <v>158</v>
      </c>
      <c r="J92" s="18" t="s">
        <v>2114</v>
      </c>
      <c r="K92" s="14">
        <v>188</v>
      </c>
      <c r="L92" s="18" t="s">
        <v>2115</v>
      </c>
      <c r="M92" s="14">
        <v>0</v>
      </c>
      <c r="N92" s="18" t="s">
        <v>1922</v>
      </c>
      <c r="O92" s="14">
        <v>4</v>
      </c>
      <c r="P92" s="18" t="s">
        <v>2116</v>
      </c>
      <c r="Q92" s="210">
        <v>0</v>
      </c>
      <c r="R92" s="210"/>
    </row>
    <row r="93" spans="1:18" ht="12.75">
      <c r="A93" s="9"/>
      <c r="B93" s="9"/>
      <c r="C93" s="9"/>
      <c r="D93" s="16" t="s">
        <v>1919</v>
      </c>
      <c r="E93" s="12">
        <v>38</v>
      </c>
      <c r="F93" s="18" t="s">
        <v>1914</v>
      </c>
      <c r="G93" s="14">
        <v>2</v>
      </c>
      <c r="H93" s="18" t="s">
        <v>2117</v>
      </c>
      <c r="I93" s="14">
        <v>7</v>
      </c>
      <c r="J93" s="18" t="s">
        <v>2118</v>
      </c>
      <c r="K93" s="14">
        <v>1</v>
      </c>
      <c r="L93" s="18" t="s">
        <v>2119</v>
      </c>
      <c r="M93" s="14">
        <v>9</v>
      </c>
      <c r="N93" s="18" t="s">
        <v>2120</v>
      </c>
      <c r="O93" s="14">
        <v>19</v>
      </c>
      <c r="P93" s="18" t="s">
        <v>2016</v>
      </c>
      <c r="Q93" s="210">
        <v>3</v>
      </c>
      <c r="R93" s="210"/>
    </row>
    <row r="94" spans="1:18" ht="12.75">
      <c r="A94" s="9"/>
      <c r="B94" s="9"/>
      <c r="C94" s="9"/>
      <c r="D94" s="16" t="s">
        <v>1925</v>
      </c>
      <c r="E94" s="12">
        <v>9</v>
      </c>
      <c r="F94" s="18" t="s">
        <v>1914</v>
      </c>
      <c r="G94" s="14">
        <v>2</v>
      </c>
      <c r="H94" s="18" t="s">
        <v>2121</v>
      </c>
      <c r="I94" s="14">
        <v>1</v>
      </c>
      <c r="J94" s="18" t="s">
        <v>2080</v>
      </c>
      <c r="K94" s="14">
        <v>0</v>
      </c>
      <c r="L94" s="18" t="s">
        <v>1922</v>
      </c>
      <c r="M94" s="14">
        <v>0</v>
      </c>
      <c r="N94" s="18" t="s">
        <v>1922</v>
      </c>
      <c r="O94" s="14">
        <v>6</v>
      </c>
      <c r="P94" s="18" t="s">
        <v>2024</v>
      </c>
      <c r="Q94" s="210">
        <v>0</v>
      </c>
      <c r="R94" s="210"/>
    </row>
    <row r="95" spans="1:18" ht="12.75">
      <c r="A95" s="9"/>
      <c r="B95" s="9"/>
      <c r="C95" s="9"/>
      <c r="D95" s="16" t="s">
        <v>1958</v>
      </c>
      <c r="E95" s="12">
        <v>2</v>
      </c>
      <c r="F95" s="18" t="s">
        <v>1914</v>
      </c>
      <c r="G95" s="14">
        <v>0</v>
      </c>
      <c r="H95" s="18" t="s">
        <v>1922</v>
      </c>
      <c r="I95" s="14">
        <v>0</v>
      </c>
      <c r="J95" s="18" t="s">
        <v>1922</v>
      </c>
      <c r="K95" s="14">
        <v>0</v>
      </c>
      <c r="L95" s="18" t="s">
        <v>1922</v>
      </c>
      <c r="M95" s="14">
        <v>0</v>
      </c>
      <c r="N95" s="18" t="s">
        <v>1922</v>
      </c>
      <c r="O95" s="14">
        <v>2</v>
      </c>
      <c r="P95" s="18" t="s">
        <v>1914</v>
      </c>
      <c r="Q95" s="210">
        <v>0</v>
      </c>
      <c r="R95" s="210"/>
    </row>
    <row r="96" spans="1:18" ht="12.75">
      <c r="A96" s="9" t="s">
        <v>2122</v>
      </c>
      <c r="B96" s="9" t="s">
        <v>2123</v>
      </c>
      <c r="C96" s="212" t="s">
        <v>1912</v>
      </c>
      <c r="D96" s="212"/>
      <c r="E96" s="12">
        <v>240</v>
      </c>
      <c r="F96" s="13">
        <v>100</v>
      </c>
      <c r="G96" s="14">
        <v>41</v>
      </c>
      <c r="H96" s="13">
        <v>17.083333333333332</v>
      </c>
      <c r="I96" s="14">
        <v>62</v>
      </c>
      <c r="J96" s="13">
        <v>25.833333333333332</v>
      </c>
      <c r="K96" s="14">
        <v>121</v>
      </c>
      <c r="L96" s="13">
        <v>50.416666666666664</v>
      </c>
      <c r="M96" s="14">
        <v>4</v>
      </c>
      <c r="N96" s="13">
        <v>1.6666666666666667</v>
      </c>
      <c r="O96" s="14">
        <v>12</v>
      </c>
      <c r="P96" s="13">
        <v>5</v>
      </c>
      <c r="Q96" s="210">
        <v>11</v>
      </c>
      <c r="R96" s="210"/>
    </row>
    <row r="97" spans="1:18" ht="12.75">
      <c r="A97" s="9"/>
      <c r="B97" s="9"/>
      <c r="C97" s="9"/>
      <c r="D97" s="16" t="s">
        <v>1913</v>
      </c>
      <c r="E97" s="12">
        <v>228</v>
      </c>
      <c r="F97" s="18" t="s">
        <v>1914</v>
      </c>
      <c r="G97" s="14">
        <v>41</v>
      </c>
      <c r="H97" s="18" t="s">
        <v>2124</v>
      </c>
      <c r="I97" s="14">
        <v>62</v>
      </c>
      <c r="J97" s="18" t="s">
        <v>2125</v>
      </c>
      <c r="K97" s="14">
        <v>121</v>
      </c>
      <c r="L97" s="18" t="s">
        <v>2126</v>
      </c>
      <c r="M97" s="14">
        <v>1</v>
      </c>
      <c r="N97" s="18" t="s">
        <v>2127</v>
      </c>
      <c r="O97" s="14">
        <v>3</v>
      </c>
      <c r="P97" s="18" t="s">
        <v>2128</v>
      </c>
      <c r="Q97" s="210">
        <v>0</v>
      </c>
      <c r="R97" s="210"/>
    </row>
    <row r="98" spans="1:18" ht="12.75">
      <c r="A98" s="9"/>
      <c r="B98" s="9"/>
      <c r="C98" s="9"/>
      <c r="D98" s="16" t="s">
        <v>1919</v>
      </c>
      <c r="E98" s="12">
        <v>11</v>
      </c>
      <c r="F98" s="18" t="s">
        <v>1914</v>
      </c>
      <c r="G98" s="14">
        <v>0</v>
      </c>
      <c r="H98" s="18" t="s">
        <v>1922</v>
      </c>
      <c r="I98" s="14">
        <v>0</v>
      </c>
      <c r="J98" s="18" t="s">
        <v>1922</v>
      </c>
      <c r="K98" s="14">
        <v>0</v>
      </c>
      <c r="L98" s="18" t="s">
        <v>1922</v>
      </c>
      <c r="M98" s="14">
        <v>3</v>
      </c>
      <c r="N98" s="18" t="s">
        <v>2044</v>
      </c>
      <c r="O98" s="14">
        <v>8</v>
      </c>
      <c r="P98" s="18" t="s">
        <v>2129</v>
      </c>
      <c r="Q98" s="210">
        <v>4</v>
      </c>
      <c r="R98" s="210"/>
    </row>
    <row r="99" spans="1:18" ht="12.75">
      <c r="A99" s="9"/>
      <c r="B99" s="9"/>
      <c r="C99" s="9"/>
      <c r="D99" s="16" t="s">
        <v>1925</v>
      </c>
      <c r="E99" s="12">
        <v>1</v>
      </c>
      <c r="F99" s="18" t="s">
        <v>1914</v>
      </c>
      <c r="G99" s="14">
        <v>0</v>
      </c>
      <c r="H99" s="18" t="s">
        <v>1922</v>
      </c>
      <c r="I99" s="14">
        <v>0</v>
      </c>
      <c r="J99" s="18" t="s">
        <v>1922</v>
      </c>
      <c r="K99" s="14">
        <v>0</v>
      </c>
      <c r="L99" s="18" t="s">
        <v>1922</v>
      </c>
      <c r="M99" s="14">
        <v>0</v>
      </c>
      <c r="N99" s="18" t="s">
        <v>1922</v>
      </c>
      <c r="O99" s="14">
        <v>1</v>
      </c>
      <c r="P99" s="18" t="s">
        <v>1914</v>
      </c>
      <c r="Q99" s="210">
        <v>6</v>
      </c>
      <c r="R99" s="210"/>
    </row>
    <row r="100" spans="1:18" ht="12.75">
      <c r="A100" s="9"/>
      <c r="B100" s="9"/>
      <c r="C100" s="9"/>
      <c r="D100" s="16" t="s">
        <v>1958</v>
      </c>
      <c r="E100" s="12">
        <v>0</v>
      </c>
      <c r="F100" s="18" t="s">
        <v>1922</v>
      </c>
      <c r="G100" s="14">
        <v>0</v>
      </c>
      <c r="H100" s="18" t="s">
        <v>1922</v>
      </c>
      <c r="I100" s="14">
        <v>0</v>
      </c>
      <c r="J100" s="18" t="s">
        <v>1922</v>
      </c>
      <c r="K100" s="14">
        <v>0</v>
      </c>
      <c r="L100" s="18" t="s">
        <v>1922</v>
      </c>
      <c r="M100" s="14">
        <v>0</v>
      </c>
      <c r="N100" s="18" t="s">
        <v>1922</v>
      </c>
      <c r="O100" s="14">
        <v>0</v>
      </c>
      <c r="P100" s="18" t="s">
        <v>1922</v>
      </c>
      <c r="Q100" s="210">
        <v>1</v>
      </c>
      <c r="R100" s="210"/>
    </row>
    <row r="101" spans="1:18" ht="12.75">
      <c r="A101" s="9" t="s">
        <v>2130</v>
      </c>
      <c r="B101" s="9" t="s">
        <v>2131</v>
      </c>
      <c r="C101" s="212" t="s">
        <v>1912</v>
      </c>
      <c r="D101" s="212"/>
      <c r="E101" s="12">
        <v>382</v>
      </c>
      <c r="F101" s="13">
        <v>100</v>
      </c>
      <c r="G101" s="14">
        <v>161</v>
      </c>
      <c r="H101" s="13">
        <v>42.146596858638745</v>
      </c>
      <c r="I101" s="14">
        <v>101</v>
      </c>
      <c r="J101" s="13">
        <v>26.43979057591623</v>
      </c>
      <c r="K101" s="14">
        <v>105</v>
      </c>
      <c r="L101" s="13">
        <v>27.486910994764397</v>
      </c>
      <c r="M101" s="14">
        <v>11</v>
      </c>
      <c r="N101" s="13">
        <v>2.8795811518324608</v>
      </c>
      <c r="O101" s="14">
        <v>4</v>
      </c>
      <c r="P101" s="13">
        <v>1.0471204188481675</v>
      </c>
      <c r="Q101" s="210">
        <v>5</v>
      </c>
      <c r="R101" s="210"/>
    </row>
    <row r="102" spans="1:18" ht="12.75">
      <c r="A102" s="9"/>
      <c r="B102" s="9"/>
      <c r="C102" s="9"/>
      <c r="D102" s="16" t="s">
        <v>1913</v>
      </c>
      <c r="E102" s="12">
        <v>364</v>
      </c>
      <c r="F102" s="18" t="s">
        <v>1914</v>
      </c>
      <c r="G102" s="14">
        <v>161</v>
      </c>
      <c r="H102" s="18" t="s">
        <v>2132</v>
      </c>
      <c r="I102" s="14">
        <v>99</v>
      </c>
      <c r="J102" s="18" t="s">
        <v>2133</v>
      </c>
      <c r="K102" s="14">
        <v>103</v>
      </c>
      <c r="L102" s="18" t="s">
        <v>2134</v>
      </c>
      <c r="M102" s="14">
        <v>0</v>
      </c>
      <c r="N102" s="18" t="s">
        <v>1922</v>
      </c>
      <c r="O102" s="14">
        <v>1</v>
      </c>
      <c r="P102" s="18" t="s">
        <v>2135</v>
      </c>
      <c r="Q102" s="210">
        <v>0</v>
      </c>
      <c r="R102" s="210"/>
    </row>
    <row r="103" spans="1:18" ht="12.75">
      <c r="A103" s="9"/>
      <c r="B103" s="9"/>
      <c r="C103" s="9"/>
      <c r="D103" s="16" t="s">
        <v>1919</v>
      </c>
      <c r="E103" s="12">
        <v>13</v>
      </c>
      <c r="F103" s="18" t="s">
        <v>1914</v>
      </c>
      <c r="G103" s="14">
        <v>0</v>
      </c>
      <c r="H103" s="18" t="s">
        <v>1922</v>
      </c>
      <c r="I103" s="14">
        <v>1</v>
      </c>
      <c r="J103" s="18" t="s">
        <v>2136</v>
      </c>
      <c r="K103" s="14">
        <v>1</v>
      </c>
      <c r="L103" s="18" t="s">
        <v>2136</v>
      </c>
      <c r="M103" s="14">
        <v>10</v>
      </c>
      <c r="N103" s="18" t="s">
        <v>2137</v>
      </c>
      <c r="O103" s="14">
        <v>1</v>
      </c>
      <c r="P103" s="18" t="s">
        <v>2136</v>
      </c>
      <c r="Q103" s="210">
        <v>3</v>
      </c>
      <c r="R103" s="210"/>
    </row>
    <row r="104" spans="1:18" ht="12.75">
      <c r="A104" s="9"/>
      <c r="B104" s="9"/>
      <c r="C104" s="9"/>
      <c r="D104" s="16" t="s">
        <v>1925</v>
      </c>
      <c r="E104" s="12">
        <v>5</v>
      </c>
      <c r="F104" s="18" t="s">
        <v>1914</v>
      </c>
      <c r="G104" s="14">
        <v>0</v>
      </c>
      <c r="H104" s="18" t="s">
        <v>1922</v>
      </c>
      <c r="I104" s="14">
        <v>1</v>
      </c>
      <c r="J104" s="18" t="s">
        <v>1929</v>
      </c>
      <c r="K104" s="14">
        <v>1</v>
      </c>
      <c r="L104" s="18" t="s">
        <v>1929</v>
      </c>
      <c r="M104" s="14">
        <v>1</v>
      </c>
      <c r="N104" s="18" t="s">
        <v>1929</v>
      </c>
      <c r="O104" s="14">
        <v>2</v>
      </c>
      <c r="P104" s="18" t="s">
        <v>2138</v>
      </c>
      <c r="Q104" s="210">
        <v>2</v>
      </c>
      <c r="R104" s="210"/>
    </row>
    <row r="105" spans="1:18" ht="12.75">
      <c r="A105" s="9" t="s">
        <v>2139</v>
      </c>
      <c r="B105" s="9" t="s">
        <v>2140</v>
      </c>
      <c r="C105" s="212" t="s">
        <v>1912</v>
      </c>
      <c r="D105" s="212"/>
      <c r="E105" s="12">
        <v>335</v>
      </c>
      <c r="F105" s="13">
        <v>100</v>
      </c>
      <c r="G105" s="14">
        <v>91</v>
      </c>
      <c r="H105" s="13">
        <v>27.16417910447761</v>
      </c>
      <c r="I105" s="14">
        <v>140</v>
      </c>
      <c r="J105" s="13">
        <v>41.791044776119406</v>
      </c>
      <c r="K105" s="14">
        <v>64</v>
      </c>
      <c r="L105" s="13">
        <v>19.104477611940297</v>
      </c>
      <c r="M105" s="14">
        <v>30</v>
      </c>
      <c r="N105" s="13">
        <v>8.955223880597014</v>
      </c>
      <c r="O105" s="14">
        <v>10</v>
      </c>
      <c r="P105" s="13">
        <v>2.985074626865672</v>
      </c>
      <c r="Q105" s="210">
        <v>14</v>
      </c>
      <c r="R105" s="210"/>
    </row>
    <row r="106" spans="1:18" ht="12.75">
      <c r="A106" s="9"/>
      <c r="B106" s="9"/>
      <c r="C106" s="9"/>
      <c r="D106" s="16" t="s">
        <v>1913</v>
      </c>
      <c r="E106" s="12">
        <v>273</v>
      </c>
      <c r="F106" s="18" t="s">
        <v>1914</v>
      </c>
      <c r="G106" s="14">
        <v>89</v>
      </c>
      <c r="H106" s="18" t="s">
        <v>2141</v>
      </c>
      <c r="I106" s="14">
        <v>119</v>
      </c>
      <c r="J106" s="18" t="s">
        <v>2142</v>
      </c>
      <c r="K106" s="14">
        <v>63</v>
      </c>
      <c r="L106" s="18" t="s">
        <v>2143</v>
      </c>
      <c r="M106" s="14">
        <v>2</v>
      </c>
      <c r="N106" s="18" t="s">
        <v>2144</v>
      </c>
      <c r="O106" s="14">
        <v>0</v>
      </c>
      <c r="P106" s="18" t="s">
        <v>1922</v>
      </c>
      <c r="Q106" s="210">
        <v>0</v>
      </c>
      <c r="R106" s="210"/>
    </row>
    <row r="107" spans="1:18" ht="12.75">
      <c r="A107" s="9"/>
      <c r="B107" s="9"/>
      <c r="C107" s="9"/>
      <c r="D107" s="16" t="s">
        <v>1919</v>
      </c>
      <c r="E107" s="12">
        <v>55</v>
      </c>
      <c r="F107" s="18" t="s">
        <v>1914</v>
      </c>
      <c r="G107" s="14">
        <v>2</v>
      </c>
      <c r="H107" s="18" t="s">
        <v>2145</v>
      </c>
      <c r="I107" s="14">
        <v>21</v>
      </c>
      <c r="J107" s="18" t="s">
        <v>2146</v>
      </c>
      <c r="K107" s="14">
        <v>1</v>
      </c>
      <c r="L107" s="18" t="s">
        <v>2147</v>
      </c>
      <c r="M107" s="14">
        <v>28</v>
      </c>
      <c r="N107" s="18" t="s">
        <v>2148</v>
      </c>
      <c r="O107" s="14">
        <v>3</v>
      </c>
      <c r="P107" s="18" t="s">
        <v>2149</v>
      </c>
      <c r="Q107" s="210">
        <v>7</v>
      </c>
      <c r="R107" s="210"/>
    </row>
    <row r="108" spans="1:18" ht="12.75">
      <c r="A108" s="9"/>
      <c r="B108" s="9"/>
      <c r="C108" s="9"/>
      <c r="D108" s="16" t="s">
        <v>1925</v>
      </c>
      <c r="E108" s="12">
        <v>5</v>
      </c>
      <c r="F108" s="18" t="s">
        <v>1914</v>
      </c>
      <c r="G108" s="14">
        <v>0</v>
      </c>
      <c r="H108" s="18" t="s">
        <v>1922</v>
      </c>
      <c r="I108" s="14">
        <v>0</v>
      </c>
      <c r="J108" s="18" t="s">
        <v>1922</v>
      </c>
      <c r="K108" s="14">
        <v>0</v>
      </c>
      <c r="L108" s="18" t="s">
        <v>1922</v>
      </c>
      <c r="M108" s="14">
        <v>0</v>
      </c>
      <c r="N108" s="18" t="s">
        <v>1922</v>
      </c>
      <c r="O108" s="14">
        <v>5</v>
      </c>
      <c r="P108" s="18" t="s">
        <v>1914</v>
      </c>
      <c r="Q108" s="210">
        <v>7</v>
      </c>
      <c r="R108" s="210"/>
    </row>
    <row r="109" spans="1:18" ht="12.75">
      <c r="A109" s="9"/>
      <c r="B109" s="9"/>
      <c r="C109" s="9"/>
      <c r="D109" s="16" t="s">
        <v>1958</v>
      </c>
      <c r="E109" s="12">
        <v>2</v>
      </c>
      <c r="F109" s="18" t="s">
        <v>1914</v>
      </c>
      <c r="G109" s="14">
        <v>0</v>
      </c>
      <c r="H109" s="18" t="s">
        <v>1922</v>
      </c>
      <c r="I109" s="14">
        <v>0</v>
      </c>
      <c r="J109" s="18" t="s">
        <v>1922</v>
      </c>
      <c r="K109" s="14">
        <v>0</v>
      </c>
      <c r="L109" s="18" t="s">
        <v>1922</v>
      </c>
      <c r="M109" s="14">
        <v>0</v>
      </c>
      <c r="N109" s="18" t="s">
        <v>1922</v>
      </c>
      <c r="O109" s="14">
        <v>2</v>
      </c>
      <c r="P109" s="18" t="s">
        <v>1914</v>
      </c>
      <c r="Q109" s="210">
        <v>0</v>
      </c>
      <c r="R109" s="210"/>
    </row>
    <row r="110" spans="1:18" ht="12.75">
      <c r="A110" s="9" t="s">
        <v>2150</v>
      </c>
      <c r="B110" s="9" t="s">
        <v>2151</v>
      </c>
      <c r="C110" s="212" t="s">
        <v>1912</v>
      </c>
      <c r="D110" s="212"/>
      <c r="E110" s="12">
        <v>365</v>
      </c>
      <c r="F110" s="13">
        <v>100</v>
      </c>
      <c r="G110" s="14">
        <v>95</v>
      </c>
      <c r="H110" s="13">
        <v>26.027397260273972</v>
      </c>
      <c r="I110" s="14">
        <v>140</v>
      </c>
      <c r="J110" s="13">
        <v>38.35616438356164</v>
      </c>
      <c r="K110" s="14">
        <v>80</v>
      </c>
      <c r="L110" s="13">
        <v>21.91780821917808</v>
      </c>
      <c r="M110" s="14">
        <v>37</v>
      </c>
      <c r="N110" s="13">
        <v>10.136986301369863</v>
      </c>
      <c r="O110" s="14">
        <v>13</v>
      </c>
      <c r="P110" s="13">
        <v>3.5616438356164384</v>
      </c>
      <c r="Q110" s="210">
        <v>13</v>
      </c>
      <c r="R110" s="210"/>
    </row>
    <row r="111" spans="1:18" ht="12.75">
      <c r="A111" s="9"/>
      <c r="B111" s="9"/>
      <c r="C111" s="9"/>
      <c r="D111" s="16" t="s">
        <v>1913</v>
      </c>
      <c r="E111" s="12">
        <v>305</v>
      </c>
      <c r="F111" s="18" t="s">
        <v>1914</v>
      </c>
      <c r="G111" s="14">
        <v>93</v>
      </c>
      <c r="H111" s="18" t="s">
        <v>2152</v>
      </c>
      <c r="I111" s="14">
        <v>132</v>
      </c>
      <c r="J111" s="18" t="s">
        <v>2153</v>
      </c>
      <c r="K111" s="14">
        <v>79</v>
      </c>
      <c r="L111" s="18" t="s">
        <v>2154</v>
      </c>
      <c r="M111" s="14">
        <v>0</v>
      </c>
      <c r="N111" s="18" t="s">
        <v>1922</v>
      </c>
      <c r="O111" s="14">
        <v>1</v>
      </c>
      <c r="P111" s="18" t="s">
        <v>2155</v>
      </c>
      <c r="Q111" s="210">
        <v>0</v>
      </c>
      <c r="R111" s="210"/>
    </row>
    <row r="112" spans="1:18" ht="12.75">
      <c r="A112" s="9"/>
      <c r="B112" s="9"/>
      <c r="C112" s="9"/>
      <c r="D112" s="16" t="s">
        <v>1919</v>
      </c>
      <c r="E112" s="12">
        <v>45</v>
      </c>
      <c r="F112" s="18" t="s">
        <v>1914</v>
      </c>
      <c r="G112" s="14">
        <v>2</v>
      </c>
      <c r="H112" s="18" t="s">
        <v>2156</v>
      </c>
      <c r="I112" s="14">
        <v>8</v>
      </c>
      <c r="J112" s="18" t="s">
        <v>2157</v>
      </c>
      <c r="K112" s="14">
        <v>1</v>
      </c>
      <c r="L112" s="18" t="s">
        <v>2158</v>
      </c>
      <c r="M112" s="14">
        <v>33</v>
      </c>
      <c r="N112" s="18" t="s">
        <v>2159</v>
      </c>
      <c r="O112" s="14">
        <v>1</v>
      </c>
      <c r="P112" s="18" t="s">
        <v>2158</v>
      </c>
      <c r="Q112" s="210">
        <v>4</v>
      </c>
      <c r="R112" s="210"/>
    </row>
    <row r="113" spans="1:18" ht="12.75">
      <c r="A113" s="9"/>
      <c r="B113" s="9"/>
      <c r="C113" s="9"/>
      <c r="D113" s="16" t="s">
        <v>1925</v>
      </c>
      <c r="E113" s="12">
        <v>11</v>
      </c>
      <c r="F113" s="18" t="s">
        <v>1914</v>
      </c>
      <c r="G113" s="14">
        <v>0</v>
      </c>
      <c r="H113" s="18" t="s">
        <v>1922</v>
      </c>
      <c r="I113" s="14">
        <v>0</v>
      </c>
      <c r="J113" s="18" t="s">
        <v>1922</v>
      </c>
      <c r="K113" s="14">
        <v>0</v>
      </c>
      <c r="L113" s="18" t="s">
        <v>1922</v>
      </c>
      <c r="M113" s="14">
        <v>3</v>
      </c>
      <c r="N113" s="18" t="s">
        <v>2044</v>
      </c>
      <c r="O113" s="14">
        <v>8</v>
      </c>
      <c r="P113" s="18" t="s">
        <v>2129</v>
      </c>
      <c r="Q113" s="210">
        <v>8</v>
      </c>
      <c r="R113" s="210"/>
    </row>
    <row r="114" spans="1:18" ht="12.75">
      <c r="A114" s="9"/>
      <c r="B114" s="9"/>
      <c r="C114" s="9"/>
      <c r="D114" s="16" t="s">
        <v>1958</v>
      </c>
      <c r="E114" s="12">
        <v>3</v>
      </c>
      <c r="F114" s="18" t="s">
        <v>1914</v>
      </c>
      <c r="G114" s="14">
        <v>0</v>
      </c>
      <c r="H114" s="18" t="s">
        <v>1922</v>
      </c>
      <c r="I114" s="14">
        <v>0</v>
      </c>
      <c r="J114" s="18" t="s">
        <v>1922</v>
      </c>
      <c r="K114" s="14">
        <v>0</v>
      </c>
      <c r="L114" s="18" t="s">
        <v>1922</v>
      </c>
      <c r="M114" s="14">
        <v>1</v>
      </c>
      <c r="N114" s="18" t="s">
        <v>2033</v>
      </c>
      <c r="O114" s="14">
        <v>2</v>
      </c>
      <c r="P114" s="18" t="s">
        <v>2024</v>
      </c>
      <c r="Q114" s="210">
        <v>1</v>
      </c>
      <c r="R114" s="210"/>
    </row>
    <row r="115" spans="1:18" ht="12.75">
      <c r="A115" s="9"/>
      <c r="B115" s="9"/>
      <c r="C115" s="9"/>
      <c r="D115" s="16" t="s">
        <v>1905</v>
      </c>
      <c r="E115" s="12">
        <v>1</v>
      </c>
      <c r="F115" s="18" t="s">
        <v>1914</v>
      </c>
      <c r="G115" s="14">
        <v>0</v>
      </c>
      <c r="H115" s="18" t="s">
        <v>1922</v>
      </c>
      <c r="I115" s="14">
        <v>0</v>
      </c>
      <c r="J115" s="18" t="s">
        <v>1922</v>
      </c>
      <c r="K115" s="14">
        <v>0</v>
      </c>
      <c r="L115" s="18" t="s">
        <v>1922</v>
      </c>
      <c r="M115" s="14">
        <v>0</v>
      </c>
      <c r="N115" s="18" t="s">
        <v>1922</v>
      </c>
      <c r="O115" s="14">
        <v>1</v>
      </c>
      <c r="P115" s="18" t="s">
        <v>1914</v>
      </c>
      <c r="Q115" s="210">
        <v>0</v>
      </c>
      <c r="R115" s="210"/>
    </row>
    <row r="116" spans="1:18" ht="12.75">
      <c r="A116" s="9" t="s">
        <v>2160</v>
      </c>
      <c r="B116" s="9" t="s">
        <v>2161</v>
      </c>
      <c r="C116" s="212" t="s">
        <v>1912</v>
      </c>
      <c r="D116" s="212"/>
      <c r="E116" s="12">
        <v>426</v>
      </c>
      <c r="F116" s="13">
        <v>100</v>
      </c>
      <c r="G116" s="14">
        <v>93</v>
      </c>
      <c r="H116" s="13">
        <v>21.830985915492956</v>
      </c>
      <c r="I116" s="14">
        <v>201</v>
      </c>
      <c r="J116" s="13">
        <v>47.183098591549296</v>
      </c>
      <c r="K116" s="14">
        <v>79</v>
      </c>
      <c r="L116" s="13">
        <v>18.544600938967136</v>
      </c>
      <c r="M116" s="14">
        <v>36</v>
      </c>
      <c r="N116" s="13">
        <v>8.450704225352112</v>
      </c>
      <c r="O116" s="14">
        <v>17</v>
      </c>
      <c r="P116" s="13">
        <v>3.9906103286384975</v>
      </c>
      <c r="Q116" s="210">
        <v>40</v>
      </c>
      <c r="R116" s="210"/>
    </row>
    <row r="117" spans="1:18" ht="12.75">
      <c r="A117" s="9"/>
      <c r="B117" s="9"/>
      <c r="C117" s="9"/>
      <c r="D117" s="16" t="s">
        <v>1913</v>
      </c>
      <c r="E117" s="12">
        <v>341</v>
      </c>
      <c r="F117" s="18" t="s">
        <v>1914</v>
      </c>
      <c r="G117" s="14">
        <v>85</v>
      </c>
      <c r="H117" s="18" t="s">
        <v>2162</v>
      </c>
      <c r="I117" s="14">
        <v>174</v>
      </c>
      <c r="J117" s="18" t="s">
        <v>2163</v>
      </c>
      <c r="K117" s="14">
        <v>78</v>
      </c>
      <c r="L117" s="18" t="s">
        <v>2164</v>
      </c>
      <c r="M117" s="14">
        <v>3</v>
      </c>
      <c r="N117" s="18" t="s">
        <v>2165</v>
      </c>
      <c r="O117" s="14">
        <v>1</v>
      </c>
      <c r="P117" s="18" t="s">
        <v>2166</v>
      </c>
      <c r="Q117" s="210">
        <v>0</v>
      </c>
      <c r="R117" s="210"/>
    </row>
    <row r="118" spans="1:18" ht="12.75">
      <c r="A118" s="9"/>
      <c r="B118" s="9"/>
      <c r="C118" s="9"/>
      <c r="D118" s="16" t="s">
        <v>1919</v>
      </c>
      <c r="E118" s="12">
        <v>68</v>
      </c>
      <c r="F118" s="18" t="s">
        <v>1914</v>
      </c>
      <c r="G118" s="14">
        <v>7</v>
      </c>
      <c r="H118" s="18" t="s">
        <v>2167</v>
      </c>
      <c r="I118" s="14">
        <v>22</v>
      </c>
      <c r="J118" s="18" t="s">
        <v>2168</v>
      </c>
      <c r="K118" s="14">
        <v>1</v>
      </c>
      <c r="L118" s="18" t="s">
        <v>2169</v>
      </c>
      <c r="M118" s="14">
        <v>33</v>
      </c>
      <c r="N118" s="18" t="s">
        <v>1991</v>
      </c>
      <c r="O118" s="14">
        <v>5</v>
      </c>
      <c r="P118" s="18" t="s">
        <v>2170</v>
      </c>
      <c r="Q118" s="210">
        <v>20</v>
      </c>
      <c r="R118" s="210"/>
    </row>
    <row r="119" spans="1:18" ht="12.75">
      <c r="A119" s="9"/>
      <c r="B119" s="9"/>
      <c r="C119" s="9"/>
      <c r="D119" s="16" t="s">
        <v>1925</v>
      </c>
      <c r="E119" s="12">
        <v>16</v>
      </c>
      <c r="F119" s="18" t="s">
        <v>1914</v>
      </c>
      <c r="G119" s="14">
        <v>1</v>
      </c>
      <c r="H119" s="18" t="s">
        <v>1924</v>
      </c>
      <c r="I119" s="14">
        <v>4</v>
      </c>
      <c r="J119" s="18" t="s">
        <v>1939</v>
      </c>
      <c r="K119" s="14">
        <v>0</v>
      </c>
      <c r="L119" s="18" t="s">
        <v>1922</v>
      </c>
      <c r="M119" s="14">
        <v>0</v>
      </c>
      <c r="N119" s="18" t="s">
        <v>1922</v>
      </c>
      <c r="O119" s="14">
        <v>11</v>
      </c>
      <c r="P119" s="18" t="s">
        <v>2171</v>
      </c>
      <c r="Q119" s="210">
        <v>18</v>
      </c>
      <c r="R119" s="210"/>
    </row>
    <row r="120" spans="1:18" ht="12.75">
      <c r="A120" s="9"/>
      <c r="B120" s="9"/>
      <c r="C120" s="9"/>
      <c r="D120" s="16" t="s">
        <v>1958</v>
      </c>
      <c r="E120" s="12">
        <v>1</v>
      </c>
      <c r="F120" s="18" t="s">
        <v>1914</v>
      </c>
      <c r="G120" s="14">
        <v>0</v>
      </c>
      <c r="H120" s="18" t="s">
        <v>1922</v>
      </c>
      <c r="I120" s="14">
        <v>1</v>
      </c>
      <c r="J120" s="18" t="s">
        <v>1914</v>
      </c>
      <c r="K120" s="14">
        <v>0</v>
      </c>
      <c r="L120" s="18" t="s">
        <v>1922</v>
      </c>
      <c r="M120" s="14">
        <v>0</v>
      </c>
      <c r="N120" s="18" t="s">
        <v>1922</v>
      </c>
      <c r="O120" s="14">
        <v>0</v>
      </c>
      <c r="P120" s="18" t="s">
        <v>1922</v>
      </c>
      <c r="Q120" s="210">
        <v>2</v>
      </c>
      <c r="R120" s="210"/>
    </row>
    <row r="121" spans="1:18" ht="12.75">
      <c r="A121" s="9" t="s">
        <v>2172</v>
      </c>
      <c r="B121" s="9" t="s">
        <v>2173</v>
      </c>
      <c r="C121" s="212" t="s">
        <v>1912</v>
      </c>
      <c r="D121" s="212"/>
      <c r="E121" s="12">
        <v>258</v>
      </c>
      <c r="F121" s="13">
        <v>100</v>
      </c>
      <c r="G121" s="14">
        <v>42</v>
      </c>
      <c r="H121" s="13">
        <v>16.27906976744186</v>
      </c>
      <c r="I121" s="14">
        <v>98</v>
      </c>
      <c r="J121" s="13">
        <v>37.98449612403101</v>
      </c>
      <c r="K121" s="14">
        <v>101</v>
      </c>
      <c r="L121" s="13">
        <v>39.14728682170543</v>
      </c>
      <c r="M121" s="14">
        <v>10</v>
      </c>
      <c r="N121" s="13">
        <v>3.875968992248062</v>
      </c>
      <c r="O121" s="14">
        <v>7</v>
      </c>
      <c r="P121" s="13">
        <v>2.7131782945736433</v>
      </c>
      <c r="Q121" s="210">
        <v>2</v>
      </c>
      <c r="R121" s="210"/>
    </row>
    <row r="122" spans="1:18" ht="12.75">
      <c r="A122" s="9"/>
      <c r="B122" s="9"/>
      <c r="C122" s="9"/>
      <c r="D122" s="16" t="s">
        <v>1913</v>
      </c>
      <c r="E122" s="12">
        <v>242</v>
      </c>
      <c r="F122" s="18" t="s">
        <v>1914</v>
      </c>
      <c r="G122" s="14">
        <v>41</v>
      </c>
      <c r="H122" s="18" t="s">
        <v>2174</v>
      </c>
      <c r="I122" s="14">
        <v>97</v>
      </c>
      <c r="J122" s="18" t="s">
        <v>2175</v>
      </c>
      <c r="K122" s="14">
        <v>101</v>
      </c>
      <c r="L122" s="18" t="s">
        <v>2176</v>
      </c>
      <c r="M122" s="14">
        <v>2</v>
      </c>
      <c r="N122" s="18" t="s">
        <v>2177</v>
      </c>
      <c r="O122" s="14">
        <v>1</v>
      </c>
      <c r="P122" s="18" t="s">
        <v>2178</v>
      </c>
      <c r="Q122" s="210">
        <v>0</v>
      </c>
      <c r="R122" s="210"/>
    </row>
    <row r="123" spans="1:18" ht="12.75">
      <c r="A123" s="9"/>
      <c r="B123" s="9"/>
      <c r="C123" s="9"/>
      <c r="D123" s="16" t="s">
        <v>1919</v>
      </c>
      <c r="E123" s="12">
        <v>14</v>
      </c>
      <c r="F123" s="18" t="s">
        <v>1914</v>
      </c>
      <c r="G123" s="14">
        <v>1</v>
      </c>
      <c r="H123" s="18" t="s">
        <v>2179</v>
      </c>
      <c r="I123" s="14">
        <v>1</v>
      </c>
      <c r="J123" s="18" t="s">
        <v>2179</v>
      </c>
      <c r="K123" s="14">
        <v>0</v>
      </c>
      <c r="L123" s="18" t="s">
        <v>1922</v>
      </c>
      <c r="M123" s="14">
        <v>8</v>
      </c>
      <c r="N123" s="18" t="s">
        <v>2180</v>
      </c>
      <c r="O123" s="14">
        <v>4</v>
      </c>
      <c r="P123" s="18" t="s">
        <v>1938</v>
      </c>
      <c r="Q123" s="210">
        <v>0</v>
      </c>
      <c r="R123" s="210"/>
    </row>
    <row r="124" spans="1:18" ht="12.75">
      <c r="A124" s="9"/>
      <c r="B124" s="9"/>
      <c r="C124" s="9"/>
      <c r="D124" s="16" t="s">
        <v>1925</v>
      </c>
      <c r="E124" s="12">
        <v>2</v>
      </c>
      <c r="F124" s="18" t="s">
        <v>1914</v>
      </c>
      <c r="G124" s="14">
        <v>0</v>
      </c>
      <c r="H124" s="18" t="s">
        <v>1922</v>
      </c>
      <c r="I124" s="14">
        <v>0</v>
      </c>
      <c r="J124" s="18" t="s">
        <v>1922</v>
      </c>
      <c r="K124" s="14">
        <v>0</v>
      </c>
      <c r="L124" s="18" t="s">
        <v>1922</v>
      </c>
      <c r="M124" s="14">
        <v>0</v>
      </c>
      <c r="N124" s="18" t="s">
        <v>1922</v>
      </c>
      <c r="O124" s="14">
        <v>2</v>
      </c>
      <c r="P124" s="18" t="s">
        <v>1914</v>
      </c>
      <c r="Q124" s="210">
        <v>2</v>
      </c>
      <c r="R124" s="210"/>
    </row>
    <row r="125" spans="1:18" ht="12.75">
      <c r="A125" s="9" t="s">
        <v>2181</v>
      </c>
      <c r="B125" s="9" t="s">
        <v>2182</v>
      </c>
      <c r="C125" s="212" t="s">
        <v>1912</v>
      </c>
      <c r="D125" s="212"/>
      <c r="E125" s="12">
        <v>356</v>
      </c>
      <c r="F125" s="13">
        <v>100</v>
      </c>
      <c r="G125" s="14">
        <v>68</v>
      </c>
      <c r="H125" s="13">
        <v>19.10112359550562</v>
      </c>
      <c r="I125" s="14">
        <v>119</v>
      </c>
      <c r="J125" s="13">
        <v>33.42696629213483</v>
      </c>
      <c r="K125" s="14">
        <v>87</v>
      </c>
      <c r="L125" s="13">
        <v>24.43820224719101</v>
      </c>
      <c r="M125" s="14">
        <v>69</v>
      </c>
      <c r="N125" s="13">
        <v>19.382022471910112</v>
      </c>
      <c r="O125" s="14">
        <v>13</v>
      </c>
      <c r="P125" s="13">
        <v>3.651685393258427</v>
      </c>
      <c r="Q125" s="210">
        <v>41</v>
      </c>
      <c r="R125" s="210"/>
    </row>
    <row r="126" spans="1:18" ht="12.75">
      <c r="A126" s="9"/>
      <c r="B126" s="9"/>
      <c r="C126" s="9"/>
      <c r="D126" s="16" t="s">
        <v>1913</v>
      </c>
      <c r="E126" s="12">
        <v>232</v>
      </c>
      <c r="F126" s="18" t="s">
        <v>1914</v>
      </c>
      <c r="G126" s="14">
        <v>62</v>
      </c>
      <c r="H126" s="18" t="s">
        <v>2183</v>
      </c>
      <c r="I126" s="14">
        <v>90</v>
      </c>
      <c r="J126" s="18" t="s">
        <v>2184</v>
      </c>
      <c r="K126" s="14">
        <v>80</v>
      </c>
      <c r="L126" s="18" t="s">
        <v>2185</v>
      </c>
      <c r="M126" s="14">
        <v>0</v>
      </c>
      <c r="N126" s="18" t="s">
        <v>1922</v>
      </c>
      <c r="O126" s="14">
        <v>0</v>
      </c>
      <c r="P126" s="18" t="s">
        <v>1922</v>
      </c>
      <c r="Q126" s="210">
        <v>1</v>
      </c>
      <c r="R126" s="210"/>
    </row>
    <row r="127" spans="1:18" ht="12.75">
      <c r="A127" s="9"/>
      <c r="B127" s="9"/>
      <c r="C127" s="9"/>
      <c r="D127" s="16" t="s">
        <v>1919</v>
      </c>
      <c r="E127" s="12">
        <v>93</v>
      </c>
      <c r="F127" s="18" t="s">
        <v>1914</v>
      </c>
      <c r="G127" s="14">
        <v>2</v>
      </c>
      <c r="H127" s="18" t="s">
        <v>2186</v>
      </c>
      <c r="I127" s="14">
        <v>24</v>
      </c>
      <c r="J127" s="18" t="s">
        <v>2187</v>
      </c>
      <c r="K127" s="14">
        <v>6</v>
      </c>
      <c r="L127" s="18" t="s">
        <v>2188</v>
      </c>
      <c r="M127" s="14">
        <v>57</v>
      </c>
      <c r="N127" s="18" t="s">
        <v>2189</v>
      </c>
      <c r="O127" s="14">
        <v>4</v>
      </c>
      <c r="P127" s="18" t="s">
        <v>2190</v>
      </c>
      <c r="Q127" s="210">
        <v>21</v>
      </c>
      <c r="R127" s="210"/>
    </row>
    <row r="128" spans="1:18" ht="12.75">
      <c r="A128" s="9"/>
      <c r="B128" s="9"/>
      <c r="C128" s="9"/>
      <c r="D128" s="16" t="s">
        <v>1925</v>
      </c>
      <c r="E128" s="12">
        <v>30</v>
      </c>
      <c r="F128" s="18" t="s">
        <v>1914</v>
      </c>
      <c r="G128" s="14">
        <v>4</v>
      </c>
      <c r="H128" s="18" t="s">
        <v>2022</v>
      </c>
      <c r="I128" s="14">
        <v>5</v>
      </c>
      <c r="J128" s="18" t="s">
        <v>2014</v>
      </c>
      <c r="K128" s="14">
        <v>1</v>
      </c>
      <c r="L128" s="18" t="s">
        <v>2191</v>
      </c>
      <c r="M128" s="14">
        <v>11</v>
      </c>
      <c r="N128" s="18" t="s">
        <v>2192</v>
      </c>
      <c r="O128" s="14">
        <v>9</v>
      </c>
      <c r="P128" s="18" t="s">
        <v>2193</v>
      </c>
      <c r="Q128" s="210">
        <v>19</v>
      </c>
      <c r="R128" s="210"/>
    </row>
    <row r="129" spans="1:18" ht="12.75">
      <c r="A129" s="9"/>
      <c r="B129" s="9"/>
      <c r="C129" s="9"/>
      <c r="D129" s="16" t="s">
        <v>1958</v>
      </c>
      <c r="E129" s="12">
        <v>1</v>
      </c>
      <c r="F129" s="18" t="s">
        <v>1914</v>
      </c>
      <c r="G129" s="14">
        <v>0</v>
      </c>
      <c r="H129" s="18" t="s">
        <v>1922</v>
      </c>
      <c r="I129" s="14">
        <v>0</v>
      </c>
      <c r="J129" s="18" t="s">
        <v>1922</v>
      </c>
      <c r="K129" s="14">
        <v>0</v>
      </c>
      <c r="L129" s="18" t="s">
        <v>1922</v>
      </c>
      <c r="M129" s="14">
        <v>1</v>
      </c>
      <c r="N129" s="18" t="s">
        <v>1914</v>
      </c>
      <c r="O129" s="14">
        <v>0</v>
      </c>
      <c r="P129" s="18" t="s">
        <v>1922</v>
      </c>
      <c r="Q129" s="210">
        <v>0</v>
      </c>
      <c r="R129" s="210"/>
    </row>
    <row r="130" spans="1:18" ht="12.75">
      <c r="A130" s="9" t="s">
        <v>2194</v>
      </c>
      <c r="B130" s="9" t="s">
        <v>2195</v>
      </c>
      <c r="C130" s="212" t="s">
        <v>1912</v>
      </c>
      <c r="D130" s="212"/>
      <c r="E130" s="12">
        <v>147</v>
      </c>
      <c r="F130" s="13">
        <v>100</v>
      </c>
      <c r="G130" s="14">
        <v>35</v>
      </c>
      <c r="H130" s="13">
        <v>23.80952380952381</v>
      </c>
      <c r="I130" s="14">
        <v>45</v>
      </c>
      <c r="J130" s="13">
        <v>30.612244897959183</v>
      </c>
      <c r="K130" s="14">
        <v>22</v>
      </c>
      <c r="L130" s="13">
        <v>14.965986394557824</v>
      </c>
      <c r="M130" s="14">
        <v>20</v>
      </c>
      <c r="N130" s="13">
        <v>13.605442176870747</v>
      </c>
      <c r="O130" s="14">
        <v>25</v>
      </c>
      <c r="P130" s="13">
        <v>17.006802721088434</v>
      </c>
      <c r="Q130" s="210">
        <v>34</v>
      </c>
      <c r="R130" s="210"/>
    </row>
    <row r="131" spans="1:18" ht="12.75">
      <c r="A131" s="9"/>
      <c r="B131" s="9"/>
      <c r="C131" s="9"/>
      <c r="D131" s="16" t="s">
        <v>1913</v>
      </c>
      <c r="E131" s="12">
        <v>46</v>
      </c>
      <c r="F131" s="18" t="s">
        <v>1914</v>
      </c>
      <c r="G131" s="14">
        <v>19</v>
      </c>
      <c r="H131" s="18" t="s">
        <v>2196</v>
      </c>
      <c r="I131" s="14">
        <v>11</v>
      </c>
      <c r="J131" s="18" t="s">
        <v>1944</v>
      </c>
      <c r="K131" s="14">
        <v>14</v>
      </c>
      <c r="L131" s="18" t="s">
        <v>2197</v>
      </c>
      <c r="M131" s="14">
        <v>0</v>
      </c>
      <c r="N131" s="18" t="s">
        <v>1922</v>
      </c>
      <c r="O131" s="14">
        <v>2</v>
      </c>
      <c r="P131" s="18" t="s">
        <v>2069</v>
      </c>
      <c r="Q131" s="210">
        <v>0</v>
      </c>
      <c r="R131" s="210"/>
    </row>
    <row r="132" spans="1:18" ht="12.75">
      <c r="A132" s="9"/>
      <c r="B132" s="9"/>
      <c r="C132" s="9"/>
      <c r="D132" s="16" t="s">
        <v>1919</v>
      </c>
      <c r="E132" s="12">
        <v>85</v>
      </c>
      <c r="F132" s="18" t="s">
        <v>1914</v>
      </c>
      <c r="G132" s="14">
        <v>15</v>
      </c>
      <c r="H132" s="18" t="s">
        <v>2198</v>
      </c>
      <c r="I132" s="14">
        <v>32</v>
      </c>
      <c r="J132" s="18" t="s">
        <v>2199</v>
      </c>
      <c r="K132" s="14">
        <v>6</v>
      </c>
      <c r="L132" s="18" t="s">
        <v>2200</v>
      </c>
      <c r="M132" s="14">
        <v>19</v>
      </c>
      <c r="N132" s="18" t="s">
        <v>2201</v>
      </c>
      <c r="O132" s="14">
        <v>13</v>
      </c>
      <c r="P132" s="18" t="s">
        <v>2202</v>
      </c>
      <c r="Q132" s="210">
        <v>12</v>
      </c>
      <c r="R132" s="210"/>
    </row>
    <row r="133" spans="1:18" ht="12.75">
      <c r="A133" s="9"/>
      <c r="B133" s="9"/>
      <c r="C133" s="9"/>
      <c r="D133" s="16" t="s">
        <v>1925</v>
      </c>
      <c r="E133" s="12">
        <v>13</v>
      </c>
      <c r="F133" s="18" t="s">
        <v>1914</v>
      </c>
      <c r="G133" s="14">
        <v>1</v>
      </c>
      <c r="H133" s="18" t="s">
        <v>2136</v>
      </c>
      <c r="I133" s="14">
        <v>2</v>
      </c>
      <c r="J133" s="18" t="s">
        <v>1972</v>
      </c>
      <c r="K133" s="14">
        <v>2</v>
      </c>
      <c r="L133" s="18" t="s">
        <v>1972</v>
      </c>
      <c r="M133" s="14">
        <v>1</v>
      </c>
      <c r="N133" s="18" t="s">
        <v>2136</v>
      </c>
      <c r="O133" s="14">
        <v>7</v>
      </c>
      <c r="P133" s="18" t="s">
        <v>2203</v>
      </c>
      <c r="Q133" s="210">
        <v>20</v>
      </c>
      <c r="R133" s="210"/>
    </row>
    <row r="134" spans="1:18" ht="12.75">
      <c r="A134" s="9"/>
      <c r="B134" s="9"/>
      <c r="C134" s="9"/>
      <c r="D134" s="16" t="s">
        <v>1958</v>
      </c>
      <c r="E134" s="12">
        <v>3</v>
      </c>
      <c r="F134" s="18" t="s">
        <v>1914</v>
      </c>
      <c r="G134" s="14">
        <v>0</v>
      </c>
      <c r="H134" s="18" t="s">
        <v>1922</v>
      </c>
      <c r="I134" s="14">
        <v>0</v>
      </c>
      <c r="J134" s="18" t="s">
        <v>1922</v>
      </c>
      <c r="K134" s="14">
        <v>0</v>
      </c>
      <c r="L134" s="18" t="s">
        <v>1922</v>
      </c>
      <c r="M134" s="14">
        <v>0</v>
      </c>
      <c r="N134" s="18" t="s">
        <v>1922</v>
      </c>
      <c r="O134" s="14">
        <v>3</v>
      </c>
      <c r="P134" s="18" t="s">
        <v>1914</v>
      </c>
      <c r="Q134" s="210">
        <v>2</v>
      </c>
      <c r="R134" s="210"/>
    </row>
    <row r="135" spans="1:18" ht="12.75">
      <c r="A135" s="9" t="s">
        <v>2204</v>
      </c>
      <c r="B135" s="9" t="s">
        <v>2205</v>
      </c>
      <c r="C135" s="212" t="s">
        <v>1912</v>
      </c>
      <c r="D135" s="212"/>
      <c r="E135" s="12">
        <v>166</v>
      </c>
      <c r="F135" s="13">
        <v>100</v>
      </c>
      <c r="G135" s="14">
        <v>36</v>
      </c>
      <c r="H135" s="13">
        <v>21.686746987951807</v>
      </c>
      <c r="I135" s="14">
        <v>61</v>
      </c>
      <c r="J135" s="13">
        <v>36.74698795180723</v>
      </c>
      <c r="K135" s="14">
        <v>29</v>
      </c>
      <c r="L135" s="13">
        <v>17.46987951807229</v>
      </c>
      <c r="M135" s="14">
        <v>26</v>
      </c>
      <c r="N135" s="13">
        <v>15.662650602409638</v>
      </c>
      <c r="O135" s="14">
        <v>14</v>
      </c>
      <c r="P135" s="13">
        <v>8.433734939759036</v>
      </c>
      <c r="Q135" s="210">
        <v>10</v>
      </c>
      <c r="R135" s="210"/>
    </row>
    <row r="136" spans="1:18" ht="12.75">
      <c r="A136" s="9"/>
      <c r="B136" s="9"/>
      <c r="C136" s="9"/>
      <c r="D136" s="16" t="s">
        <v>1913</v>
      </c>
      <c r="E136" s="12">
        <v>56</v>
      </c>
      <c r="F136" s="18" t="s">
        <v>1914</v>
      </c>
      <c r="G136" s="14">
        <v>14</v>
      </c>
      <c r="H136" s="18" t="s">
        <v>1939</v>
      </c>
      <c r="I136" s="14">
        <v>19</v>
      </c>
      <c r="J136" s="18" t="s">
        <v>2206</v>
      </c>
      <c r="K136" s="14">
        <v>23</v>
      </c>
      <c r="L136" s="18" t="s">
        <v>2207</v>
      </c>
      <c r="M136" s="14">
        <v>0</v>
      </c>
      <c r="N136" s="18" t="s">
        <v>1922</v>
      </c>
      <c r="O136" s="14">
        <v>0</v>
      </c>
      <c r="P136" s="18" t="s">
        <v>1922</v>
      </c>
      <c r="Q136" s="210">
        <v>0</v>
      </c>
      <c r="R136" s="210"/>
    </row>
    <row r="137" spans="1:18" ht="12.75">
      <c r="A137" s="9"/>
      <c r="B137" s="9"/>
      <c r="C137" s="9"/>
      <c r="D137" s="16" t="s">
        <v>1919</v>
      </c>
      <c r="E137" s="12">
        <v>90</v>
      </c>
      <c r="F137" s="18" t="s">
        <v>1914</v>
      </c>
      <c r="G137" s="14">
        <v>17</v>
      </c>
      <c r="H137" s="18" t="s">
        <v>2208</v>
      </c>
      <c r="I137" s="14">
        <v>36</v>
      </c>
      <c r="J137" s="18" t="s">
        <v>2138</v>
      </c>
      <c r="K137" s="14">
        <v>6</v>
      </c>
      <c r="L137" s="18" t="s">
        <v>2023</v>
      </c>
      <c r="M137" s="14">
        <v>23</v>
      </c>
      <c r="N137" s="18" t="s">
        <v>2209</v>
      </c>
      <c r="O137" s="14">
        <v>8</v>
      </c>
      <c r="P137" s="18" t="s">
        <v>2086</v>
      </c>
      <c r="Q137" s="210">
        <v>4</v>
      </c>
      <c r="R137" s="210"/>
    </row>
    <row r="138" spans="1:18" ht="12.75">
      <c r="A138" s="9"/>
      <c r="B138" s="9"/>
      <c r="C138" s="9"/>
      <c r="D138" s="16" t="s">
        <v>1925</v>
      </c>
      <c r="E138" s="12">
        <v>16</v>
      </c>
      <c r="F138" s="18" t="s">
        <v>1914</v>
      </c>
      <c r="G138" s="14">
        <v>4</v>
      </c>
      <c r="H138" s="18" t="s">
        <v>1939</v>
      </c>
      <c r="I138" s="14">
        <v>6</v>
      </c>
      <c r="J138" s="18" t="s">
        <v>1926</v>
      </c>
      <c r="K138" s="14">
        <v>0</v>
      </c>
      <c r="L138" s="18" t="s">
        <v>1922</v>
      </c>
      <c r="M138" s="14">
        <v>3</v>
      </c>
      <c r="N138" s="18" t="s">
        <v>2210</v>
      </c>
      <c r="O138" s="14">
        <v>3</v>
      </c>
      <c r="P138" s="18" t="s">
        <v>2210</v>
      </c>
      <c r="Q138" s="210">
        <v>4</v>
      </c>
      <c r="R138" s="210"/>
    </row>
    <row r="139" spans="1:18" ht="12.75">
      <c r="A139" s="9"/>
      <c r="B139" s="9"/>
      <c r="C139" s="9"/>
      <c r="D139" s="16" t="s">
        <v>1958</v>
      </c>
      <c r="E139" s="12">
        <v>3</v>
      </c>
      <c r="F139" s="18" t="s">
        <v>1914</v>
      </c>
      <c r="G139" s="14">
        <v>1</v>
      </c>
      <c r="H139" s="18" t="s">
        <v>2033</v>
      </c>
      <c r="I139" s="14">
        <v>0</v>
      </c>
      <c r="J139" s="18" t="s">
        <v>1922</v>
      </c>
      <c r="K139" s="14">
        <v>0</v>
      </c>
      <c r="L139" s="18" t="s">
        <v>1922</v>
      </c>
      <c r="M139" s="14">
        <v>0</v>
      </c>
      <c r="N139" s="18" t="s">
        <v>1922</v>
      </c>
      <c r="O139" s="14">
        <v>2</v>
      </c>
      <c r="P139" s="18" t="s">
        <v>2024</v>
      </c>
      <c r="Q139" s="210">
        <v>2</v>
      </c>
      <c r="R139" s="210"/>
    </row>
    <row r="140" spans="1:18" ht="12.75">
      <c r="A140" s="9"/>
      <c r="B140" s="9"/>
      <c r="C140" s="9"/>
      <c r="D140" s="16" t="s">
        <v>1905</v>
      </c>
      <c r="E140" s="12">
        <v>1</v>
      </c>
      <c r="F140" s="18" t="s">
        <v>1914</v>
      </c>
      <c r="G140" s="14">
        <v>0</v>
      </c>
      <c r="H140" s="18" t="s">
        <v>1922</v>
      </c>
      <c r="I140" s="14">
        <v>0</v>
      </c>
      <c r="J140" s="18" t="s">
        <v>1922</v>
      </c>
      <c r="K140" s="14">
        <v>0</v>
      </c>
      <c r="L140" s="18" t="s">
        <v>1922</v>
      </c>
      <c r="M140" s="14">
        <v>0</v>
      </c>
      <c r="N140" s="18" t="s">
        <v>1922</v>
      </c>
      <c r="O140" s="14">
        <v>1</v>
      </c>
      <c r="P140" s="18" t="s">
        <v>1914</v>
      </c>
      <c r="Q140" s="210">
        <v>0</v>
      </c>
      <c r="R140" s="210"/>
    </row>
    <row r="141" spans="1:18" ht="12.75">
      <c r="A141" s="9" t="s">
        <v>2211</v>
      </c>
      <c r="B141" s="9" t="s">
        <v>2212</v>
      </c>
      <c r="C141" s="212" t="s">
        <v>1912</v>
      </c>
      <c r="D141" s="212"/>
      <c r="E141" s="12">
        <v>180</v>
      </c>
      <c r="F141" s="13">
        <v>100</v>
      </c>
      <c r="G141" s="14">
        <v>28</v>
      </c>
      <c r="H141" s="13">
        <v>15.555555555555555</v>
      </c>
      <c r="I141" s="14">
        <v>70</v>
      </c>
      <c r="J141" s="13">
        <v>38.888888888888886</v>
      </c>
      <c r="K141" s="14">
        <v>45</v>
      </c>
      <c r="L141" s="13">
        <v>25</v>
      </c>
      <c r="M141" s="14">
        <v>22</v>
      </c>
      <c r="N141" s="13">
        <v>12.222222222222221</v>
      </c>
      <c r="O141" s="14">
        <v>15</v>
      </c>
      <c r="P141" s="13">
        <v>8.333333333333334</v>
      </c>
      <c r="Q141" s="210">
        <v>4</v>
      </c>
      <c r="R141" s="210"/>
    </row>
    <row r="142" spans="1:18" ht="12.75">
      <c r="A142" s="9"/>
      <c r="B142" s="9"/>
      <c r="C142" s="9"/>
      <c r="D142" s="16" t="s">
        <v>1913</v>
      </c>
      <c r="E142" s="12">
        <v>123</v>
      </c>
      <c r="F142" s="18" t="s">
        <v>1914</v>
      </c>
      <c r="G142" s="14">
        <v>20</v>
      </c>
      <c r="H142" s="18" t="s">
        <v>2213</v>
      </c>
      <c r="I142" s="14">
        <v>57</v>
      </c>
      <c r="J142" s="18" t="s">
        <v>2214</v>
      </c>
      <c r="K142" s="14">
        <v>44</v>
      </c>
      <c r="L142" s="18" t="s">
        <v>2215</v>
      </c>
      <c r="M142" s="14">
        <v>0</v>
      </c>
      <c r="N142" s="18" t="s">
        <v>1922</v>
      </c>
      <c r="O142" s="14">
        <v>2</v>
      </c>
      <c r="P142" s="18" t="s">
        <v>2216</v>
      </c>
      <c r="Q142" s="210">
        <v>0</v>
      </c>
      <c r="R142" s="210"/>
    </row>
    <row r="143" spans="1:18" ht="12.75">
      <c r="A143" s="9"/>
      <c r="B143" s="9"/>
      <c r="C143" s="9"/>
      <c r="D143" s="16" t="s">
        <v>1919</v>
      </c>
      <c r="E143" s="12">
        <v>51</v>
      </c>
      <c r="F143" s="18" t="s">
        <v>1914</v>
      </c>
      <c r="G143" s="14">
        <v>8</v>
      </c>
      <c r="H143" s="18" t="s">
        <v>2217</v>
      </c>
      <c r="I143" s="14">
        <v>12</v>
      </c>
      <c r="J143" s="18" t="s">
        <v>2104</v>
      </c>
      <c r="K143" s="14">
        <v>1</v>
      </c>
      <c r="L143" s="18" t="s">
        <v>2218</v>
      </c>
      <c r="M143" s="14">
        <v>21</v>
      </c>
      <c r="N143" s="18" t="s">
        <v>2219</v>
      </c>
      <c r="O143" s="14">
        <v>9</v>
      </c>
      <c r="P143" s="18" t="s">
        <v>2198</v>
      </c>
      <c r="Q143" s="210">
        <v>1</v>
      </c>
      <c r="R143" s="210"/>
    </row>
    <row r="144" spans="1:18" ht="12.75">
      <c r="A144" s="9"/>
      <c r="B144" s="9"/>
      <c r="C144" s="9"/>
      <c r="D144" s="16" t="s">
        <v>1925</v>
      </c>
      <c r="E144" s="12">
        <v>6</v>
      </c>
      <c r="F144" s="18" t="s">
        <v>1914</v>
      </c>
      <c r="G144" s="14">
        <v>0</v>
      </c>
      <c r="H144" s="18" t="s">
        <v>1922</v>
      </c>
      <c r="I144" s="14">
        <v>1</v>
      </c>
      <c r="J144" s="18" t="s">
        <v>2014</v>
      </c>
      <c r="K144" s="14">
        <v>0</v>
      </c>
      <c r="L144" s="18" t="s">
        <v>1922</v>
      </c>
      <c r="M144" s="14">
        <v>1</v>
      </c>
      <c r="N144" s="18" t="s">
        <v>2014</v>
      </c>
      <c r="O144" s="14">
        <v>4</v>
      </c>
      <c r="P144" s="18" t="s">
        <v>2024</v>
      </c>
      <c r="Q144" s="210">
        <v>3</v>
      </c>
      <c r="R144" s="210"/>
    </row>
    <row r="145" spans="1:18" ht="12.75">
      <c r="A145" s="9" t="s">
        <v>2220</v>
      </c>
      <c r="B145" s="9" t="s">
        <v>2221</v>
      </c>
      <c r="C145" s="212" t="s">
        <v>1912</v>
      </c>
      <c r="D145" s="212"/>
      <c r="E145" s="12">
        <v>234</v>
      </c>
      <c r="F145" s="13">
        <v>100</v>
      </c>
      <c r="G145" s="14">
        <v>56</v>
      </c>
      <c r="H145" s="13">
        <v>23.931623931623932</v>
      </c>
      <c r="I145" s="14">
        <v>91</v>
      </c>
      <c r="J145" s="13">
        <v>38.888888888888886</v>
      </c>
      <c r="K145" s="14">
        <v>41</v>
      </c>
      <c r="L145" s="13">
        <v>17.521367521367523</v>
      </c>
      <c r="M145" s="14">
        <v>46</v>
      </c>
      <c r="N145" s="13">
        <v>19.65811965811966</v>
      </c>
      <c r="O145" s="14">
        <v>0</v>
      </c>
      <c r="P145" s="13">
        <v>0</v>
      </c>
      <c r="Q145" s="210">
        <v>9</v>
      </c>
      <c r="R145" s="210"/>
    </row>
    <row r="146" spans="1:18" ht="12.75">
      <c r="A146" s="9"/>
      <c r="B146" s="9"/>
      <c r="C146" s="9"/>
      <c r="D146" s="16" t="s">
        <v>1913</v>
      </c>
      <c r="E146" s="12">
        <v>166</v>
      </c>
      <c r="F146" s="18" t="s">
        <v>1914</v>
      </c>
      <c r="G146" s="14">
        <v>54</v>
      </c>
      <c r="H146" s="18" t="s">
        <v>2222</v>
      </c>
      <c r="I146" s="14">
        <v>74</v>
      </c>
      <c r="J146" s="18" t="s">
        <v>2223</v>
      </c>
      <c r="K146" s="14">
        <v>38</v>
      </c>
      <c r="L146" s="18" t="s">
        <v>2224</v>
      </c>
      <c r="M146" s="14">
        <v>0</v>
      </c>
      <c r="N146" s="18" t="s">
        <v>1922</v>
      </c>
      <c r="O146" s="14">
        <v>0</v>
      </c>
      <c r="P146" s="18" t="s">
        <v>1922</v>
      </c>
      <c r="Q146" s="210">
        <v>0</v>
      </c>
      <c r="R146" s="210"/>
    </row>
    <row r="147" spans="1:18" ht="12.75">
      <c r="A147" s="9"/>
      <c r="B147" s="9"/>
      <c r="C147" s="9"/>
      <c r="D147" s="16" t="s">
        <v>1919</v>
      </c>
      <c r="E147" s="12">
        <v>62</v>
      </c>
      <c r="F147" s="18" t="s">
        <v>1914</v>
      </c>
      <c r="G147" s="14">
        <v>2</v>
      </c>
      <c r="H147" s="18" t="s">
        <v>2225</v>
      </c>
      <c r="I147" s="14">
        <v>13</v>
      </c>
      <c r="J147" s="18" t="s">
        <v>2226</v>
      </c>
      <c r="K147" s="14">
        <v>3</v>
      </c>
      <c r="L147" s="18" t="s">
        <v>2227</v>
      </c>
      <c r="M147" s="14">
        <v>44</v>
      </c>
      <c r="N147" s="18" t="s">
        <v>2228</v>
      </c>
      <c r="O147" s="14">
        <v>0</v>
      </c>
      <c r="P147" s="18" t="s">
        <v>1922</v>
      </c>
      <c r="Q147" s="210">
        <v>3</v>
      </c>
      <c r="R147" s="210"/>
    </row>
    <row r="148" spans="1:18" ht="12.75">
      <c r="A148" s="9"/>
      <c r="B148" s="9"/>
      <c r="C148" s="9"/>
      <c r="D148" s="16" t="s">
        <v>1925</v>
      </c>
      <c r="E148" s="12">
        <v>6</v>
      </c>
      <c r="F148" s="18" t="s">
        <v>1914</v>
      </c>
      <c r="G148" s="14">
        <v>0</v>
      </c>
      <c r="H148" s="18" t="s">
        <v>1922</v>
      </c>
      <c r="I148" s="14">
        <v>4</v>
      </c>
      <c r="J148" s="18" t="s">
        <v>2024</v>
      </c>
      <c r="K148" s="14">
        <v>0</v>
      </c>
      <c r="L148" s="18" t="s">
        <v>1922</v>
      </c>
      <c r="M148" s="14">
        <v>2</v>
      </c>
      <c r="N148" s="18" t="s">
        <v>2033</v>
      </c>
      <c r="O148" s="14">
        <v>0</v>
      </c>
      <c r="P148" s="18" t="s">
        <v>1922</v>
      </c>
      <c r="Q148" s="210">
        <v>5</v>
      </c>
      <c r="R148" s="210"/>
    </row>
    <row r="149" spans="1:18" ht="12.75">
      <c r="A149" s="9"/>
      <c r="B149" s="9"/>
      <c r="C149" s="9"/>
      <c r="D149" s="16" t="s">
        <v>1958</v>
      </c>
      <c r="E149" s="12">
        <v>0</v>
      </c>
      <c r="F149" s="18" t="s">
        <v>1922</v>
      </c>
      <c r="G149" s="14">
        <v>0</v>
      </c>
      <c r="H149" s="18" t="s">
        <v>1922</v>
      </c>
      <c r="I149" s="14">
        <v>0</v>
      </c>
      <c r="J149" s="18" t="s">
        <v>1922</v>
      </c>
      <c r="K149" s="14">
        <v>0</v>
      </c>
      <c r="L149" s="18" t="s">
        <v>1922</v>
      </c>
      <c r="M149" s="14">
        <v>0</v>
      </c>
      <c r="N149" s="18" t="s">
        <v>1922</v>
      </c>
      <c r="O149" s="14">
        <v>0</v>
      </c>
      <c r="P149" s="18" t="s">
        <v>1922</v>
      </c>
      <c r="Q149" s="210">
        <v>1</v>
      </c>
      <c r="R149" s="210"/>
    </row>
    <row r="150" spans="1:18" ht="12.75">
      <c r="A150" s="9" t="s">
        <v>2229</v>
      </c>
      <c r="B150" s="9" t="s">
        <v>2230</v>
      </c>
      <c r="C150" s="212" t="s">
        <v>1912</v>
      </c>
      <c r="D150" s="212"/>
      <c r="E150" s="12">
        <v>292</v>
      </c>
      <c r="F150" s="13">
        <v>100</v>
      </c>
      <c r="G150" s="14">
        <v>39</v>
      </c>
      <c r="H150" s="13">
        <v>13.356164383561644</v>
      </c>
      <c r="I150" s="14">
        <v>120</v>
      </c>
      <c r="J150" s="13">
        <v>41.0958904109589</v>
      </c>
      <c r="K150" s="14">
        <v>55</v>
      </c>
      <c r="L150" s="13">
        <v>18.835616438356166</v>
      </c>
      <c r="M150" s="14">
        <v>68</v>
      </c>
      <c r="N150" s="13">
        <v>23.28767123287671</v>
      </c>
      <c r="O150" s="14">
        <v>10</v>
      </c>
      <c r="P150" s="13">
        <v>3.4246575342465753</v>
      </c>
      <c r="Q150" s="210">
        <v>1</v>
      </c>
      <c r="R150" s="210"/>
    </row>
    <row r="151" spans="1:18" ht="12.75">
      <c r="A151" s="9"/>
      <c r="B151" s="9"/>
      <c r="C151" s="9"/>
      <c r="D151" s="16" t="s">
        <v>1913</v>
      </c>
      <c r="E151" s="12">
        <v>188</v>
      </c>
      <c r="F151" s="18" t="s">
        <v>1914</v>
      </c>
      <c r="G151" s="14">
        <v>39</v>
      </c>
      <c r="H151" s="18" t="s">
        <v>2231</v>
      </c>
      <c r="I151" s="14">
        <v>104</v>
      </c>
      <c r="J151" s="18" t="s">
        <v>2232</v>
      </c>
      <c r="K151" s="14">
        <v>44</v>
      </c>
      <c r="L151" s="18" t="s">
        <v>2233</v>
      </c>
      <c r="M151" s="14">
        <v>0</v>
      </c>
      <c r="N151" s="18" t="s">
        <v>1922</v>
      </c>
      <c r="O151" s="14">
        <v>1</v>
      </c>
      <c r="P151" s="18" t="s">
        <v>2234</v>
      </c>
      <c r="Q151" s="210">
        <v>0</v>
      </c>
      <c r="R151" s="210"/>
    </row>
    <row r="152" spans="1:18" ht="12.75">
      <c r="A152" s="9"/>
      <c r="B152" s="9"/>
      <c r="C152" s="9"/>
      <c r="D152" s="16" t="s">
        <v>1919</v>
      </c>
      <c r="E152" s="12">
        <v>84</v>
      </c>
      <c r="F152" s="18" t="s">
        <v>1914</v>
      </c>
      <c r="G152" s="14">
        <v>0</v>
      </c>
      <c r="H152" s="18" t="s">
        <v>1922</v>
      </c>
      <c r="I152" s="14">
        <v>15</v>
      </c>
      <c r="J152" s="18" t="s">
        <v>2235</v>
      </c>
      <c r="K152" s="14">
        <v>9</v>
      </c>
      <c r="L152" s="18" t="s">
        <v>2236</v>
      </c>
      <c r="M152" s="14">
        <v>56</v>
      </c>
      <c r="N152" s="18" t="s">
        <v>2024</v>
      </c>
      <c r="O152" s="14">
        <v>4</v>
      </c>
      <c r="P152" s="18" t="s">
        <v>1936</v>
      </c>
      <c r="Q152" s="210">
        <v>1</v>
      </c>
      <c r="R152" s="210"/>
    </row>
    <row r="153" spans="1:18" ht="12.75">
      <c r="A153" s="9"/>
      <c r="B153" s="9"/>
      <c r="C153" s="9"/>
      <c r="D153" s="16" t="s">
        <v>1925</v>
      </c>
      <c r="E153" s="12">
        <v>18</v>
      </c>
      <c r="F153" s="18" t="s">
        <v>1914</v>
      </c>
      <c r="G153" s="14">
        <v>0</v>
      </c>
      <c r="H153" s="18" t="s">
        <v>1922</v>
      </c>
      <c r="I153" s="14">
        <v>1</v>
      </c>
      <c r="J153" s="18" t="s">
        <v>2237</v>
      </c>
      <c r="K153" s="14">
        <v>1</v>
      </c>
      <c r="L153" s="18" t="s">
        <v>2237</v>
      </c>
      <c r="M153" s="14">
        <v>12</v>
      </c>
      <c r="N153" s="18" t="s">
        <v>2024</v>
      </c>
      <c r="O153" s="14">
        <v>4</v>
      </c>
      <c r="P153" s="18" t="s">
        <v>2121</v>
      </c>
      <c r="Q153" s="210">
        <v>0</v>
      </c>
      <c r="R153" s="210"/>
    </row>
    <row r="154" spans="1:18" ht="12.75">
      <c r="A154" s="9"/>
      <c r="B154" s="9"/>
      <c r="C154" s="9"/>
      <c r="D154" s="16" t="s">
        <v>1958</v>
      </c>
      <c r="E154" s="12">
        <v>2</v>
      </c>
      <c r="F154" s="18" t="s">
        <v>1914</v>
      </c>
      <c r="G154" s="14">
        <v>0</v>
      </c>
      <c r="H154" s="18" t="s">
        <v>1922</v>
      </c>
      <c r="I154" s="14">
        <v>0</v>
      </c>
      <c r="J154" s="18" t="s">
        <v>1922</v>
      </c>
      <c r="K154" s="14">
        <v>1</v>
      </c>
      <c r="L154" s="18" t="s">
        <v>2016</v>
      </c>
      <c r="M154" s="14">
        <v>0</v>
      </c>
      <c r="N154" s="18" t="s">
        <v>1922</v>
      </c>
      <c r="O154" s="14">
        <v>1</v>
      </c>
      <c r="P154" s="18" t="s">
        <v>2016</v>
      </c>
      <c r="Q154" s="210">
        <v>0</v>
      </c>
      <c r="R154" s="210"/>
    </row>
    <row r="155" spans="1:18" ht="12.75">
      <c r="A155" s="9" t="s">
        <v>2238</v>
      </c>
      <c r="B155" s="9" t="s">
        <v>2239</v>
      </c>
      <c r="C155" s="212" t="s">
        <v>1912</v>
      </c>
      <c r="D155" s="212"/>
      <c r="E155" s="12">
        <v>331</v>
      </c>
      <c r="F155" s="13">
        <v>100</v>
      </c>
      <c r="G155" s="14">
        <v>59</v>
      </c>
      <c r="H155" s="13">
        <v>17.82477341389728</v>
      </c>
      <c r="I155" s="14">
        <v>133</v>
      </c>
      <c r="J155" s="13">
        <v>40.181268882175225</v>
      </c>
      <c r="K155" s="14">
        <v>82</v>
      </c>
      <c r="L155" s="13">
        <v>24.773413897280967</v>
      </c>
      <c r="M155" s="14">
        <v>52</v>
      </c>
      <c r="N155" s="13">
        <v>15.709969788519638</v>
      </c>
      <c r="O155" s="14">
        <v>5</v>
      </c>
      <c r="P155" s="13">
        <v>1.5105740181268883</v>
      </c>
      <c r="Q155" s="210">
        <v>0</v>
      </c>
      <c r="R155" s="210"/>
    </row>
    <row r="156" spans="1:18" ht="12.75">
      <c r="A156" s="9"/>
      <c r="B156" s="9"/>
      <c r="C156" s="9"/>
      <c r="D156" s="16" t="s">
        <v>1913</v>
      </c>
      <c r="E156" s="12">
        <v>237</v>
      </c>
      <c r="F156" s="18" t="s">
        <v>1914</v>
      </c>
      <c r="G156" s="14">
        <v>53</v>
      </c>
      <c r="H156" s="18" t="s">
        <v>2240</v>
      </c>
      <c r="I156" s="14">
        <v>110</v>
      </c>
      <c r="J156" s="18" t="s">
        <v>2241</v>
      </c>
      <c r="K156" s="14">
        <v>74</v>
      </c>
      <c r="L156" s="18" t="s">
        <v>2242</v>
      </c>
      <c r="M156" s="14">
        <v>0</v>
      </c>
      <c r="N156" s="18" t="s">
        <v>1922</v>
      </c>
      <c r="O156" s="14">
        <v>0</v>
      </c>
      <c r="P156" s="18" t="s">
        <v>1922</v>
      </c>
      <c r="Q156" s="210">
        <v>0</v>
      </c>
      <c r="R156" s="210"/>
    </row>
    <row r="157" spans="1:18" ht="12.75">
      <c r="A157" s="9"/>
      <c r="B157" s="9"/>
      <c r="C157" s="9"/>
      <c r="D157" s="16" t="s">
        <v>1919</v>
      </c>
      <c r="E157" s="12">
        <v>84</v>
      </c>
      <c r="F157" s="18" t="s">
        <v>1914</v>
      </c>
      <c r="G157" s="14">
        <v>5</v>
      </c>
      <c r="H157" s="18" t="s">
        <v>2243</v>
      </c>
      <c r="I157" s="14">
        <v>22</v>
      </c>
      <c r="J157" s="18" t="s">
        <v>2244</v>
      </c>
      <c r="K157" s="14">
        <v>7</v>
      </c>
      <c r="L157" s="18" t="s">
        <v>2015</v>
      </c>
      <c r="M157" s="14">
        <v>48</v>
      </c>
      <c r="N157" s="18" t="s">
        <v>2180</v>
      </c>
      <c r="O157" s="14">
        <v>2</v>
      </c>
      <c r="P157" s="18" t="s">
        <v>2245</v>
      </c>
      <c r="Q157" s="210">
        <v>0</v>
      </c>
      <c r="R157" s="210"/>
    </row>
    <row r="158" spans="1:18" ht="12.75">
      <c r="A158" s="9"/>
      <c r="B158" s="9"/>
      <c r="C158" s="9"/>
      <c r="D158" s="16" t="s">
        <v>1925</v>
      </c>
      <c r="E158" s="12">
        <v>10</v>
      </c>
      <c r="F158" s="18" t="s">
        <v>1914</v>
      </c>
      <c r="G158" s="14">
        <v>1</v>
      </c>
      <c r="H158" s="18" t="s">
        <v>2246</v>
      </c>
      <c r="I158" s="14">
        <v>1</v>
      </c>
      <c r="J158" s="18" t="s">
        <v>2246</v>
      </c>
      <c r="K158" s="14">
        <v>1</v>
      </c>
      <c r="L158" s="18" t="s">
        <v>2246</v>
      </c>
      <c r="M158" s="14">
        <v>4</v>
      </c>
      <c r="N158" s="18" t="s">
        <v>2138</v>
      </c>
      <c r="O158" s="14">
        <v>3</v>
      </c>
      <c r="P158" s="18" t="s">
        <v>2193</v>
      </c>
      <c r="Q158" s="210">
        <v>0</v>
      </c>
      <c r="R158" s="210"/>
    </row>
    <row r="159" spans="1:18" ht="12.75">
      <c r="A159" s="9" t="s">
        <v>2247</v>
      </c>
      <c r="B159" s="9" t="s">
        <v>2248</v>
      </c>
      <c r="C159" s="212" t="s">
        <v>1912</v>
      </c>
      <c r="D159" s="212"/>
      <c r="E159" s="12">
        <v>228</v>
      </c>
      <c r="F159" s="13">
        <v>100</v>
      </c>
      <c r="G159" s="14">
        <v>27</v>
      </c>
      <c r="H159" s="13">
        <v>11.842105263157896</v>
      </c>
      <c r="I159" s="14">
        <v>97</v>
      </c>
      <c r="J159" s="13">
        <v>42.54385964912281</v>
      </c>
      <c r="K159" s="14">
        <v>40</v>
      </c>
      <c r="L159" s="13">
        <v>17.54385964912281</v>
      </c>
      <c r="M159" s="14">
        <v>53</v>
      </c>
      <c r="N159" s="13">
        <v>23.24561403508772</v>
      </c>
      <c r="O159" s="14">
        <v>11</v>
      </c>
      <c r="P159" s="13">
        <v>4.824561403508772</v>
      </c>
      <c r="Q159" s="210">
        <v>1</v>
      </c>
      <c r="R159" s="210"/>
    </row>
    <row r="160" spans="1:18" ht="12.75">
      <c r="A160" s="9"/>
      <c r="B160" s="9"/>
      <c r="C160" s="9"/>
      <c r="D160" s="16" t="s">
        <v>1913</v>
      </c>
      <c r="E160" s="12">
        <v>139</v>
      </c>
      <c r="F160" s="18" t="s">
        <v>1914</v>
      </c>
      <c r="G160" s="14">
        <v>24</v>
      </c>
      <c r="H160" s="18" t="s">
        <v>2249</v>
      </c>
      <c r="I160" s="14">
        <v>78</v>
      </c>
      <c r="J160" s="18" t="s">
        <v>2250</v>
      </c>
      <c r="K160" s="14">
        <v>37</v>
      </c>
      <c r="L160" s="18" t="s">
        <v>2251</v>
      </c>
      <c r="M160" s="14">
        <v>0</v>
      </c>
      <c r="N160" s="18" t="s">
        <v>1922</v>
      </c>
      <c r="O160" s="14">
        <v>0</v>
      </c>
      <c r="P160" s="18" t="s">
        <v>1922</v>
      </c>
      <c r="Q160" s="210">
        <v>0</v>
      </c>
      <c r="R160" s="210"/>
    </row>
    <row r="161" spans="1:18" ht="12.75">
      <c r="A161" s="9"/>
      <c r="B161" s="9"/>
      <c r="C161" s="9"/>
      <c r="D161" s="16" t="s">
        <v>1919</v>
      </c>
      <c r="E161" s="12">
        <v>61</v>
      </c>
      <c r="F161" s="18" t="s">
        <v>1914</v>
      </c>
      <c r="G161" s="14">
        <v>2</v>
      </c>
      <c r="H161" s="18" t="s">
        <v>2252</v>
      </c>
      <c r="I161" s="14">
        <v>14</v>
      </c>
      <c r="J161" s="18" t="s">
        <v>2253</v>
      </c>
      <c r="K161" s="14">
        <v>3</v>
      </c>
      <c r="L161" s="18" t="s">
        <v>2254</v>
      </c>
      <c r="M161" s="14">
        <v>39</v>
      </c>
      <c r="N161" s="18" t="s">
        <v>2255</v>
      </c>
      <c r="O161" s="14">
        <v>3</v>
      </c>
      <c r="P161" s="18" t="s">
        <v>2254</v>
      </c>
      <c r="Q161" s="210">
        <v>1</v>
      </c>
      <c r="R161" s="210"/>
    </row>
    <row r="162" spans="1:18" ht="12.75">
      <c r="A162" s="9"/>
      <c r="B162" s="9"/>
      <c r="C162" s="9"/>
      <c r="D162" s="16" t="s">
        <v>1925</v>
      </c>
      <c r="E162" s="12">
        <v>28</v>
      </c>
      <c r="F162" s="18" t="s">
        <v>1914</v>
      </c>
      <c r="G162" s="14">
        <v>1</v>
      </c>
      <c r="H162" s="18" t="s">
        <v>2256</v>
      </c>
      <c r="I162" s="14">
        <v>5</v>
      </c>
      <c r="J162" s="18" t="s">
        <v>2235</v>
      </c>
      <c r="K162" s="14">
        <v>0</v>
      </c>
      <c r="L162" s="18" t="s">
        <v>1922</v>
      </c>
      <c r="M162" s="14">
        <v>14</v>
      </c>
      <c r="N162" s="18" t="s">
        <v>2016</v>
      </c>
      <c r="O162" s="14">
        <v>8</v>
      </c>
      <c r="P162" s="18" t="s">
        <v>1938</v>
      </c>
      <c r="Q162" s="210">
        <v>0</v>
      </c>
      <c r="R162" s="210"/>
    </row>
    <row r="163" spans="1:18" ht="12.75">
      <c r="A163" s="9" t="s">
        <v>2257</v>
      </c>
      <c r="B163" s="9" t="s">
        <v>2258</v>
      </c>
      <c r="C163" s="212" t="s">
        <v>1912</v>
      </c>
      <c r="D163" s="212"/>
      <c r="E163" s="12">
        <v>89</v>
      </c>
      <c r="F163" s="13">
        <v>100</v>
      </c>
      <c r="G163" s="14">
        <v>6</v>
      </c>
      <c r="H163" s="13">
        <v>6.741573033707865</v>
      </c>
      <c r="I163" s="14">
        <v>22</v>
      </c>
      <c r="J163" s="13">
        <v>24.719101123595507</v>
      </c>
      <c r="K163" s="14">
        <v>30</v>
      </c>
      <c r="L163" s="13">
        <v>33.70786516853933</v>
      </c>
      <c r="M163" s="14">
        <v>7</v>
      </c>
      <c r="N163" s="13">
        <v>7.865168539325842</v>
      </c>
      <c r="O163" s="14">
        <v>24</v>
      </c>
      <c r="P163" s="13">
        <v>26.96629213483146</v>
      </c>
      <c r="Q163" s="210">
        <v>1</v>
      </c>
      <c r="R163" s="210"/>
    </row>
    <row r="164" spans="1:18" ht="12.75">
      <c r="A164" s="9"/>
      <c r="B164" s="9"/>
      <c r="C164" s="9"/>
      <c r="D164" s="16" t="s">
        <v>1913</v>
      </c>
      <c r="E164" s="12">
        <v>49</v>
      </c>
      <c r="F164" s="18" t="s">
        <v>1914</v>
      </c>
      <c r="G164" s="14">
        <v>4</v>
      </c>
      <c r="H164" s="18" t="s">
        <v>2259</v>
      </c>
      <c r="I164" s="14">
        <v>9</v>
      </c>
      <c r="J164" s="18" t="s">
        <v>2260</v>
      </c>
      <c r="K164" s="14">
        <v>21</v>
      </c>
      <c r="L164" s="18" t="s">
        <v>2261</v>
      </c>
      <c r="M164" s="14">
        <v>1</v>
      </c>
      <c r="N164" s="18" t="s">
        <v>2262</v>
      </c>
      <c r="O164" s="14">
        <v>14</v>
      </c>
      <c r="P164" s="18" t="s">
        <v>1938</v>
      </c>
      <c r="Q164" s="210">
        <v>0</v>
      </c>
      <c r="R164" s="210"/>
    </row>
    <row r="165" spans="1:18" ht="12.75">
      <c r="A165" s="9"/>
      <c r="B165" s="9"/>
      <c r="C165" s="9"/>
      <c r="D165" s="16" t="s">
        <v>1919</v>
      </c>
      <c r="E165" s="12">
        <v>33</v>
      </c>
      <c r="F165" s="18" t="s">
        <v>1914</v>
      </c>
      <c r="G165" s="14">
        <v>0</v>
      </c>
      <c r="H165" s="18" t="s">
        <v>1922</v>
      </c>
      <c r="I165" s="14">
        <v>10</v>
      </c>
      <c r="J165" s="18" t="s">
        <v>2263</v>
      </c>
      <c r="K165" s="14">
        <v>9</v>
      </c>
      <c r="L165" s="18" t="s">
        <v>2044</v>
      </c>
      <c r="M165" s="14">
        <v>6</v>
      </c>
      <c r="N165" s="18" t="s">
        <v>2042</v>
      </c>
      <c r="O165" s="14">
        <v>8</v>
      </c>
      <c r="P165" s="18" t="s">
        <v>2264</v>
      </c>
      <c r="Q165" s="210">
        <v>1</v>
      </c>
      <c r="R165" s="210"/>
    </row>
    <row r="166" spans="1:18" ht="12.75">
      <c r="A166" s="9"/>
      <c r="B166" s="9"/>
      <c r="C166" s="9"/>
      <c r="D166" s="16" t="s">
        <v>1925</v>
      </c>
      <c r="E166" s="12">
        <v>5</v>
      </c>
      <c r="F166" s="18" t="s">
        <v>1914</v>
      </c>
      <c r="G166" s="14">
        <v>2</v>
      </c>
      <c r="H166" s="18" t="s">
        <v>2138</v>
      </c>
      <c r="I166" s="14">
        <v>2</v>
      </c>
      <c r="J166" s="18" t="s">
        <v>2138</v>
      </c>
      <c r="K166" s="14">
        <v>0</v>
      </c>
      <c r="L166" s="18" t="s">
        <v>1922</v>
      </c>
      <c r="M166" s="14">
        <v>0</v>
      </c>
      <c r="N166" s="18" t="s">
        <v>1922</v>
      </c>
      <c r="O166" s="14">
        <v>1</v>
      </c>
      <c r="P166" s="18" t="s">
        <v>1929</v>
      </c>
      <c r="Q166" s="210">
        <v>0</v>
      </c>
      <c r="R166" s="210"/>
    </row>
    <row r="167" spans="1:18" ht="12.75">
      <c r="A167" s="9"/>
      <c r="B167" s="9"/>
      <c r="C167" s="9"/>
      <c r="D167" s="16" t="s">
        <v>1958</v>
      </c>
      <c r="E167" s="12">
        <v>2</v>
      </c>
      <c r="F167" s="18" t="s">
        <v>1914</v>
      </c>
      <c r="G167" s="14">
        <v>0</v>
      </c>
      <c r="H167" s="18" t="s">
        <v>1922</v>
      </c>
      <c r="I167" s="14">
        <v>1</v>
      </c>
      <c r="J167" s="18" t="s">
        <v>2016</v>
      </c>
      <c r="K167" s="14">
        <v>0</v>
      </c>
      <c r="L167" s="18" t="s">
        <v>1922</v>
      </c>
      <c r="M167" s="14">
        <v>0</v>
      </c>
      <c r="N167" s="18" t="s">
        <v>1922</v>
      </c>
      <c r="O167" s="14">
        <v>1</v>
      </c>
      <c r="P167" s="18" t="s">
        <v>2016</v>
      </c>
      <c r="Q167" s="210">
        <v>0</v>
      </c>
      <c r="R167" s="210"/>
    </row>
    <row r="168" spans="1:18" ht="12.75">
      <c r="A168" s="9" t="s">
        <v>2265</v>
      </c>
      <c r="B168" s="9" t="s">
        <v>2266</v>
      </c>
      <c r="C168" s="212" t="s">
        <v>1912</v>
      </c>
      <c r="D168" s="212"/>
      <c r="E168" s="12">
        <v>228</v>
      </c>
      <c r="F168" s="13">
        <v>100</v>
      </c>
      <c r="G168" s="14">
        <v>58</v>
      </c>
      <c r="H168" s="13">
        <v>25.43859649122807</v>
      </c>
      <c r="I168" s="14">
        <v>99</v>
      </c>
      <c r="J168" s="13">
        <v>43.421052631578945</v>
      </c>
      <c r="K168" s="14">
        <v>58</v>
      </c>
      <c r="L168" s="13">
        <v>25.43859649122807</v>
      </c>
      <c r="M168" s="14">
        <v>8</v>
      </c>
      <c r="N168" s="13">
        <v>3.508771929824561</v>
      </c>
      <c r="O168" s="14">
        <v>5</v>
      </c>
      <c r="P168" s="13">
        <v>2.192982456140351</v>
      </c>
      <c r="Q168" s="210">
        <v>6</v>
      </c>
      <c r="R168" s="210"/>
    </row>
    <row r="169" spans="1:18" ht="12.75">
      <c r="A169" s="9"/>
      <c r="B169" s="9"/>
      <c r="C169" s="9"/>
      <c r="D169" s="16" t="s">
        <v>1913</v>
      </c>
      <c r="E169" s="12">
        <v>190</v>
      </c>
      <c r="F169" s="18" t="s">
        <v>1914</v>
      </c>
      <c r="G169" s="14">
        <v>49</v>
      </c>
      <c r="H169" s="18" t="s">
        <v>2021</v>
      </c>
      <c r="I169" s="14">
        <v>86</v>
      </c>
      <c r="J169" s="18" t="s">
        <v>2267</v>
      </c>
      <c r="K169" s="14">
        <v>55</v>
      </c>
      <c r="L169" s="18" t="s">
        <v>2268</v>
      </c>
      <c r="M169" s="14">
        <v>0</v>
      </c>
      <c r="N169" s="18" t="s">
        <v>1922</v>
      </c>
      <c r="O169" s="14">
        <v>0</v>
      </c>
      <c r="P169" s="18" t="s">
        <v>1922</v>
      </c>
      <c r="Q169" s="210">
        <v>0</v>
      </c>
      <c r="R169" s="210"/>
    </row>
    <row r="170" spans="1:18" ht="12.75">
      <c r="A170" s="9"/>
      <c r="B170" s="9"/>
      <c r="C170" s="9"/>
      <c r="D170" s="16" t="s">
        <v>1919</v>
      </c>
      <c r="E170" s="12">
        <v>25</v>
      </c>
      <c r="F170" s="18" t="s">
        <v>1914</v>
      </c>
      <c r="G170" s="14">
        <v>4</v>
      </c>
      <c r="H170" s="18" t="s">
        <v>2269</v>
      </c>
      <c r="I170" s="14">
        <v>10</v>
      </c>
      <c r="J170" s="18" t="s">
        <v>2138</v>
      </c>
      <c r="K170" s="14">
        <v>3</v>
      </c>
      <c r="L170" s="18" t="s">
        <v>2270</v>
      </c>
      <c r="M170" s="14">
        <v>5</v>
      </c>
      <c r="N170" s="18" t="s">
        <v>1929</v>
      </c>
      <c r="O170" s="14">
        <v>3</v>
      </c>
      <c r="P170" s="18" t="s">
        <v>2270</v>
      </c>
      <c r="Q170" s="210">
        <v>2</v>
      </c>
      <c r="R170" s="210"/>
    </row>
    <row r="171" spans="1:18" ht="12.75">
      <c r="A171" s="9"/>
      <c r="B171" s="9"/>
      <c r="C171" s="9"/>
      <c r="D171" s="16" t="s">
        <v>1925</v>
      </c>
      <c r="E171" s="12">
        <v>13</v>
      </c>
      <c r="F171" s="18" t="s">
        <v>1914</v>
      </c>
      <c r="G171" s="14">
        <v>5</v>
      </c>
      <c r="H171" s="18" t="s">
        <v>1971</v>
      </c>
      <c r="I171" s="14">
        <v>3</v>
      </c>
      <c r="J171" s="18" t="s">
        <v>2143</v>
      </c>
      <c r="K171" s="14">
        <v>0</v>
      </c>
      <c r="L171" s="18" t="s">
        <v>1922</v>
      </c>
      <c r="M171" s="14">
        <v>3</v>
      </c>
      <c r="N171" s="18" t="s">
        <v>2143</v>
      </c>
      <c r="O171" s="14">
        <v>2</v>
      </c>
      <c r="P171" s="18" t="s">
        <v>1972</v>
      </c>
      <c r="Q171" s="210">
        <v>4</v>
      </c>
      <c r="R171" s="210"/>
    </row>
    <row r="172" spans="1:18" ht="12.75">
      <c r="A172" s="9" t="s">
        <v>2271</v>
      </c>
      <c r="B172" s="9" t="s">
        <v>2272</v>
      </c>
      <c r="C172" s="212" t="s">
        <v>1912</v>
      </c>
      <c r="D172" s="212"/>
      <c r="E172" s="12">
        <v>214</v>
      </c>
      <c r="F172" s="13">
        <v>100</v>
      </c>
      <c r="G172" s="14">
        <v>84</v>
      </c>
      <c r="H172" s="13">
        <v>39.25233644859813</v>
      </c>
      <c r="I172" s="14">
        <v>82</v>
      </c>
      <c r="J172" s="13">
        <v>38.3177570093458</v>
      </c>
      <c r="K172" s="14">
        <v>30</v>
      </c>
      <c r="L172" s="13">
        <v>14.018691588785046</v>
      </c>
      <c r="M172" s="14">
        <v>11</v>
      </c>
      <c r="N172" s="13">
        <v>5.140186915887851</v>
      </c>
      <c r="O172" s="14">
        <v>7</v>
      </c>
      <c r="P172" s="13">
        <v>3.2710280373831777</v>
      </c>
      <c r="Q172" s="210">
        <v>25</v>
      </c>
      <c r="R172" s="210"/>
    </row>
    <row r="173" spans="1:18" ht="12.75">
      <c r="A173" s="9"/>
      <c r="B173" s="9"/>
      <c r="C173" s="9"/>
      <c r="D173" s="16" t="s">
        <v>1913</v>
      </c>
      <c r="E173" s="12">
        <v>180</v>
      </c>
      <c r="F173" s="18" t="s">
        <v>1914</v>
      </c>
      <c r="G173" s="14">
        <v>76</v>
      </c>
      <c r="H173" s="18" t="s">
        <v>2273</v>
      </c>
      <c r="I173" s="14">
        <v>74</v>
      </c>
      <c r="J173" s="18" t="s">
        <v>2274</v>
      </c>
      <c r="K173" s="14">
        <v>30</v>
      </c>
      <c r="L173" s="18" t="s">
        <v>2014</v>
      </c>
      <c r="M173" s="14">
        <v>0</v>
      </c>
      <c r="N173" s="18" t="s">
        <v>1922</v>
      </c>
      <c r="O173" s="14">
        <v>0</v>
      </c>
      <c r="P173" s="18" t="s">
        <v>1922</v>
      </c>
      <c r="Q173" s="210">
        <v>0</v>
      </c>
      <c r="R173" s="210"/>
    </row>
    <row r="174" spans="1:18" ht="12.75">
      <c r="A174" s="9"/>
      <c r="B174" s="9"/>
      <c r="C174" s="9"/>
      <c r="D174" s="16" t="s">
        <v>1919</v>
      </c>
      <c r="E174" s="12">
        <v>23</v>
      </c>
      <c r="F174" s="18" t="s">
        <v>1914</v>
      </c>
      <c r="G174" s="14">
        <v>8</v>
      </c>
      <c r="H174" s="18" t="s">
        <v>2275</v>
      </c>
      <c r="I174" s="14">
        <v>5</v>
      </c>
      <c r="J174" s="18" t="s">
        <v>2032</v>
      </c>
      <c r="K174" s="14">
        <v>0</v>
      </c>
      <c r="L174" s="18" t="s">
        <v>1922</v>
      </c>
      <c r="M174" s="14">
        <v>10</v>
      </c>
      <c r="N174" s="18" t="s">
        <v>2276</v>
      </c>
      <c r="O174" s="14">
        <v>0</v>
      </c>
      <c r="P174" s="18" t="s">
        <v>1922</v>
      </c>
      <c r="Q174" s="210">
        <v>3</v>
      </c>
      <c r="R174" s="210"/>
    </row>
    <row r="175" spans="1:18" ht="12.75">
      <c r="A175" s="9"/>
      <c r="B175" s="9"/>
      <c r="C175" s="9"/>
      <c r="D175" s="16" t="s">
        <v>1925</v>
      </c>
      <c r="E175" s="12">
        <v>11</v>
      </c>
      <c r="F175" s="18" t="s">
        <v>1914</v>
      </c>
      <c r="G175" s="14">
        <v>0</v>
      </c>
      <c r="H175" s="18" t="s">
        <v>1922</v>
      </c>
      <c r="I175" s="14">
        <v>3</v>
      </c>
      <c r="J175" s="18" t="s">
        <v>2044</v>
      </c>
      <c r="K175" s="14">
        <v>0</v>
      </c>
      <c r="L175" s="18" t="s">
        <v>1922</v>
      </c>
      <c r="M175" s="14">
        <v>1</v>
      </c>
      <c r="N175" s="18" t="s">
        <v>2043</v>
      </c>
      <c r="O175" s="14">
        <v>7</v>
      </c>
      <c r="P175" s="18" t="s">
        <v>2277</v>
      </c>
      <c r="Q175" s="210">
        <v>22</v>
      </c>
      <c r="R175" s="210"/>
    </row>
    <row r="176" spans="1:18" ht="12.75">
      <c r="A176" s="9" t="s">
        <v>2278</v>
      </c>
      <c r="B176" s="9" t="s">
        <v>2279</v>
      </c>
      <c r="C176" s="212" t="s">
        <v>1912</v>
      </c>
      <c r="D176" s="212"/>
      <c r="E176" s="12">
        <v>178</v>
      </c>
      <c r="F176" s="13">
        <v>100</v>
      </c>
      <c r="G176" s="14">
        <v>56</v>
      </c>
      <c r="H176" s="13">
        <v>31.46067415730337</v>
      </c>
      <c r="I176" s="14">
        <v>71</v>
      </c>
      <c r="J176" s="13">
        <v>39.8876404494382</v>
      </c>
      <c r="K176" s="14">
        <v>38</v>
      </c>
      <c r="L176" s="13">
        <v>21.348314606741575</v>
      </c>
      <c r="M176" s="14">
        <v>8</v>
      </c>
      <c r="N176" s="13">
        <v>4.49438202247191</v>
      </c>
      <c r="O176" s="14">
        <v>5</v>
      </c>
      <c r="P176" s="13">
        <v>2.808988764044944</v>
      </c>
      <c r="Q176" s="210">
        <v>1</v>
      </c>
      <c r="R176" s="210"/>
    </row>
    <row r="177" spans="1:18" ht="12.75">
      <c r="A177" s="9"/>
      <c r="B177" s="9"/>
      <c r="C177" s="9"/>
      <c r="D177" s="16" t="s">
        <v>1913</v>
      </c>
      <c r="E177" s="12">
        <v>148</v>
      </c>
      <c r="F177" s="18" t="s">
        <v>1914</v>
      </c>
      <c r="G177" s="14">
        <v>45</v>
      </c>
      <c r="H177" s="18" t="s">
        <v>2280</v>
      </c>
      <c r="I177" s="14">
        <v>62</v>
      </c>
      <c r="J177" s="18" t="s">
        <v>2281</v>
      </c>
      <c r="K177" s="14">
        <v>36</v>
      </c>
      <c r="L177" s="18" t="s">
        <v>2282</v>
      </c>
      <c r="M177" s="14">
        <v>5</v>
      </c>
      <c r="N177" s="18" t="s">
        <v>2283</v>
      </c>
      <c r="O177" s="14">
        <v>0</v>
      </c>
      <c r="P177" s="18" t="s">
        <v>1922</v>
      </c>
      <c r="Q177" s="210">
        <v>0</v>
      </c>
      <c r="R177" s="210"/>
    </row>
    <row r="178" spans="1:18" ht="12.75">
      <c r="A178" s="9"/>
      <c r="B178" s="9"/>
      <c r="C178" s="9"/>
      <c r="D178" s="16" t="s">
        <v>1919</v>
      </c>
      <c r="E178" s="12">
        <v>26</v>
      </c>
      <c r="F178" s="18" t="s">
        <v>1914</v>
      </c>
      <c r="G178" s="14">
        <v>11</v>
      </c>
      <c r="H178" s="18" t="s">
        <v>1974</v>
      </c>
      <c r="I178" s="14">
        <v>9</v>
      </c>
      <c r="J178" s="18" t="s">
        <v>2284</v>
      </c>
      <c r="K178" s="14">
        <v>2</v>
      </c>
      <c r="L178" s="18" t="s">
        <v>2136</v>
      </c>
      <c r="M178" s="14">
        <v>3</v>
      </c>
      <c r="N178" s="18" t="s">
        <v>2285</v>
      </c>
      <c r="O178" s="14">
        <v>1</v>
      </c>
      <c r="P178" s="18" t="s">
        <v>1973</v>
      </c>
      <c r="Q178" s="210">
        <v>1</v>
      </c>
      <c r="R178" s="210"/>
    </row>
    <row r="179" spans="1:18" ht="12.75">
      <c r="A179" s="9"/>
      <c r="B179" s="9"/>
      <c r="C179" s="9"/>
      <c r="D179" s="16" t="s">
        <v>1925</v>
      </c>
      <c r="E179" s="12">
        <v>4</v>
      </c>
      <c r="F179" s="18" t="s">
        <v>1914</v>
      </c>
      <c r="G179" s="14">
        <v>0</v>
      </c>
      <c r="H179" s="18" t="s">
        <v>1922</v>
      </c>
      <c r="I179" s="14">
        <v>0</v>
      </c>
      <c r="J179" s="18" t="s">
        <v>1922</v>
      </c>
      <c r="K179" s="14">
        <v>0</v>
      </c>
      <c r="L179" s="18" t="s">
        <v>1922</v>
      </c>
      <c r="M179" s="14">
        <v>0</v>
      </c>
      <c r="N179" s="18" t="s">
        <v>1922</v>
      </c>
      <c r="O179" s="14">
        <v>4</v>
      </c>
      <c r="P179" s="18" t="s">
        <v>1914</v>
      </c>
      <c r="Q179" s="210">
        <v>0</v>
      </c>
      <c r="R179" s="210"/>
    </row>
    <row r="180" spans="1:18" ht="12.75">
      <c r="A180" s="9" t="s">
        <v>2286</v>
      </c>
      <c r="B180" s="9" t="s">
        <v>2287</v>
      </c>
      <c r="C180" s="212" t="s">
        <v>1912</v>
      </c>
      <c r="D180" s="212"/>
      <c r="E180" s="12">
        <v>179</v>
      </c>
      <c r="F180" s="13">
        <v>100</v>
      </c>
      <c r="G180" s="14">
        <v>41</v>
      </c>
      <c r="H180" s="13">
        <v>22.905027932960895</v>
      </c>
      <c r="I180" s="14">
        <v>75</v>
      </c>
      <c r="J180" s="13">
        <v>41.899441340782126</v>
      </c>
      <c r="K180" s="14">
        <v>45</v>
      </c>
      <c r="L180" s="13">
        <v>25.139664804469273</v>
      </c>
      <c r="M180" s="14">
        <v>14</v>
      </c>
      <c r="N180" s="13">
        <v>7.82122905027933</v>
      </c>
      <c r="O180" s="14">
        <v>4</v>
      </c>
      <c r="P180" s="13">
        <v>2.2346368715083798</v>
      </c>
      <c r="Q180" s="210">
        <v>5</v>
      </c>
      <c r="R180" s="210"/>
    </row>
    <row r="181" spans="1:18" ht="12.75">
      <c r="A181" s="9"/>
      <c r="B181" s="9"/>
      <c r="C181" s="9"/>
      <c r="D181" s="16" t="s">
        <v>1913</v>
      </c>
      <c r="E181" s="12">
        <v>136</v>
      </c>
      <c r="F181" s="18" t="s">
        <v>1914</v>
      </c>
      <c r="G181" s="14">
        <v>30</v>
      </c>
      <c r="H181" s="18" t="s">
        <v>2288</v>
      </c>
      <c r="I181" s="14">
        <v>61</v>
      </c>
      <c r="J181" s="18" t="s">
        <v>2289</v>
      </c>
      <c r="K181" s="14">
        <v>43</v>
      </c>
      <c r="L181" s="18" t="s">
        <v>2290</v>
      </c>
      <c r="M181" s="14">
        <v>2</v>
      </c>
      <c r="N181" s="18" t="s">
        <v>2169</v>
      </c>
      <c r="O181" s="14">
        <v>0</v>
      </c>
      <c r="P181" s="18" t="s">
        <v>1922</v>
      </c>
      <c r="Q181" s="210">
        <v>0</v>
      </c>
      <c r="R181" s="210"/>
    </row>
    <row r="182" spans="1:18" ht="12.75">
      <c r="A182" s="9"/>
      <c r="B182" s="9"/>
      <c r="C182" s="9"/>
      <c r="D182" s="16" t="s">
        <v>1919</v>
      </c>
      <c r="E182" s="12">
        <v>37</v>
      </c>
      <c r="F182" s="18" t="s">
        <v>1914</v>
      </c>
      <c r="G182" s="14">
        <v>11</v>
      </c>
      <c r="H182" s="18" t="s">
        <v>2291</v>
      </c>
      <c r="I182" s="14">
        <v>14</v>
      </c>
      <c r="J182" s="18" t="s">
        <v>2292</v>
      </c>
      <c r="K182" s="14">
        <v>2</v>
      </c>
      <c r="L182" s="18" t="s">
        <v>2293</v>
      </c>
      <c r="M182" s="14">
        <v>10</v>
      </c>
      <c r="N182" s="18" t="s">
        <v>2294</v>
      </c>
      <c r="O182" s="14">
        <v>0</v>
      </c>
      <c r="P182" s="18" t="s">
        <v>1922</v>
      </c>
      <c r="Q182" s="210">
        <v>2</v>
      </c>
      <c r="R182" s="210"/>
    </row>
    <row r="183" spans="1:18" ht="12.75">
      <c r="A183" s="9"/>
      <c r="B183" s="9"/>
      <c r="C183" s="9"/>
      <c r="D183" s="16" t="s">
        <v>1925</v>
      </c>
      <c r="E183" s="12">
        <v>6</v>
      </c>
      <c r="F183" s="18" t="s">
        <v>1914</v>
      </c>
      <c r="G183" s="14">
        <v>0</v>
      </c>
      <c r="H183" s="18" t="s">
        <v>1922</v>
      </c>
      <c r="I183" s="14">
        <v>0</v>
      </c>
      <c r="J183" s="18" t="s">
        <v>1922</v>
      </c>
      <c r="K183" s="14">
        <v>0</v>
      </c>
      <c r="L183" s="18" t="s">
        <v>1922</v>
      </c>
      <c r="M183" s="14">
        <v>2</v>
      </c>
      <c r="N183" s="18" t="s">
        <v>2033</v>
      </c>
      <c r="O183" s="14">
        <v>4</v>
      </c>
      <c r="P183" s="18" t="s">
        <v>2024</v>
      </c>
      <c r="Q183" s="210">
        <v>3</v>
      </c>
      <c r="R183" s="210"/>
    </row>
    <row r="184" spans="1:18" ht="12.75">
      <c r="A184" s="9" t="s">
        <v>2295</v>
      </c>
      <c r="B184" s="9" t="s">
        <v>2296</v>
      </c>
      <c r="C184" s="212" t="s">
        <v>1912</v>
      </c>
      <c r="D184" s="212"/>
      <c r="E184" s="12">
        <v>200</v>
      </c>
      <c r="F184" s="13">
        <v>100</v>
      </c>
      <c r="G184" s="14">
        <v>36</v>
      </c>
      <c r="H184" s="13">
        <v>18</v>
      </c>
      <c r="I184" s="14">
        <v>81</v>
      </c>
      <c r="J184" s="13">
        <v>40.5</v>
      </c>
      <c r="K184" s="14">
        <v>58</v>
      </c>
      <c r="L184" s="13">
        <v>29</v>
      </c>
      <c r="M184" s="14">
        <v>12</v>
      </c>
      <c r="N184" s="13">
        <v>6</v>
      </c>
      <c r="O184" s="14">
        <v>13</v>
      </c>
      <c r="P184" s="13">
        <v>6.5</v>
      </c>
      <c r="Q184" s="210">
        <v>7</v>
      </c>
      <c r="R184" s="210"/>
    </row>
    <row r="185" spans="1:18" ht="12.75">
      <c r="A185" s="9"/>
      <c r="B185" s="9"/>
      <c r="C185" s="9"/>
      <c r="D185" s="16" t="s">
        <v>1913</v>
      </c>
      <c r="E185" s="12">
        <v>169</v>
      </c>
      <c r="F185" s="18" t="s">
        <v>1914</v>
      </c>
      <c r="G185" s="14">
        <v>32</v>
      </c>
      <c r="H185" s="18" t="s">
        <v>2297</v>
      </c>
      <c r="I185" s="14">
        <v>76</v>
      </c>
      <c r="J185" s="18" t="s">
        <v>2298</v>
      </c>
      <c r="K185" s="14">
        <v>58</v>
      </c>
      <c r="L185" s="18" t="s">
        <v>2299</v>
      </c>
      <c r="M185" s="14">
        <v>0</v>
      </c>
      <c r="N185" s="18" t="s">
        <v>1922</v>
      </c>
      <c r="O185" s="14">
        <v>3</v>
      </c>
      <c r="P185" s="18" t="s">
        <v>2300</v>
      </c>
      <c r="Q185" s="210">
        <v>0</v>
      </c>
      <c r="R185" s="210"/>
    </row>
    <row r="186" spans="1:18" ht="12.75">
      <c r="A186" s="9"/>
      <c r="B186" s="9"/>
      <c r="C186" s="9"/>
      <c r="D186" s="16" t="s">
        <v>1919</v>
      </c>
      <c r="E186" s="12">
        <v>20</v>
      </c>
      <c r="F186" s="18" t="s">
        <v>1914</v>
      </c>
      <c r="G186" s="14">
        <v>2</v>
      </c>
      <c r="H186" s="18" t="s">
        <v>2246</v>
      </c>
      <c r="I186" s="14">
        <v>5</v>
      </c>
      <c r="J186" s="18" t="s">
        <v>1939</v>
      </c>
      <c r="K186" s="14">
        <v>0</v>
      </c>
      <c r="L186" s="18" t="s">
        <v>1922</v>
      </c>
      <c r="M186" s="14">
        <v>9</v>
      </c>
      <c r="N186" s="18" t="s">
        <v>2301</v>
      </c>
      <c r="O186" s="14">
        <v>4</v>
      </c>
      <c r="P186" s="18" t="s">
        <v>1929</v>
      </c>
      <c r="Q186" s="210">
        <v>4</v>
      </c>
      <c r="R186" s="210"/>
    </row>
    <row r="187" spans="1:18" ht="12.75">
      <c r="A187" s="9"/>
      <c r="B187" s="9"/>
      <c r="C187" s="9"/>
      <c r="D187" s="16" t="s">
        <v>1925</v>
      </c>
      <c r="E187" s="12">
        <v>10</v>
      </c>
      <c r="F187" s="18" t="s">
        <v>1914</v>
      </c>
      <c r="G187" s="14">
        <v>2</v>
      </c>
      <c r="H187" s="18" t="s">
        <v>1929</v>
      </c>
      <c r="I187" s="14">
        <v>0</v>
      </c>
      <c r="J187" s="18" t="s">
        <v>1922</v>
      </c>
      <c r="K187" s="14">
        <v>0</v>
      </c>
      <c r="L187" s="18" t="s">
        <v>1922</v>
      </c>
      <c r="M187" s="14">
        <v>2</v>
      </c>
      <c r="N187" s="18" t="s">
        <v>1929</v>
      </c>
      <c r="O187" s="14">
        <v>6</v>
      </c>
      <c r="P187" s="18" t="s">
        <v>1928</v>
      </c>
      <c r="Q187" s="210">
        <v>3</v>
      </c>
      <c r="R187" s="210"/>
    </row>
    <row r="188" spans="1:18" ht="12.75">
      <c r="A188" s="9"/>
      <c r="B188" s="9"/>
      <c r="C188" s="9"/>
      <c r="D188" s="16" t="s">
        <v>1958</v>
      </c>
      <c r="E188" s="12">
        <v>1</v>
      </c>
      <c r="F188" s="18" t="s">
        <v>1914</v>
      </c>
      <c r="G188" s="14">
        <v>0</v>
      </c>
      <c r="H188" s="18" t="s">
        <v>1922</v>
      </c>
      <c r="I188" s="14">
        <v>0</v>
      </c>
      <c r="J188" s="18" t="s">
        <v>1922</v>
      </c>
      <c r="K188" s="14">
        <v>0</v>
      </c>
      <c r="L188" s="18" t="s">
        <v>1922</v>
      </c>
      <c r="M188" s="14">
        <v>1</v>
      </c>
      <c r="N188" s="18" t="s">
        <v>1914</v>
      </c>
      <c r="O188" s="14">
        <v>0</v>
      </c>
      <c r="P188" s="18" t="s">
        <v>1922</v>
      </c>
      <c r="Q188" s="210">
        <v>0</v>
      </c>
      <c r="R188" s="210"/>
    </row>
    <row r="189" spans="1:18" ht="12.75">
      <c r="A189" s="9" t="s">
        <v>2302</v>
      </c>
      <c r="B189" s="9" t="s">
        <v>2303</v>
      </c>
      <c r="C189" s="212" t="s">
        <v>1912</v>
      </c>
      <c r="D189" s="212"/>
      <c r="E189" s="12">
        <v>113</v>
      </c>
      <c r="F189" s="13">
        <v>100</v>
      </c>
      <c r="G189" s="14">
        <v>10</v>
      </c>
      <c r="H189" s="13">
        <v>8.849557522123893</v>
      </c>
      <c r="I189" s="14">
        <v>30</v>
      </c>
      <c r="J189" s="13">
        <v>26.548672566371682</v>
      </c>
      <c r="K189" s="14">
        <v>38</v>
      </c>
      <c r="L189" s="13">
        <v>33.6283185840708</v>
      </c>
      <c r="M189" s="14">
        <v>33</v>
      </c>
      <c r="N189" s="13">
        <v>29.20353982300885</v>
      </c>
      <c r="O189" s="14">
        <v>2</v>
      </c>
      <c r="P189" s="13">
        <v>1.7699115044247788</v>
      </c>
      <c r="Q189" s="210">
        <v>0</v>
      </c>
      <c r="R189" s="210"/>
    </row>
    <row r="190" spans="1:18" ht="12.75">
      <c r="A190" s="9"/>
      <c r="B190" s="9"/>
      <c r="C190" s="9"/>
      <c r="D190" s="16" t="s">
        <v>1913</v>
      </c>
      <c r="E190" s="12">
        <v>70</v>
      </c>
      <c r="F190" s="18" t="s">
        <v>1914</v>
      </c>
      <c r="G190" s="14">
        <v>10</v>
      </c>
      <c r="H190" s="18" t="s">
        <v>1935</v>
      </c>
      <c r="I190" s="14">
        <v>28</v>
      </c>
      <c r="J190" s="18" t="s">
        <v>2138</v>
      </c>
      <c r="K190" s="14">
        <v>31</v>
      </c>
      <c r="L190" s="18" t="s">
        <v>2304</v>
      </c>
      <c r="M190" s="14">
        <v>1</v>
      </c>
      <c r="N190" s="18" t="s">
        <v>2305</v>
      </c>
      <c r="O190" s="14">
        <v>0</v>
      </c>
      <c r="P190" s="18" t="s">
        <v>1922</v>
      </c>
      <c r="Q190" s="210">
        <v>0</v>
      </c>
      <c r="R190" s="210"/>
    </row>
    <row r="191" spans="1:18" ht="12.75">
      <c r="A191" s="9"/>
      <c r="B191" s="9"/>
      <c r="C191" s="9"/>
      <c r="D191" s="16" t="s">
        <v>1919</v>
      </c>
      <c r="E191" s="12">
        <v>39</v>
      </c>
      <c r="F191" s="18" t="s">
        <v>1914</v>
      </c>
      <c r="G191" s="14">
        <v>0</v>
      </c>
      <c r="H191" s="18" t="s">
        <v>1922</v>
      </c>
      <c r="I191" s="14">
        <v>1</v>
      </c>
      <c r="J191" s="18" t="s">
        <v>2306</v>
      </c>
      <c r="K191" s="14">
        <v>5</v>
      </c>
      <c r="L191" s="18" t="s">
        <v>2307</v>
      </c>
      <c r="M191" s="14">
        <v>31</v>
      </c>
      <c r="N191" s="18" t="s">
        <v>2308</v>
      </c>
      <c r="O191" s="14">
        <v>2</v>
      </c>
      <c r="P191" s="18" t="s">
        <v>2309</v>
      </c>
      <c r="Q191" s="210">
        <v>0</v>
      </c>
      <c r="R191" s="210"/>
    </row>
    <row r="192" spans="1:18" ht="12.75">
      <c r="A192" s="9"/>
      <c r="B192" s="9"/>
      <c r="C192" s="9"/>
      <c r="D192" s="16" t="s">
        <v>1925</v>
      </c>
      <c r="E192" s="12">
        <v>3</v>
      </c>
      <c r="F192" s="18" t="s">
        <v>1914</v>
      </c>
      <c r="G192" s="14">
        <v>0</v>
      </c>
      <c r="H192" s="18" t="s">
        <v>1922</v>
      </c>
      <c r="I192" s="14">
        <v>1</v>
      </c>
      <c r="J192" s="18" t="s">
        <v>2033</v>
      </c>
      <c r="K192" s="14">
        <v>1</v>
      </c>
      <c r="L192" s="18" t="s">
        <v>2033</v>
      </c>
      <c r="M192" s="14">
        <v>1</v>
      </c>
      <c r="N192" s="18" t="s">
        <v>2033</v>
      </c>
      <c r="O192" s="14">
        <v>0</v>
      </c>
      <c r="P192" s="18" t="s">
        <v>1922</v>
      </c>
      <c r="Q192" s="210">
        <v>0</v>
      </c>
      <c r="R192" s="210"/>
    </row>
    <row r="193" spans="1:18" ht="12.75">
      <c r="A193" s="9"/>
      <c r="B193" s="9"/>
      <c r="C193" s="9"/>
      <c r="D193" s="16" t="s">
        <v>1958</v>
      </c>
      <c r="E193" s="12">
        <v>1</v>
      </c>
      <c r="F193" s="18" t="s">
        <v>1914</v>
      </c>
      <c r="G193" s="14">
        <v>0</v>
      </c>
      <c r="H193" s="18" t="s">
        <v>1922</v>
      </c>
      <c r="I193" s="14">
        <v>0</v>
      </c>
      <c r="J193" s="18" t="s">
        <v>1922</v>
      </c>
      <c r="K193" s="14">
        <v>1</v>
      </c>
      <c r="L193" s="18" t="s">
        <v>1914</v>
      </c>
      <c r="M193" s="14">
        <v>0</v>
      </c>
      <c r="N193" s="18" t="s">
        <v>1922</v>
      </c>
      <c r="O193" s="14">
        <v>0</v>
      </c>
      <c r="P193" s="18" t="s">
        <v>1922</v>
      </c>
      <c r="Q193" s="210">
        <v>0</v>
      </c>
      <c r="R193" s="210"/>
    </row>
    <row r="194" spans="1:18" ht="12.75">
      <c r="A194" s="9" t="s">
        <v>2310</v>
      </c>
      <c r="B194" s="9" t="s">
        <v>2311</v>
      </c>
      <c r="C194" s="212" t="s">
        <v>1912</v>
      </c>
      <c r="D194" s="212"/>
      <c r="E194" s="12">
        <v>277</v>
      </c>
      <c r="F194" s="13">
        <v>100</v>
      </c>
      <c r="G194" s="14">
        <v>36</v>
      </c>
      <c r="H194" s="13">
        <v>12.99638989169675</v>
      </c>
      <c r="I194" s="14">
        <v>110</v>
      </c>
      <c r="J194" s="13">
        <v>39.711191335740075</v>
      </c>
      <c r="K194" s="14">
        <v>45</v>
      </c>
      <c r="L194" s="13">
        <v>16.24548736462094</v>
      </c>
      <c r="M194" s="14">
        <v>78</v>
      </c>
      <c r="N194" s="13">
        <v>28.15884476534296</v>
      </c>
      <c r="O194" s="14">
        <v>8</v>
      </c>
      <c r="P194" s="13">
        <v>2.888086642599278</v>
      </c>
      <c r="Q194" s="210">
        <v>17</v>
      </c>
      <c r="R194" s="210"/>
    </row>
    <row r="195" spans="1:18" ht="12.75">
      <c r="A195" s="9"/>
      <c r="B195" s="9"/>
      <c r="C195" s="9"/>
      <c r="D195" s="16" t="s">
        <v>1913</v>
      </c>
      <c r="E195" s="12">
        <v>162</v>
      </c>
      <c r="F195" s="18" t="s">
        <v>1914</v>
      </c>
      <c r="G195" s="14">
        <v>34</v>
      </c>
      <c r="H195" s="18" t="s">
        <v>2312</v>
      </c>
      <c r="I195" s="14">
        <v>89</v>
      </c>
      <c r="J195" s="18" t="s">
        <v>2313</v>
      </c>
      <c r="K195" s="14">
        <v>36</v>
      </c>
      <c r="L195" s="18" t="s">
        <v>2121</v>
      </c>
      <c r="M195" s="14">
        <v>2</v>
      </c>
      <c r="N195" s="18" t="s">
        <v>2314</v>
      </c>
      <c r="O195" s="14">
        <v>1</v>
      </c>
      <c r="P195" s="18" t="s">
        <v>2315</v>
      </c>
      <c r="Q195" s="210">
        <v>0</v>
      </c>
      <c r="R195" s="210"/>
    </row>
    <row r="196" spans="1:18" ht="12.75">
      <c r="A196" s="9"/>
      <c r="B196" s="9"/>
      <c r="C196" s="9"/>
      <c r="D196" s="16" t="s">
        <v>1919</v>
      </c>
      <c r="E196" s="12">
        <v>106</v>
      </c>
      <c r="F196" s="18" t="s">
        <v>1914</v>
      </c>
      <c r="G196" s="14">
        <v>2</v>
      </c>
      <c r="H196" s="18" t="s">
        <v>1997</v>
      </c>
      <c r="I196" s="14">
        <v>20</v>
      </c>
      <c r="J196" s="18" t="s">
        <v>2316</v>
      </c>
      <c r="K196" s="14">
        <v>8</v>
      </c>
      <c r="L196" s="18" t="s">
        <v>2013</v>
      </c>
      <c r="M196" s="14">
        <v>72</v>
      </c>
      <c r="N196" s="18" t="s">
        <v>1998</v>
      </c>
      <c r="O196" s="14">
        <v>4</v>
      </c>
      <c r="P196" s="18" t="s">
        <v>1999</v>
      </c>
      <c r="Q196" s="210">
        <v>0</v>
      </c>
      <c r="R196" s="210"/>
    </row>
    <row r="197" spans="1:18" ht="12.75">
      <c r="A197" s="9"/>
      <c r="B197" s="9"/>
      <c r="C197" s="9"/>
      <c r="D197" s="16" t="s">
        <v>1925</v>
      </c>
      <c r="E197" s="12">
        <v>9</v>
      </c>
      <c r="F197" s="18" t="s">
        <v>1914</v>
      </c>
      <c r="G197" s="14">
        <v>0</v>
      </c>
      <c r="H197" s="18" t="s">
        <v>1922</v>
      </c>
      <c r="I197" s="14">
        <v>1</v>
      </c>
      <c r="J197" s="18" t="s">
        <v>2080</v>
      </c>
      <c r="K197" s="14">
        <v>1</v>
      </c>
      <c r="L197" s="18" t="s">
        <v>2080</v>
      </c>
      <c r="M197" s="14">
        <v>4</v>
      </c>
      <c r="N197" s="18" t="s">
        <v>2317</v>
      </c>
      <c r="O197" s="14">
        <v>3</v>
      </c>
      <c r="P197" s="18" t="s">
        <v>2033</v>
      </c>
      <c r="Q197" s="210">
        <v>11</v>
      </c>
      <c r="R197" s="210"/>
    </row>
    <row r="198" spans="1:18" ht="12.75">
      <c r="A198" s="9"/>
      <c r="B198" s="9"/>
      <c r="C198" s="9"/>
      <c r="D198" s="16" t="s">
        <v>1958</v>
      </c>
      <c r="E198" s="12">
        <v>0</v>
      </c>
      <c r="F198" s="18" t="s">
        <v>1922</v>
      </c>
      <c r="G198" s="14">
        <v>0</v>
      </c>
      <c r="H198" s="18" t="s">
        <v>1922</v>
      </c>
      <c r="I198" s="14">
        <v>0</v>
      </c>
      <c r="J198" s="18" t="s">
        <v>1922</v>
      </c>
      <c r="K198" s="14">
        <v>0</v>
      </c>
      <c r="L198" s="18" t="s">
        <v>1922</v>
      </c>
      <c r="M198" s="14">
        <v>0</v>
      </c>
      <c r="N198" s="18" t="s">
        <v>1922</v>
      </c>
      <c r="O198" s="14">
        <v>0</v>
      </c>
      <c r="P198" s="18" t="s">
        <v>1922</v>
      </c>
      <c r="Q198" s="210">
        <v>6</v>
      </c>
      <c r="R198" s="210"/>
    </row>
    <row r="199" spans="1:18" ht="12.75">
      <c r="A199" s="9" t="s">
        <v>2318</v>
      </c>
      <c r="B199" s="9" t="s">
        <v>2319</v>
      </c>
      <c r="C199" s="212" t="s">
        <v>1912</v>
      </c>
      <c r="D199" s="212"/>
      <c r="E199" s="12">
        <v>92</v>
      </c>
      <c r="F199" s="13">
        <v>100</v>
      </c>
      <c r="G199" s="14">
        <v>23</v>
      </c>
      <c r="H199" s="13">
        <v>25</v>
      </c>
      <c r="I199" s="14">
        <v>27</v>
      </c>
      <c r="J199" s="13">
        <v>29.347826086956523</v>
      </c>
      <c r="K199" s="14">
        <v>14</v>
      </c>
      <c r="L199" s="13">
        <v>15.217391304347826</v>
      </c>
      <c r="M199" s="14">
        <v>20</v>
      </c>
      <c r="N199" s="13">
        <v>21.73913043478261</v>
      </c>
      <c r="O199" s="14">
        <v>8</v>
      </c>
      <c r="P199" s="13">
        <v>8.695652173913043</v>
      </c>
      <c r="Q199" s="210">
        <v>5</v>
      </c>
      <c r="R199" s="210"/>
    </row>
    <row r="200" spans="1:18" ht="12.75">
      <c r="A200" s="9"/>
      <c r="B200" s="9"/>
      <c r="C200" s="9"/>
      <c r="D200" s="16" t="s">
        <v>1913</v>
      </c>
      <c r="E200" s="12">
        <v>45</v>
      </c>
      <c r="F200" s="18" t="s">
        <v>1914</v>
      </c>
      <c r="G200" s="14">
        <v>19</v>
      </c>
      <c r="H200" s="18" t="s">
        <v>2273</v>
      </c>
      <c r="I200" s="14">
        <v>13</v>
      </c>
      <c r="J200" s="18" t="s">
        <v>2320</v>
      </c>
      <c r="K200" s="14">
        <v>13</v>
      </c>
      <c r="L200" s="18" t="s">
        <v>2320</v>
      </c>
      <c r="M200" s="14">
        <v>0</v>
      </c>
      <c r="N200" s="18" t="s">
        <v>1922</v>
      </c>
      <c r="O200" s="14">
        <v>0</v>
      </c>
      <c r="P200" s="18" t="s">
        <v>1922</v>
      </c>
      <c r="Q200" s="210">
        <v>0</v>
      </c>
      <c r="R200" s="210"/>
    </row>
    <row r="201" spans="1:18" ht="12.75">
      <c r="A201" s="9"/>
      <c r="B201" s="9"/>
      <c r="C201" s="9"/>
      <c r="D201" s="16" t="s">
        <v>1919</v>
      </c>
      <c r="E201" s="12">
        <v>44</v>
      </c>
      <c r="F201" s="18" t="s">
        <v>1914</v>
      </c>
      <c r="G201" s="14">
        <v>4</v>
      </c>
      <c r="H201" s="18" t="s">
        <v>2043</v>
      </c>
      <c r="I201" s="14">
        <v>13</v>
      </c>
      <c r="J201" s="18" t="s">
        <v>2321</v>
      </c>
      <c r="K201" s="14">
        <v>1</v>
      </c>
      <c r="L201" s="18" t="s">
        <v>2322</v>
      </c>
      <c r="M201" s="14">
        <v>19</v>
      </c>
      <c r="N201" s="18" t="s">
        <v>2323</v>
      </c>
      <c r="O201" s="14">
        <v>7</v>
      </c>
      <c r="P201" s="18" t="s">
        <v>2324</v>
      </c>
      <c r="Q201" s="210">
        <v>4</v>
      </c>
      <c r="R201" s="210"/>
    </row>
    <row r="202" spans="1:18" ht="12.75">
      <c r="A202" s="9"/>
      <c r="B202" s="9"/>
      <c r="C202" s="9"/>
      <c r="D202" s="16" t="s">
        <v>1925</v>
      </c>
      <c r="E202" s="12">
        <v>3</v>
      </c>
      <c r="F202" s="18" t="s">
        <v>1914</v>
      </c>
      <c r="G202" s="14">
        <v>0</v>
      </c>
      <c r="H202" s="18" t="s">
        <v>1922</v>
      </c>
      <c r="I202" s="14">
        <v>1</v>
      </c>
      <c r="J202" s="18" t="s">
        <v>2033</v>
      </c>
      <c r="K202" s="14">
        <v>0</v>
      </c>
      <c r="L202" s="18" t="s">
        <v>1922</v>
      </c>
      <c r="M202" s="14">
        <v>1</v>
      </c>
      <c r="N202" s="18" t="s">
        <v>2033</v>
      </c>
      <c r="O202" s="14">
        <v>1</v>
      </c>
      <c r="P202" s="18" t="s">
        <v>2033</v>
      </c>
      <c r="Q202" s="210">
        <v>1</v>
      </c>
      <c r="R202" s="210"/>
    </row>
    <row r="203" spans="1:18" ht="12.75">
      <c r="A203" s="9" t="s">
        <v>2325</v>
      </c>
      <c r="B203" s="9" t="s">
        <v>2326</v>
      </c>
      <c r="C203" s="212" t="s">
        <v>1912</v>
      </c>
      <c r="D203" s="212"/>
      <c r="E203" s="12">
        <v>87</v>
      </c>
      <c r="F203" s="13">
        <v>100</v>
      </c>
      <c r="G203" s="14">
        <v>19</v>
      </c>
      <c r="H203" s="13">
        <v>21.839080459770116</v>
      </c>
      <c r="I203" s="14">
        <v>29</v>
      </c>
      <c r="J203" s="13">
        <v>33.333333333333336</v>
      </c>
      <c r="K203" s="14">
        <v>16</v>
      </c>
      <c r="L203" s="13">
        <v>18.39080459770115</v>
      </c>
      <c r="M203" s="14">
        <v>20</v>
      </c>
      <c r="N203" s="13">
        <v>22.988505747126435</v>
      </c>
      <c r="O203" s="14">
        <v>3</v>
      </c>
      <c r="P203" s="13">
        <v>3.4482758620689653</v>
      </c>
      <c r="Q203" s="210">
        <v>9</v>
      </c>
      <c r="R203" s="210"/>
    </row>
    <row r="204" spans="1:18" ht="12.75">
      <c r="A204" s="9"/>
      <c r="B204" s="9"/>
      <c r="C204" s="9"/>
      <c r="D204" s="16" t="s">
        <v>1913</v>
      </c>
      <c r="E204" s="12">
        <v>36</v>
      </c>
      <c r="F204" s="18" t="s">
        <v>1914</v>
      </c>
      <c r="G204" s="14">
        <v>9</v>
      </c>
      <c r="H204" s="18" t="s">
        <v>1939</v>
      </c>
      <c r="I204" s="14">
        <v>11</v>
      </c>
      <c r="J204" s="18" t="s">
        <v>2327</v>
      </c>
      <c r="K204" s="14">
        <v>16</v>
      </c>
      <c r="L204" s="18" t="s">
        <v>2317</v>
      </c>
      <c r="M204" s="14">
        <v>0</v>
      </c>
      <c r="N204" s="18" t="s">
        <v>1922</v>
      </c>
      <c r="O204" s="14">
        <v>0</v>
      </c>
      <c r="P204" s="18" t="s">
        <v>1922</v>
      </c>
      <c r="Q204" s="210">
        <v>0</v>
      </c>
      <c r="R204" s="210"/>
    </row>
    <row r="205" spans="1:18" ht="12.75">
      <c r="A205" s="9"/>
      <c r="B205" s="9"/>
      <c r="C205" s="9"/>
      <c r="D205" s="16" t="s">
        <v>1919</v>
      </c>
      <c r="E205" s="12">
        <v>42</v>
      </c>
      <c r="F205" s="18" t="s">
        <v>1914</v>
      </c>
      <c r="G205" s="14">
        <v>8</v>
      </c>
      <c r="H205" s="18" t="s">
        <v>2328</v>
      </c>
      <c r="I205" s="14">
        <v>14</v>
      </c>
      <c r="J205" s="18" t="s">
        <v>2033</v>
      </c>
      <c r="K205" s="14">
        <v>0</v>
      </c>
      <c r="L205" s="18" t="s">
        <v>1922</v>
      </c>
      <c r="M205" s="14">
        <v>19</v>
      </c>
      <c r="N205" s="18" t="s">
        <v>2329</v>
      </c>
      <c r="O205" s="14">
        <v>1</v>
      </c>
      <c r="P205" s="18" t="s">
        <v>2245</v>
      </c>
      <c r="Q205" s="210">
        <v>5</v>
      </c>
      <c r="R205" s="210"/>
    </row>
    <row r="206" spans="1:18" ht="12.75">
      <c r="A206" s="9"/>
      <c r="B206" s="9"/>
      <c r="C206" s="9"/>
      <c r="D206" s="16" t="s">
        <v>1925</v>
      </c>
      <c r="E206" s="12">
        <v>9</v>
      </c>
      <c r="F206" s="18" t="s">
        <v>1914</v>
      </c>
      <c r="G206" s="14">
        <v>2</v>
      </c>
      <c r="H206" s="18" t="s">
        <v>2121</v>
      </c>
      <c r="I206" s="14">
        <v>4</v>
      </c>
      <c r="J206" s="18" t="s">
        <v>2317</v>
      </c>
      <c r="K206" s="14">
        <v>0</v>
      </c>
      <c r="L206" s="18" t="s">
        <v>1922</v>
      </c>
      <c r="M206" s="14">
        <v>1</v>
      </c>
      <c r="N206" s="18" t="s">
        <v>2080</v>
      </c>
      <c r="O206" s="14">
        <v>2</v>
      </c>
      <c r="P206" s="18" t="s">
        <v>2121</v>
      </c>
      <c r="Q206" s="210">
        <v>4</v>
      </c>
      <c r="R206" s="210"/>
    </row>
    <row r="207" spans="1:18" ht="12.75">
      <c r="A207" s="9" t="s">
        <v>2330</v>
      </c>
      <c r="B207" s="9" t="s">
        <v>2331</v>
      </c>
      <c r="C207" s="212" t="s">
        <v>1912</v>
      </c>
      <c r="D207" s="212"/>
      <c r="E207" s="12">
        <v>524</v>
      </c>
      <c r="F207" s="13">
        <v>100</v>
      </c>
      <c r="G207" s="14">
        <v>126</v>
      </c>
      <c r="H207" s="13">
        <v>24.045801526717558</v>
      </c>
      <c r="I207" s="14">
        <v>188</v>
      </c>
      <c r="J207" s="13">
        <v>35.87786259541985</v>
      </c>
      <c r="K207" s="14">
        <v>126</v>
      </c>
      <c r="L207" s="13">
        <v>24.045801526717558</v>
      </c>
      <c r="M207" s="14">
        <v>67</v>
      </c>
      <c r="N207" s="13">
        <v>12.786259541984732</v>
      </c>
      <c r="O207" s="14">
        <v>17</v>
      </c>
      <c r="P207" s="13">
        <v>3.2442748091603053</v>
      </c>
      <c r="Q207" s="210">
        <v>99</v>
      </c>
      <c r="R207" s="210"/>
    </row>
    <row r="208" spans="1:18" ht="12.75">
      <c r="A208" s="9"/>
      <c r="B208" s="9"/>
      <c r="C208" s="9"/>
      <c r="D208" s="16" t="s">
        <v>1913</v>
      </c>
      <c r="E208" s="12">
        <v>392</v>
      </c>
      <c r="F208" s="18" t="s">
        <v>1914</v>
      </c>
      <c r="G208" s="14">
        <v>114</v>
      </c>
      <c r="H208" s="18" t="s">
        <v>2332</v>
      </c>
      <c r="I208" s="14">
        <v>152</v>
      </c>
      <c r="J208" s="18" t="s">
        <v>2333</v>
      </c>
      <c r="K208" s="14">
        <v>126</v>
      </c>
      <c r="L208" s="18" t="s">
        <v>2334</v>
      </c>
      <c r="M208" s="14">
        <v>0</v>
      </c>
      <c r="N208" s="18" t="s">
        <v>1922</v>
      </c>
      <c r="O208" s="14">
        <v>0</v>
      </c>
      <c r="P208" s="18" t="s">
        <v>1922</v>
      </c>
      <c r="Q208" s="210">
        <v>1</v>
      </c>
      <c r="R208" s="210"/>
    </row>
    <row r="209" spans="1:18" ht="12.75">
      <c r="A209" s="9"/>
      <c r="B209" s="9"/>
      <c r="C209" s="9"/>
      <c r="D209" s="16" t="s">
        <v>1919</v>
      </c>
      <c r="E209" s="12">
        <v>109</v>
      </c>
      <c r="F209" s="18" t="s">
        <v>1914</v>
      </c>
      <c r="G209" s="14">
        <v>12</v>
      </c>
      <c r="H209" s="18" t="s">
        <v>1987</v>
      </c>
      <c r="I209" s="14">
        <v>30</v>
      </c>
      <c r="J209" s="18" t="s">
        <v>2335</v>
      </c>
      <c r="K209" s="14">
        <v>0</v>
      </c>
      <c r="L209" s="18" t="s">
        <v>1922</v>
      </c>
      <c r="M209" s="14">
        <v>64</v>
      </c>
      <c r="N209" s="18" t="s">
        <v>2336</v>
      </c>
      <c r="O209" s="14">
        <v>3</v>
      </c>
      <c r="P209" s="18" t="s">
        <v>2337</v>
      </c>
      <c r="Q209" s="210">
        <v>53</v>
      </c>
      <c r="R209" s="210"/>
    </row>
    <row r="210" spans="1:18" ht="12.75">
      <c r="A210" s="9"/>
      <c r="B210" s="9"/>
      <c r="C210" s="9"/>
      <c r="D210" s="16" t="s">
        <v>1925</v>
      </c>
      <c r="E210" s="12">
        <v>22</v>
      </c>
      <c r="F210" s="18" t="s">
        <v>1914</v>
      </c>
      <c r="G210" s="14">
        <v>0</v>
      </c>
      <c r="H210" s="18" t="s">
        <v>1922</v>
      </c>
      <c r="I210" s="14">
        <v>5</v>
      </c>
      <c r="J210" s="18" t="s">
        <v>2338</v>
      </c>
      <c r="K210" s="14">
        <v>0</v>
      </c>
      <c r="L210" s="18" t="s">
        <v>1922</v>
      </c>
      <c r="M210" s="14">
        <v>3</v>
      </c>
      <c r="N210" s="18" t="s">
        <v>2040</v>
      </c>
      <c r="O210" s="14">
        <v>14</v>
      </c>
      <c r="P210" s="18" t="s">
        <v>2277</v>
      </c>
      <c r="Q210" s="210">
        <v>44</v>
      </c>
      <c r="R210" s="210"/>
    </row>
    <row r="211" spans="1:18" ht="12.75">
      <c r="A211" s="9"/>
      <c r="B211" s="9"/>
      <c r="C211" s="9"/>
      <c r="D211" s="16" t="s">
        <v>1958</v>
      </c>
      <c r="E211" s="12">
        <v>1</v>
      </c>
      <c r="F211" s="18" t="s">
        <v>1914</v>
      </c>
      <c r="G211" s="14">
        <v>0</v>
      </c>
      <c r="H211" s="18" t="s">
        <v>1922</v>
      </c>
      <c r="I211" s="14">
        <v>1</v>
      </c>
      <c r="J211" s="18" t="s">
        <v>1914</v>
      </c>
      <c r="K211" s="14">
        <v>0</v>
      </c>
      <c r="L211" s="18" t="s">
        <v>1922</v>
      </c>
      <c r="M211" s="14">
        <v>0</v>
      </c>
      <c r="N211" s="18" t="s">
        <v>1922</v>
      </c>
      <c r="O211" s="14">
        <v>0</v>
      </c>
      <c r="P211" s="18" t="s">
        <v>1922</v>
      </c>
      <c r="Q211" s="210">
        <v>1</v>
      </c>
      <c r="R211" s="210"/>
    </row>
    <row r="212" spans="1:18" ht="12.75">
      <c r="A212" s="9" t="s">
        <v>2339</v>
      </c>
      <c r="B212" s="9" t="s">
        <v>2340</v>
      </c>
      <c r="C212" s="212" t="s">
        <v>1912</v>
      </c>
      <c r="D212" s="212"/>
      <c r="E212" s="12">
        <v>680</v>
      </c>
      <c r="F212" s="13">
        <v>100</v>
      </c>
      <c r="G212" s="14">
        <v>158</v>
      </c>
      <c r="H212" s="13">
        <v>23.235294117647058</v>
      </c>
      <c r="I212" s="14">
        <v>236</v>
      </c>
      <c r="J212" s="13">
        <v>34.705882352941174</v>
      </c>
      <c r="K212" s="14">
        <v>179</v>
      </c>
      <c r="L212" s="13">
        <v>26.323529411764707</v>
      </c>
      <c r="M212" s="14">
        <v>89</v>
      </c>
      <c r="N212" s="13">
        <v>13.088235294117647</v>
      </c>
      <c r="O212" s="14">
        <v>18</v>
      </c>
      <c r="P212" s="13">
        <v>2.6470588235294117</v>
      </c>
      <c r="Q212" s="210">
        <v>0</v>
      </c>
      <c r="R212" s="210"/>
    </row>
    <row r="213" spans="1:18" ht="12.75">
      <c r="A213" s="9"/>
      <c r="B213" s="9"/>
      <c r="C213" s="9"/>
      <c r="D213" s="16" t="s">
        <v>1913</v>
      </c>
      <c r="E213" s="12">
        <v>490</v>
      </c>
      <c r="F213" s="18" t="s">
        <v>1914</v>
      </c>
      <c r="G213" s="14">
        <v>129</v>
      </c>
      <c r="H213" s="18" t="s">
        <v>2341</v>
      </c>
      <c r="I213" s="14">
        <v>185</v>
      </c>
      <c r="J213" s="18" t="s">
        <v>2342</v>
      </c>
      <c r="K213" s="14">
        <v>174</v>
      </c>
      <c r="L213" s="18" t="s">
        <v>2343</v>
      </c>
      <c r="M213" s="14">
        <v>1</v>
      </c>
      <c r="N213" s="18" t="s">
        <v>2344</v>
      </c>
      <c r="O213" s="14">
        <v>1</v>
      </c>
      <c r="P213" s="18" t="s">
        <v>2344</v>
      </c>
      <c r="Q213" s="210">
        <v>0</v>
      </c>
      <c r="R213" s="210"/>
    </row>
    <row r="214" spans="1:18" ht="12.75">
      <c r="A214" s="9"/>
      <c r="B214" s="9"/>
      <c r="C214" s="9"/>
      <c r="D214" s="16" t="s">
        <v>1919</v>
      </c>
      <c r="E214" s="12">
        <v>164</v>
      </c>
      <c r="F214" s="18" t="s">
        <v>1914</v>
      </c>
      <c r="G214" s="14">
        <v>24</v>
      </c>
      <c r="H214" s="18" t="s">
        <v>2345</v>
      </c>
      <c r="I214" s="14">
        <v>42</v>
      </c>
      <c r="J214" s="18" t="s">
        <v>2346</v>
      </c>
      <c r="K214" s="14">
        <v>5</v>
      </c>
      <c r="L214" s="18" t="s">
        <v>2347</v>
      </c>
      <c r="M214" s="14">
        <v>84</v>
      </c>
      <c r="N214" s="18" t="s">
        <v>2348</v>
      </c>
      <c r="O214" s="14">
        <v>9</v>
      </c>
      <c r="P214" s="18" t="s">
        <v>2349</v>
      </c>
      <c r="Q214" s="210">
        <v>0</v>
      </c>
      <c r="R214" s="210"/>
    </row>
    <row r="215" spans="1:18" ht="12.75">
      <c r="A215" s="9"/>
      <c r="B215" s="9"/>
      <c r="C215" s="9"/>
      <c r="D215" s="16" t="s">
        <v>1925</v>
      </c>
      <c r="E215" s="12">
        <v>26</v>
      </c>
      <c r="F215" s="18" t="s">
        <v>1914</v>
      </c>
      <c r="G215" s="14">
        <v>5</v>
      </c>
      <c r="H215" s="18" t="s">
        <v>2350</v>
      </c>
      <c r="I215" s="14">
        <v>9</v>
      </c>
      <c r="J215" s="18" t="s">
        <v>2284</v>
      </c>
      <c r="K215" s="14">
        <v>0</v>
      </c>
      <c r="L215" s="18" t="s">
        <v>1922</v>
      </c>
      <c r="M215" s="14">
        <v>4</v>
      </c>
      <c r="N215" s="18" t="s">
        <v>1972</v>
      </c>
      <c r="O215" s="14">
        <v>8</v>
      </c>
      <c r="P215" s="18" t="s">
        <v>2351</v>
      </c>
      <c r="Q215" s="210">
        <v>0</v>
      </c>
      <c r="R215" s="210"/>
    </row>
    <row r="216" spans="1:18" ht="12.75">
      <c r="A216" s="9" t="s">
        <v>2352</v>
      </c>
      <c r="B216" s="9" t="s">
        <v>2353</v>
      </c>
      <c r="C216" s="212" t="s">
        <v>1912</v>
      </c>
      <c r="D216" s="212"/>
      <c r="E216" s="12">
        <v>443</v>
      </c>
      <c r="F216" s="13">
        <v>100</v>
      </c>
      <c r="G216" s="14">
        <v>152</v>
      </c>
      <c r="H216" s="13">
        <v>34.31151241534989</v>
      </c>
      <c r="I216" s="14">
        <v>161</v>
      </c>
      <c r="J216" s="13">
        <v>36.3431151241535</v>
      </c>
      <c r="K216" s="14">
        <v>56</v>
      </c>
      <c r="L216" s="13">
        <v>12.641083521444695</v>
      </c>
      <c r="M216" s="14">
        <v>58</v>
      </c>
      <c r="N216" s="13">
        <v>13.09255079006772</v>
      </c>
      <c r="O216" s="14">
        <v>16</v>
      </c>
      <c r="P216" s="13">
        <v>3.6117381489841986</v>
      </c>
      <c r="Q216" s="210">
        <v>114</v>
      </c>
      <c r="R216" s="210"/>
    </row>
    <row r="217" spans="1:18" ht="12.75">
      <c r="A217" s="9"/>
      <c r="B217" s="9"/>
      <c r="C217" s="9"/>
      <c r="D217" s="16" t="s">
        <v>1913</v>
      </c>
      <c r="E217" s="12">
        <v>308</v>
      </c>
      <c r="F217" s="18" t="s">
        <v>1914</v>
      </c>
      <c r="G217" s="14">
        <v>133</v>
      </c>
      <c r="H217" s="18" t="s">
        <v>2323</v>
      </c>
      <c r="I217" s="14">
        <v>119</v>
      </c>
      <c r="J217" s="18" t="s">
        <v>2354</v>
      </c>
      <c r="K217" s="14">
        <v>56</v>
      </c>
      <c r="L217" s="18" t="s">
        <v>2042</v>
      </c>
      <c r="M217" s="14">
        <v>0</v>
      </c>
      <c r="N217" s="18" t="s">
        <v>1922</v>
      </c>
      <c r="O217" s="14">
        <v>0</v>
      </c>
      <c r="P217" s="18" t="s">
        <v>1922</v>
      </c>
      <c r="Q217" s="210">
        <v>0</v>
      </c>
      <c r="R217" s="210"/>
    </row>
    <row r="218" spans="1:18" ht="12.75">
      <c r="A218" s="9"/>
      <c r="B218" s="9"/>
      <c r="C218" s="9"/>
      <c r="D218" s="16" t="s">
        <v>1919</v>
      </c>
      <c r="E218" s="12">
        <v>109</v>
      </c>
      <c r="F218" s="18" t="s">
        <v>1914</v>
      </c>
      <c r="G218" s="14">
        <v>17</v>
      </c>
      <c r="H218" s="18" t="s">
        <v>2355</v>
      </c>
      <c r="I218" s="14">
        <v>32</v>
      </c>
      <c r="J218" s="18" t="s">
        <v>2356</v>
      </c>
      <c r="K218" s="14">
        <v>0</v>
      </c>
      <c r="L218" s="18" t="s">
        <v>1922</v>
      </c>
      <c r="M218" s="14">
        <v>53</v>
      </c>
      <c r="N218" s="18" t="s">
        <v>2357</v>
      </c>
      <c r="O218" s="14">
        <v>7</v>
      </c>
      <c r="P218" s="18" t="s">
        <v>2358</v>
      </c>
      <c r="Q218" s="210">
        <v>39</v>
      </c>
      <c r="R218" s="210"/>
    </row>
    <row r="219" spans="1:18" ht="12.75">
      <c r="A219" s="9"/>
      <c r="B219" s="9"/>
      <c r="C219" s="9"/>
      <c r="D219" s="16" t="s">
        <v>1925</v>
      </c>
      <c r="E219" s="12">
        <v>22</v>
      </c>
      <c r="F219" s="18" t="s">
        <v>1914</v>
      </c>
      <c r="G219" s="14">
        <v>2</v>
      </c>
      <c r="H219" s="18" t="s">
        <v>2043</v>
      </c>
      <c r="I219" s="14">
        <v>8</v>
      </c>
      <c r="J219" s="18" t="s">
        <v>2359</v>
      </c>
      <c r="K219" s="14">
        <v>0</v>
      </c>
      <c r="L219" s="18" t="s">
        <v>1922</v>
      </c>
      <c r="M219" s="14">
        <v>4</v>
      </c>
      <c r="N219" s="18" t="s">
        <v>2042</v>
      </c>
      <c r="O219" s="14">
        <v>8</v>
      </c>
      <c r="P219" s="18" t="s">
        <v>2359</v>
      </c>
      <c r="Q219" s="210">
        <v>75</v>
      </c>
      <c r="R219" s="210"/>
    </row>
    <row r="220" spans="1:18" ht="12.75">
      <c r="A220" s="9"/>
      <c r="B220" s="9"/>
      <c r="C220" s="9"/>
      <c r="D220" s="16" t="s">
        <v>1905</v>
      </c>
      <c r="E220" s="12">
        <v>4</v>
      </c>
      <c r="F220" s="18" t="s">
        <v>1914</v>
      </c>
      <c r="G220" s="14">
        <v>0</v>
      </c>
      <c r="H220" s="18" t="s">
        <v>1922</v>
      </c>
      <c r="I220" s="14">
        <v>2</v>
      </c>
      <c r="J220" s="18" t="s">
        <v>2016</v>
      </c>
      <c r="K220" s="14">
        <v>0</v>
      </c>
      <c r="L220" s="18" t="s">
        <v>1922</v>
      </c>
      <c r="M220" s="14">
        <v>1</v>
      </c>
      <c r="N220" s="18" t="s">
        <v>1939</v>
      </c>
      <c r="O220" s="14">
        <v>1</v>
      </c>
      <c r="P220" s="18" t="s">
        <v>1939</v>
      </c>
      <c r="Q220" s="210">
        <v>0</v>
      </c>
      <c r="R220" s="210"/>
    </row>
    <row r="221" spans="1:18" ht="12.75">
      <c r="A221" s="9" t="s">
        <v>2360</v>
      </c>
      <c r="B221" s="9" t="s">
        <v>2361</v>
      </c>
      <c r="C221" s="212" t="s">
        <v>1912</v>
      </c>
      <c r="D221" s="212"/>
      <c r="E221" s="12">
        <v>486</v>
      </c>
      <c r="F221" s="13">
        <v>100</v>
      </c>
      <c r="G221" s="14">
        <v>123</v>
      </c>
      <c r="H221" s="13">
        <v>25.308641975308642</v>
      </c>
      <c r="I221" s="14">
        <v>127</v>
      </c>
      <c r="J221" s="13">
        <v>26.131687242798353</v>
      </c>
      <c r="K221" s="14">
        <v>143</v>
      </c>
      <c r="L221" s="13">
        <v>29.4238683127572</v>
      </c>
      <c r="M221" s="14">
        <v>75</v>
      </c>
      <c r="N221" s="13">
        <v>15.432098765432098</v>
      </c>
      <c r="O221" s="14">
        <v>18</v>
      </c>
      <c r="P221" s="13">
        <v>3.7037037037037037</v>
      </c>
      <c r="Q221" s="210">
        <v>38</v>
      </c>
      <c r="R221" s="210"/>
    </row>
    <row r="222" spans="1:18" ht="12.75">
      <c r="A222" s="9"/>
      <c r="B222" s="9"/>
      <c r="C222" s="9"/>
      <c r="D222" s="16" t="s">
        <v>1913</v>
      </c>
      <c r="E222" s="12">
        <v>365</v>
      </c>
      <c r="F222" s="18" t="s">
        <v>1914</v>
      </c>
      <c r="G222" s="14">
        <v>115</v>
      </c>
      <c r="H222" s="18" t="s">
        <v>2362</v>
      </c>
      <c r="I222" s="14">
        <v>115</v>
      </c>
      <c r="J222" s="18" t="s">
        <v>2362</v>
      </c>
      <c r="K222" s="14">
        <v>134</v>
      </c>
      <c r="L222" s="18" t="s">
        <v>2036</v>
      </c>
      <c r="M222" s="14">
        <v>1</v>
      </c>
      <c r="N222" s="18" t="s">
        <v>2135</v>
      </c>
      <c r="O222" s="14">
        <v>0</v>
      </c>
      <c r="P222" s="18" t="s">
        <v>1922</v>
      </c>
      <c r="Q222" s="210">
        <v>0</v>
      </c>
      <c r="R222" s="210"/>
    </row>
    <row r="223" spans="1:18" ht="12.75">
      <c r="A223" s="9"/>
      <c r="B223" s="9"/>
      <c r="C223" s="9"/>
      <c r="D223" s="16" t="s">
        <v>1919</v>
      </c>
      <c r="E223" s="12">
        <v>104</v>
      </c>
      <c r="F223" s="18" t="s">
        <v>1914</v>
      </c>
      <c r="G223" s="14">
        <v>6</v>
      </c>
      <c r="H223" s="18" t="s">
        <v>2363</v>
      </c>
      <c r="I223" s="14">
        <v>10</v>
      </c>
      <c r="J223" s="18" t="s">
        <v>2364</v>
      </c>
      <c r="K223" s="14">
        <v>9</v>
      </c>
      <c r="L223" s="18" t="s">
        <v>1983</v>
      </c>
      <c r="M223" s="14">
        <v>71</v>
      </c>
      <c r="N223" s="18" t="s">
        <v>2365</v>
      </c>
      <c r="O223" s="14">
        <v>8</v>
      </c>
      <c r="P223" s="18" t="s">
        <v>2136</v>
      </c>
      <c r="Q223" s="210">
        <v>9</v>
      </c>
      <c r="R223" s="210"/>
    </row>
    <row r="224" spans="1:18" ht="12.75">
      <c r="A224" s="9"/>
      <c r="B224" s="9"/>
      <c r="C224" s="9"/>
      <c r="D224" s="16" t="s">
        <v>1925</v>
      </c>
      <c r="E224" s="12">
        <v>17</v>
      </c>
      <c r="F224" s="18" t="s">
        <v>1914</v>
      </c>
      <c r="G224" s="14">
        <v>2</v>
      </c>
      <c r="H224" s="18" t="s">
        <v>1950</v>
      </c>
      <c r="I224" s="14">
        <v>2</v>
      </c>
      <c r="J224" s="18" t="s">
        <v>1950</v>
      </c>
      <c r="K224" s="14">
        <v>0</v>
      </c>
      <c r="L224" s="18" t="s">
        <v>1922</v>
      </c>
      <c r="M224" s="14">
        <v>3</v>
      </c>
      <c r="N224" s="18" t="s">
        <v>2198</v>
      </c>
      <c r="O224" s="14">
        <v>10</v>
      </c>
      <c r="P224" s="18" t="s">
        <v>2366</v>
      </c>
      <c r="Q224" s="210">
        <v>28</v>
      </c>
      <c r="R224" s="210"/>
    </row>
    <row r="225" spans="1:18" ht="12.75">
      <c r="A225" s="9"/>
      <c r="B225" s="9"/>
      <c r="C225" s="9"/>
      <c r="D225" s="16" t="s">
        <v>1958</v>
      </c>
      <c r="E225" s="12">
        <v>0</v>
      </c>
      <c r="F225" s="18" t="s">
        <v>1922</v>
      </c>
      <c r="G225" s="14">
        <v>0</v>
      </c>
      <c r="H225" s="18" t="s">
        <v>1922</v>
      </c>
      <c r="I225" s="14">
        <v>0</v>
      </c>
      <c r="J225" s="18" t="s">
        <v>1922</v>
      </c>
      <c r="K225" s="14">
        <v>0</v>
      </c>
      <c r="L225" s="18" t="s">
        <v>1922</v>
      </c>
      <c r="M225" s="14">
        <v>0</v>
      </c>
      <c r="N225" s="18" t="s">
        <v>1922</v>
      </c>
      <c r="O225" s="14">
        <v>0</v>
      </c>
      <c r="P225" s="18" t="s">
        <v>1922</v>
      </c>
      <c r="Q225" s="210">
        <v>1</v>
      </c>
      <c r="R225" s="210"/>
    </row>
    <row r="226" spans="1:18" ht="12.75">
      <c r="A226" s="9" t="s">
        <v>2367</v>
      </c>
      <c r="B226" s="9" t="s">
        <v>2368</v>
      </c>
      <c r="C226" s="212" t="s">
        <v>1912</v>
      </c>
      <c r="D226" s="212"/>
      <c r="E226" s="12">
        <v>791</v>
      </c>
      <c r="F226" s="13">
        <v>100</v>
      </c>
      <c r="G226" s="14">
        <v>222</v>
      </c>
      <c r="H226" s="13">
        <v>28.06573957016435</v>
      </c>
      <c r="I226" s="14">
        <v>293</v>
      </c>
      <c r="J226" s="13">
        <v>37.041719342604296</v>
      </c>
      <c r="K226" s="14">
        <v>205</v>
      </c>
      <c r="L226" s="13">
        <v>25.9165613147914</v>
      </c>
      <c r="M226" s="14">
        <v>47</v>
      </c>
      <c r="N226" s="13">
        <v>5.941845764854614</v>
      </c>
      <c r="O226" s="14">
        <v>24</v>
      </c>
      <c r="P226" s="13">
        <v>3.034134007585335</v>
      </c>
      <c r="Q226" s="210">
        <v>54</v>
      </c>
      <c r="R226" s="210"/>
    </row>
    <row r="227" spans="1:18" ht="12.75">
      <c r="A227" s="9"/>
      <c r="B227" s="9"/>
      <c r="C227" s="9"/>
      <c r="D227" s="16" t="s">
        <v>1913</v>
      </c>
      <c r="E227" s="12">
        <v>658</v>
      </c>
      <c r="F227" s="18" t="s">
        <v>1914</v>
      </c>
      <c r="G227" s="14">
        <v>207</v>
      </c>
      <c r="H227" s="18" t="s">
        <v>2369</v>
      </c>
      <c r="I227" s="14">
        <v>249</v>
      </c>
      <c r="J227" s="18" t="s">
        <v>2292</v>
      </c>
      <c r="K227" s="14">
        <v>202</v>
      </c>
      <c r="L227" s="18" t="s">
        <v>2370</v>
      </c>
      <c r="M227" s="14">
        <v>0</v>
      </c>
      <c r="N227" s="18" t="s">
        <v>1922</v>
      </c>
      <c r="O227" s="14">
        <v>0</v>
      </c>
      <c r="P227" s="18" t="s">
        <v>1922</v>
      </c>
      <c r="Q227" s="210">
        <v>0</v>
      </c>
      <c r="R227" s="210"/>
    </row>
    <row r="228" spans="1:18" ht="12.75">
      <c r="A228" s="9"/>
      <c r="B228" s="9"/>
      <c r="C228" s="9"/>
      <c r="D228" s="16" t="s">
        <v>1919</v>
      </c>
      <c r="E228" s="12">
        <v>94</v>
      </c>
      <c r="F228" s="18" t="s">
        <v>1914</v>
      </c>
      <c r="G228" s="14">
        <v>9</v>
      </c>
      <c r="H228" s="18" t="s">
        <v>1956</v>
      </c>
      <c r="I228" s="14">
        <v>33</v>
      </c>
      <c r="J228" s="18" t="s">
        <v>2371</v>
      </c>
      <c r="K228" s="14">
        <v>3</v>
      </c>
      <c r="L228" s="18" t="s">
        <v>2372</v>
      </c>
      <c r="M228" s="14">
        <v>42</v>
      </c>
      <c r="N228" s="18" t="s">
        <v>2373</v>
      </c>
      <c r="O228" s="14">
        <v>7</v>
      </c>
      <c r="P228" s="18" t="s">
        <v>2374</v>
      </c>
      <c r="Q228" s="210">
        <v>25</v>
      </c>
      <c r="R228" s="210"/>
    </row>
    <row r="229" spans="1:18" ht="12.75">
      <c r="A229" s="9"/>
      <c r="B229" s="9"/>
      <c r="C229" s="9"/>
      <c r="D229" s="16" t="s">
        <v>1925</v>
      </c>
      <c r="E229" s="12">
        <v>37</v>
      </c>
      <c r="F229" s="18" t="s">
        <v>1914</v>
      </c>
      <c r="G229" s="14">
        <v>6</v>
      </c>
      <c r="H229" s="18" t="s">
        <v>2375</v>
      </c>
      <c r="I229" s="14">
        <v>11</v>
      </c>
      <c r="J229" s="18" t="s">
        <v>2291</v>
      </c>
      <c r="K229" s="14">
        <v>0</v>
      </c>
      <c r="L229" s="18" t="s">
        <v>1922</v>
      </c>
      <c r="M229" s="14">
        <v>5</v>
      </c>
      <c r="N229" s="18" t="s">
        <v>2376</v>
      </c>
      <c r="O229" s="14">
        <v>15</v>
      </c>
      <c r="P229" s="18" t="s">
        <v>2377</v>
      </c>
      <c r="Q229" s="210">
        <v>29</v>
      </c>
      <c r="R229" s="210"/>
    </row>
    <row r="230" spans="1:18" ht="12.75">
      <c r="A230" s="9"/>
      <c r="B230" s="9"/>
      <c r="C230" s="9"/>
      <c r="D230" s="16" t="s">
        <v>1958</v>
      </c>
      <c r="E230" s="12">
        <v>2</v>
      </c>
      <c r="F230" s="18" t="s">
        <v>1914</v>
      </c>
      <c r="G230" s="14">
        <v>0</v>
      </c>
      <c r="H230" s="18" t="s">
        <v>1922</v>
      </c>
      <c r="I230" s="14">
        <v>0</v>
      </c>
      <c r="J230" s="18" t="s">
        <v>1922</v>
      </c>
      <c r="K230" s="14">
        <v>0</v>
      </c>
      <c r="L230" s="18" t="s">
        <v>1922</v>
      </c>
      <c r="M230" s="14">
        <v>0</v>
      </c>
      <c r="N230" s="18" t="s">
        <v>1922</v>
      </c>
      <c r="O230" s="14">
        <v>2</v>
      </c>
      <c r="P230" s="18" t="s">
        <v>1914</v>
      </c>
      <c r="Q230" s="210">
        <v>0</v>
      </c>
      <c r="R230" s="210"/>
    </row>
    <row r="231" spans="1:18" ht="12.75">
      <c r="A231" s="9" t="s">
        <v>2378</v>
      </c>
      <c r="B231" s="9" t="s">
        <v>2379</v>
      </c>
      <c r="C231" s="212" t="s">
        <v>1912</v>
      </c>
      <c r="D231" s="212"/>
      <c r="E231" s="12">
        <v>715</v>
      </c>
      <c r="F231" s="13">
        <v>100</v>
      </c>
      <c r="G231" s="14">
        <v>167</v>
      </c>
      <c r="H231" s="13">
        <v>23.356643356643357</v>
      </c>
      <c r="I231" s="14">
        <v>256</v>
      </c>
      <c r="J231" s="13">
        <v>35.80419580419581</v>
      </c>
      <c r="K231" s="14">
        <v>195</v>
      </c>
      <c r="L231" s="13">
        <v>27.272727272727273</v>
      </c>
      <c r="M231" s="14">
        <v>77</v>
      </c>
      <c r="N231" s="13">
        <v>10.76923076923077</v>
      </c>
      <c r="O231" s="14">
        <v>20</v>
      </c>
      <c r="P231" s="13">
        <v>2.797202797202797</v>
      </c>
      <c r="Q231" s="210">
        <v>105</v>
      </c>
      <c r="R231" s="210"/>
    </row>
    <row r="232" spans="1:18" ht="12.75">
      <c r="A232" s="9"/>
      <c r="B232" s="9"/>
      <c r="C232" s="9"/>
      <c r="D232" s="16" t="s">
        <v>1913</v>
      </c>
      <c r="E232" s="12">
        <v>486</v>
      </c>
      <c r="F232" s="18" t="s">
        <v>1914</v>
      </c>
      <c r="G232" s="14">
        <v>126</v>
      </c>
      <c r="H232" s="18" t="s">
        <v>2380</v>
      </c>
      <c r="I232" s="14">
        <v>191</v>
      </c>
      <c r="J232" s="18" t="s">
        <v>2381</v>
      </c>
      <c r="K232" s="14">
        <v>169</v>
      </c>
      <c r="L232" s="18" t="s">
        <v>2382</v>
      </c>
      <c r="M232" s="14">
        <v>0</v>
      </c>
      <c r="N232" s="18" t="s">
        <v>1922</v>
      </c>
      <c r="O232" s="14">
        <v>0</v>
      </c>
      <c r="P232" s="18" t="s">
        <v>1922</v>
      </c>
      <c r="Q232" s="210">
        <v>0</v>
      </c>
      <c r="R232" s="210"/>
    </row>
    <row r="233" spans="1:18" ht="12.75">
      <c r="A233" s="9"/>
      <c r="B233" s="9"/>
      <c r="C233" s="9"/>
      <c r="D233" s="16" t="s">
        <v>1919</v>
      </c>
      <c r="E233" s="12">
        <v>166</v>
      </c>
      <c r="F233" s="18" t="s">
        <v>1914</v>
      </c>
      <c r="G233" s="14">
        <v>29</v>
      </c>
      <c r="H233" s="18" t="s">
        <v>2383</v>
      </c>
      <c r="I233" s="14">
        <v>47</v>
      </c>
      <c r="J233" s="18" t="s">
        <v>2384</v>
      </c>
      <c r="K233" s="14">
        <v>19</v>
      </c>
      <c r="L233" s="18" t="s">
        <v>2385</v>
      </c>
      <c r="M233" s="14">
        <v>65</v>
      </c>
      <c r="N233" s="18" t="s">
        <v>2386</v>
      </c>
      <c r="O233" s="14">
        <v>6</v>
      </c>
      <c r="P233" s="18" t="s">
        <v>2387</v>
      </c>
      <c r="Q233" s="210">
        <v>25</v>
      </c>
      <c r="R233" s="210"/>
    </row>
    <row r="234" spans="1:18" ht="12.75">
      <c r="A234" s="9"/>
      <c r="B234" s="9"/>
      <c r="C234" s="9"/>
      <c r="D234" s="16" t="s">
        <v>1925</v>
      </c>
      <c r="E234" s="12">
        <v>56</v>
      </c>
      <c r="F234" s="18" t="s">
        <v>1914</v>
      </c>
      <c r="G234" s="14">
        <v>11</v>
      </c>
      <c r="H234" s="18" t="s">
        <v>2388</v>
      </c>
      <c r="I234" s="14">
        <v>17</v>
      </c>
      <c r="J234" s="18" t="s">
        <v>2389</v>
      </c>
      <c r="K234" s="14">
        <v>5</v>
      </c>
      <c r="L234" s="18" t="s">
        <v>2390</v>
      </c>
      <c r="M234" s="14">
        <v>10</v>
      </c>
      <c r="N234" s="18" t="s">
        <v>2235</v>
      </c>
      <c r="O234" s="14">
        <v>13</v>
      </c>
      <c r="P234" s="18" t="s">
        <v>2391</v>
      </c>
      <c r="Q234" s="210">
        <v>80</v>
      </c>
      <c r="R234" s="210"/>
    </row>
    <row r="235" spans="1:18" ht="12.75">
      <c r="A235" s="9"/>
      <c r="B235" s="9"/>
      <c r="C235" s="9"/>
      <c r="D235" s="16" t="s">
        <v>1958</v>
      </c>
      <c r="E235" s="12">
        <v>5</v>
      </c>
      <c r="F235" s="18" t="s">
        <v>1914</v>
      </c>
      <c r="G235" s="14">
        <v>1</v>
      </c>
      <c r="H235" s="18" t="s">
        <v>1929</v>
      </c>
      <c r="I235" s="14">
        <v>0</v>
      </c>
      <c r="J235" s="18" t="s">
        <v>1922</v>
      </c>
      <c r="K235" s="14">
        <v>2</v>
      </c>
      <c r="L235" s="18" t="s">
        <v>2138</v>
      </c>
      <c r="M235" s="14">
        <v>1</v>
      </c>
      <c r="N235" s="18" t="s">
        <v>1929</v>
      </c>
      <c r="O235" s="14">
        <v>1</v>
      </c>
      <c r="P235" s="18" t="s">
        <v>1929</v>
      </c>
      <c r="Q235" s="210">
        <v>0</v>
      </c>
      <c r="R235" s="210"/>
    </row>
    <row r="236" spans="1:18" ht="12.75">
      <c r="A236" s="9"/>
      <c r="B236" s="9"/>
      <c r="C236" s="9"/>
      <c r="D236" s="16" t="s">
        <v>1905</v>
      </c>
      <c r="E236" s="12">
        <v>2</v>
      </c>
      <c r="F236" s="18" t="s">
        <v>1914</v>
      </c>
      <c r="G236" s="14">
        <v>0</v>
      </c>
      <c r="H236" s="18" t="s">
        <v>1922</v>
      </c>
      <c r="I236" s="14">
        <v>1</v>
      </c>
      <c r="J236" s="18" t="s">
        <v>2016</v>
      </c>
      <c r="K236" s="14">
        <v>0</v>
      </c>
      <c r="L236" s="18" t="s">
        <v>1922</v>
      </c>
      <c r="M236" s="14">
        <v>1</v>
      </c>
      <c r="N236" s="18" t="s">
        <v>2016</v>
      </c>
      <c r="O236" s="14">
        <v>0</v>
      </c>
      <c r="P236" s="18" t="s">
        <v>1922</v>
      </c>
      <c r="Q236" s="210">
        <v>0</v>
      </c>
      <c r="R236" s="210"/>
    </row>
    <row r="237" spans="1:18" ht="12.75">
      <c r="A237" s="19"/>
      <c r="B237" s="19"/>
      <c r="C237" s="212" t="s">
        <v>2392</v>
      </c>
      <c r="D237" s="212"/>
      <c r="E237" s="12">
        <v>27</v>
      </c>
      <c r="F237" s="13">
        <v>100</v>
      </c>
      <c r="G237" s="14">
        <v>1</v>
      </c>
      <c r="H237" s="13">
        <v>3.7037037037037037</v>
      </c>
      <c r="I237" s="14">
        <v>5</v>
      </c>
      <c r="J237" s="13">
        <v>18.51851851851852</v>
      </c>
      <c r="K237" s="14">
        <v>5</v>
      </c>
      <c r="L237" s="13">
        <v>18.51851851851852</v>
      </c>
      <c r="M237" s="14">
        <v>16</v>
      </c>
      <c r="N237" s="13">
        <v>59.25925925925926</v>
      </c>
      <c r="O237" s="14">
        <v>0</v>
      </c>
      <c r="P237" s="13">
        <v>0</v>
      </c>
      <c r="Q237" s="210">
        <v>0</v>
      </c>
      <c r="R237" s="210"/>
    </row>
    <row r="238" spans="1:18" ht="12.75">
      <c r="A238" s="9"/>
      <c r="B238" s="9"/>
      <c r="C238" s="9"/>
      <c r="D238" s="16" t="s">
        <v>1913</v>
      </c>
      <c r="E238" s="12">
        <v>11</v>
      </c>
      <c r="F238" s="18" t="s">
        <v>1914</v>
      </c>
      <c r="G238" s="14">
        <v>1</v>
      </c>
      <c r="H238" s="18" t="s">
        <v>2043</v>
      </c>
      <c r="I238" s="14">
        <v>5</v>
      </c>
      <c r="J238" s="18" t="s">
        <v>2393</v>
      </c>
      <c r="K238" s="14">
        <v>5</v>
      </c>
      <c r="L238" s="18" t="s">
        <v>2393</v>
      </c>
      <c r="M238" s="14">
        <v>0</v>
      </c>
      <c r="N238" s="18" t="s">
        <v>1922</v>
      </c>
      <c r="O238" s="14">
        <v>0</v>
      </c>
      <c r="P238" s="18" t="s">
        <v>1922</v>
      </c>
      <c r="Q238" s="210">
        <v>0</v>
      </c>
      <c r="R238" s="210"/>
    </row>
    <row r="239" spans="1:18" ht="12.75">
      <c r="A239" s="9"/>
      <c r="B239" s="9"/>
      <c r="C239" s="9"/>
      <c r="D239" s="16" t="s">
        <v>1919</v>
      </c>
      <c r="E239" s="12">
        <v>16</v>
      </c>
      <c r="F239" s="18" t="s">
        <v>1914</v>
      </c>
      <c r="G239" s="14">
        <v>0</v>
      </c>
      <c r="H239" s="18" t="s">
        <v>1922</v>
      </c>
      <c r="I239" s="14">
        <v>0</v>
      </c>
      <c r="J239" s="18" t="s">
        <v>1922</v>
      </c>
      <c r="K239" s="14">
        <v>0</v>
      </c>
      <c r="L239" s="18" t="s">
        <v>1922</v>
      </c>
      <c r="M239" s="14">
        <v>16</v>
      </c>
      <c r="N239" s="18" t="s">
        <v>1914</v>
      </c>
      <c r="O239" s="14">
        <v>0</v>
      </c>
      <c r="P239" s="18" t="s">
        <v>1922</v>
      </c>
      <c r="Q239" s="210">
        <v>0</v>
      </c>
      <c r="R239" s="210"/>
    </row>
    <row r="240" spans="1:18" ht="12.75">
      <c r="A240" s="9" t="s">
        <v>2394</v>
      </c>
      <c r="B240" s="9" t="s">
        <v>2395</v>
      </c>
      <c r="C240" s="212" t="s">
        <v>1912</v>
      </c>
      <c r="D240" s="212"/>
      <c r="E240" s="12">
        <v>654</v>
      </c>
      <c r="F240" s="13">
        <v>100</v>
      </c>
      <c r="G240" s="14">
        <v>163</v>
      </c>
      <c r="H240" s="13">
        <v>24.92354740061162</v>
      </c>
      <c r="I240" s="14">
        <v>247</v>
      </c>
      <c r="J240" s="13">
        <v>37.76758409785933</v>
      </c>
      <c r="K240" s="14">
        <v>98</v>
      </c>
      <c r="L240" s="13">
        <v>14.984709480122325</v>
      </c>
      <c r="M240" s="14">
        <v>126</v>
      </c>
      <c r="N240" s="13">
        <v>19.26605504587156</v>
      </c>
      <c r="O240" s="14">
        <v>20</v>
      </c>
      <c r="P240" s="13">
        <v>3.058103975535168</v>
      </c>
      <c r="Q240" s="210">
        <v>5</v>
      </c>
      <c r="R240" s="210"/>
    </row>
    <row r="241" spans="1:18" ht="12.75">
      <c r="A241" s="9"/>
      <c r="B241" s="9"/>
      <c r="C241" s="9"/>
      <c r="D241" s="16" t="s">
        <v>1913</v>
      </c>
      <c r="E241" s="12">
        <v>474</v>
      </c>
      <c r="F241" s="18" t="s">
        <v>1914</v>
      </c>
      <c r="G241" s="14">
        <v>156</v>
      </c>
      <c r="H241" s="18" t="s">
        <v>2396</v>
      </c>
      <c r="I241" s="14">
        <v>216</v>
      </c>
      <c r="J241" s="18" t="s">
        <v>2397</v>
      </c>
      <c r="K241" s="14">
        <v>97</v>
      </c>
      <c r="L241" s="18" t="s">
        <v>2398</v>
      </c>
      <c r="M241" s="14">
        <v>5</v>
      </c>
      <c r="N241" s="18" t="s">
        <v>2399</v>
      </c>
      <c r="O241" s="14">
        <v>0</v>
      </c>
      <c r="P241" s="18" t="s">
        <v>1922</v>
      </c>
      <c r="Q241" s="210">
        <v>0</v>
      </c>
      <c r="R241" s="210"/>
    </row>
    <row r="242" spans="1:18" ht="12.75">
      <c r="A242" s="9"/>
      <c r="B242" s="9"/>
      <c r="C242" s="9"/>
      <c r="D242" s="16" t="s">
        <v>1919</v>
      </c>
      <c r="E242" s="12">
        <v>148</v>
      </c>
      <c r="F242" s="18" t="s">
        <v>1914</v>
      </c>
      <c r="G242" s="14">
        <v>7</v>
      </c>
      <c r="H242" s="18" t="s">
        <v>2400</v>
      </c>
      <c r="I242" s="14">
        <v>24</v>
      </c>
      <c r="J242" s="18" t="s">
        <v>2375</v>
      </c>
      <c r="K242" s="14">
        <v>1</v>
      </c>
      <c r="L242" s="18" t="s">
        <v>2401</v>
      </c>
      <c r="M242" s="14">
        <v>110</v>
      </c>
      <c r="N242" s="18" t="s">
        <v>2402</v>
      </c>
      <c r="O242" s="14">
        <v>6</v>
      </c>
      <c r="P242" s="18" t="s">
        <v>2403</v>
      </c>
      <c r="Q242" s="210">
        <v>4</v>
      </c>
      <c r="R242" s="210"/>
    </row>
    <row r="243" spans="1:18" ht="12.75">
      <c r="A243" s="9"/>
      <c r="B243" s="9"/>
      <c r="C243" s="9"/>
      <c r="D243" s="16" t="s">
        <v>1925</v>
      </c>
      <c r="E243" s="12">
        <v>26</v>
      </c>
      <c r="F243" s="18" t="s">
        <v>1914</v>
      </c>
      <c r="G243" s="14">
        <v>0</v>
      </c>
      <c r="H243" s="18" t="s">
        <v>1922</v>
      </c>
      <c r="I243" s="14">
        <v>4</v>
      </c>
      <c r="J243" s="18" t="s">
        <v>1972</v>
      </c>
      <c r="K243" s="14">
        <v>0</v>
      </c>
      <c r="L243" s="18" t="s">
        <v>1922</v>
      </c>
      <c r="M243" s="14">
        <v>8</v>
      </c>
      <c r="N243" s="18" t="s">
        <v>2351</v>
      </c>
      <c r="O243" s="14">
        <v>14</v>
      </c>
      <c r="P243" s="18" t="s">
        <v>2203</v>
      </c>
      <c r="Q243" s="210">
        <v>1</v>
      </c>
      <c r="R243" s="210"/>
    </row>
    <row r="244" spans="1:18" ht="12.75">
      <c r="A244" s="9"/>
      <c r="B244" s="9"/>
      <c r="C244" s="9"/>
      <c r="D244" s="16" t="s">
        <v>1958</v>
      </c>
      <c r="E244" s="12">
        <v>6</v>
      </c>
      <c r="F244" s="18" t="s">
        <v>1914</v>
      </c>
      <c r="G244" s="14">
        <v>0</v>
      </c>
      <c r="H244" s="18" t="s">
        <v>1922</v>
      </c>
      <c r="I244" s="14">
        <v>3</v>
      </c>
      <c r="J244" s="18" t="s">
        <v>2016</v>
      </c>
      <c r="K244" s="14">
        <v>0</v>
      </c>
      <c r="L244" s="18" t="s">
        <v>1922</v>
      </c>
      <c r="M244" s="14">
        <v>3</v>
      </c>
      <c r="N244" s="18" t="s">
        <v>2016</v>
      </c>
      <c r="O244" s="14">
        <v>0</v>
      </c>
      <c r="P244" s="18" t="s">
        <v>1922</v>
      </c>
      <c r="Q244" s="210">
        <v>0</v>
      </c>
      <c r="R244" s="210"/>
    </row>
    <row r="245" spans="1:18" ht="12.75">
      <c r="A245" s="9" t="s">
        <v>2404</v>
      </c>
      <c r="B245" s="9" t="s">
        <v>2405</v>
      </c>
      <c r="C245" s="212" t="s">
        <v>1912</v>
      </c>
      <c r="D245" s="212"/>
      <c r="E245" s="12">
        <v>371</v>
      </c>
      <c r="F245" s="13">
        <v>100</v>
      </c>
      <c r="G245" s="14">
        <v>56</v>
      </c>
      <c r="H245" s="13">
        <v>15.09433962264151</v>
      </c>
      <c r="I245" s="14">
        <v>135</v>
      </c>
      <c r="J245" s="13">
        <v>36.38814016172507</v>
      </c>
      <c r="K245" s="14">
        <v>97</v>
      </c>
      <c r="L245" s="13">
        <v>26.1455525606469</v>
      </c>
      <c r="M245" s="14">
        <v>71</v>
      </c>
      <c r="N245" s="13">
        <v>19.137466307277627</v>
      </c>
      <c r="O245" s="14">
        <v>12</v>
      </c>
      <c r="P245" s="13">
        <v>3.234501347708895</v>
      </c>
      <c r="Q245" s="210">
        <v>40</v>
      </c>
      <c r="R245" s="210"/>
    </row>
    <row r="246" spans="1:18" ht="12.75">
      <c r="A246" s="9"/>
      <c r="B246" s="9"/>
      <c r="C246" s="9"/>
      <c r="D246" s="16" t="s">
        <v>1913</v>
      </c>
      <c r="E246" s="12">
        <v>258</v>
      </c>
      <c r="F246" s="18" t="s">
        <v>1914</v>
      </c>
      <c r="G246" s="14">
        <v>47</v>
      </c>
      <c r="H246" s="18" t="s">
        <v>2406</v>
      </c>
      <c r="I246" s="14">
        <v>119</v>
      </c>
      <c r="J246" s="18" t="s">
        <v>2407</v>
      </c>
      <c r="K246" s="14">
        <v>91</v>
      </c>
      <c r="L246" s="18" t="s">
        <v>2408</v>
      </c>
      <c r="M246" s="14">
        <v>1</v>
      </c>
      <c r="N246" s="18" t="s">
        <v>2409</v>
      </c>
      <c r="O246" s="14">
        <v>0</v>
      </c>
      <c r="P246" s="18" t="s">
        <v>1922</v>
      </c>
      <c r="Q246" s="210">
        <v>0</v>
      </c>
      <c r="R246" s="210"/>
    </row>
    <row r="247" spans="1:18" ht="12.75">
      <c r="A247" s="9"/>
      <c r="B247" s="9"/>
      <c r="C247" s="9"/>
      <c r="D247" s="16" t="s">
        <v>1919</v>
      </c>
      <c r="E247" s="12">
        <v>92</v>
      </c>
      <c r="F247" s="18" t="s">
        <v>1914</v>
      </c>
      <c r="G247" s="14">
        <v>8</v>
      </c>
      <c r="H247" s="18" t="s">
        <v>2030</v>
      </c>
      <c r="I247" s="14">
        <v>12</v>
      </c>
      <c r="J247" s="18" t="s">
        <v>2410</v>
      </c>
      <c r="K247" s="14">
        <v>2</v>
      </c>
      <c r="L247" s="18" t="s">
        <v>2411</v>
      </c>
      <c r="M247" s="14">
        <v>65</v>
      </c>
      <c r="N247" s="18" t="s">
        <v>2412</v>
      </c>
      <c r="O247" s="14">
        <v>5</v>
      </c>
      <c r="P247" s="18" t="s">
        <v>2413</v>
      </c>
      <c r="Q247" s="210">
        <v>27</v>
      </c>
      <c r="R247" s="210"/>
    </row>
    <row r="248" spans="1:18" ht="12.75">
      <c r="A248" s="9"/>
      <c r="B248" s="9"/>
      <c r="C248" s="9"/>
      <c r="D248" s="16" t="s">
        <v>1925</v>
      </c>
      <c r="E248" s="12">
        <v>17</v>
      </c>
      <c r="F248" s="18" t="s">
        <v>1914</v>
      </c>
      <c r="G248" s="14">
        <v>1</v>
      </c>
      <c r="H248" s="18" t="s">
        <v>1952</v>
      </c>
      <c r="I248" s="14">
        <v>4</v>
      </c>
      <c r="J248" s="18" t="s">
        <v>2104</v>
      </c>
      <c r="K248" s="14">
        <v>0</v>
      </c>
      <c r="L248" s="18" t="s">
        <v>1922</v>
      </c>
      <c r="M248" s="14">
        <v>5</v>
      </c>
      <c r="N248" s="18" t="s">
        <v>2414</v>
      </c>
      <c r="O248" s="14">
        <v>7</v>
      </c>
      <c r="P248" s="18" t="s">
        <v>2219</v>
      </c>
      <c r="Q248" s="210">
        <v>13</v>
      </c>
      <c r="R248" s="210"/>
    </row>
    <row r="249" spans="1:18" ht="12.75">
      <c r="A249" s="9"/>
      <c r="B249" s="9"/>
      <c r="C249" s="9"/>
      <c r="D249" s="16" t="s">
        <v>1958</v>
      </c>
      <c r="E249" s="12">
        <v>4</v>
      </c>
      <c r="F249" s="18" t="s">
        <v>1914</v>
      </c>
      <c r="G249" s="14">
        <v>0</v>
      </c>
      <c r="H249" s="18" t="s">
        <v>1922</v>
      </c>
      <c r="I249" s="14">
        <v>0</v>
      </c>
      <c r="J249" s="18" t="s">
        <v>1922</v>
      </c>
      <c r="K249" s="14">
        <v>4</v>
      </c>
      <c r="L249" s="18" t="s">
        <v>1914</v>
      </c>
      <c r="M249" s="14">
        <v>0</v>
      </c>
      <c r="N249" s="18" t="s">
        <v>1922</v>
      </c>
      <c r="O249" s="14">
        <v>0</v>
      </c>
      <c r="P249" s="18" t="s">
        <v>1922</v>
      </c>
      <c r="Q249" s="210">
        <v>0</v>
      </c>
      <c r="R249" s="210"/>
    </row>
    <row r="250" spans="1:18" ht="12.75">
      <c r="A250" s="9" t="s">
        <v>2415</v>
      </c>
      <c r="B250" s="9" t="s">
        <v>2416</v>
      </c>
      <c r="C250" s="212" t="s">
        <v>1912</v>
      </c>
      <c r="D250" s="212"/>
      <c r="E250" s="12">
        <v>594</v>
      </c>
      <c r="F250" s="13">
        <v>100</v>
      </c>
      <c r="G250" s="14">
        <v>130</v>
      </c>
      <c r="H250" s="13">
        <v>21.885521885521886</v>
      </c>
      <c r="I250" s="14">
        <v>194</v>
      </c>
      <c r="J250" s="13">
        <v>32.65993265993266</v>
      </c>
      <c r="K250" s="14">
        <v>178</v>
      </c>
      <c r="L250" s="13">
        <v>29.966329966329965</v>
      </c>
      <c r="M250" s="14">
        <v>85</v>
      </c>
      <c r="N250" s="13">
        <v>14.30976430976431</v>
      </c>
      <c r="O250" s="14">
        <v>7</v>
      </c>
      <c r="P250" s="13">
        <v>1.1784511784511784</v>
      </c>
      <c r="Q250" s="210">
        <v>7</v>
      </c>
      <c r="R250" s="210"/>
    </row>
    <row r="251" spans="1:18" ht="12.75">
      <c r="A251" s="9"/>
      <c r="B251" s="9"/>
      <c r="C251" s="9"/>
      <c r="D251" s="16" t="s">
        <v>1913</v>
      </c>
      <c r="E251" s="12">
        <v>371</v>
      </c>
      <c r="F251" s="18" t="s">
        <v>1914</v>
      </c>
      <c r="G251" s="14">
        <v>83</v>
      </c>
      <c r="H251" s="18" t="s">
        <v>2417</v>
      </c>
      <c r="I251" s="14">
        <v>131</v>
      </c>
      <c r="J251" s="18" t="s">
        <v>2418</v>
      </c>
      <c r="K251" s="14">
        <v>156</v>
      </c>
      <c r="L251" s="18" t="s">
        <v>2419</v>
      </c>
      <c r="M251" s="14">
        <v>1</v>
      </c>
      <c r="N251" s="18" t="s">
        <v>2135</v>
      </c>
      <c r="O251" s="14">
        <v>0</v>
      </c>
      <c r="P251" s="18" t="s">
        <v>1922</v>
      </c>
      <c r="Q251" s="210">
        <v>0</v>
      </c>
      <c r="R251" s="210"/>
    </row>
    <row r="252" spans="1:18" ht="12.75">
      <c r="A252" s="9"/>
      <c r="B252" s="9"/>
      <c r="C252" s="9"/>
      <c r="D252" s="16" t="s">
        <v>1919</v>
      </c>
      <c r="E252" s="12">
        <v>69</v>
      </c>
      <c r="F252" s="18" t="s">
        <v>1914</v>
      </c>
      <c r="G252" s="14">
        <v>1</v>
      </c>
      <c r="H252" s="18" t="s">
        <v>2420</v>
      </c>
      <c r="I252" s="14">
        <v>5</v>
      </c>
      <c r="J252" s="18" t="s">
        <v>2421</v>
      </c>
      <c r="K252" s="14">
        <v>6</v>
      </c>
      <c r="L252" s="18" t="s">
        <v>2030</v>
      </c>
      <c r="M252" s="14">
        <v>55</v>
      </c>
      <c r="N252" s="18" t="s">
        <v>2422</v>
      </c>
      <c r="O252" s="14">
        <v>2</v>
      </c>
      <c r="P252" s="18" t="s">
        <v>2423</v>
      </c>
      <c r="Q252" s="210">
        <v>4</v>
      </c>
      <c r="R252" s="210"/>
    </row>
    <row r="253" spans="1:18" ht="12.75">
      <c r="A253" s="9"/>
      <c r="B253" s="9"/>
      <c r="C253" s="9"/>
      <c r="D253" s="16" t="s">
        <v>1925</v>
      </c>
      <c r="E253" s="12">
        <v>154</v>
      </c>
      <c r="F253" s="18" t="s">
        <v>1914</v>
      </c>
      <c r="G253" s="14">
        <v>46</v>
      </c>
      <c r="H253" s="18" t="s">
        <v>2424</v>
      </c>
      <c r="I253" s="14">
        <v>58</v>
      </c>
      <c r="J253" s="18" t="s">
        <v>2425</v>
      </c>
      <c r="K253" s="14">
        <v>16</v>
      </c>
      <c r="L253" s="18" t="s">
        <v>2426</v>
      </c>
      <c r="M253" s="14">
        <v>29</v>
      </c>
      <c r="N253" s="18" t="s">
        <v>2427</v>
      </c>
      <c r="O253" s="14">
        <v>5</v>
      </c>
      <c r="P253" s="18" t="s">
        <v>2428</v>
      </c>
      <c r="Q253" s="210">
        <v>3</v>
      </c>
      <c r="R253" s="210"/>
    </row>
    <row r="254" spans="1:18" ht="12.75">
      <c r="A254" s="9" t="s">
        <v>2429</v>
      </c>
      <c r="B254" s="9" t="s">
        <v>2430</v>
      </c>
      <c r="C254" s="212" t="s">
        <v>1912</v>
      </c>
      <c r="D254" s="212"/>
      <c r="E254" s="12">
        <v>320</v>
      </c>
      <c r="F254" s="13">
        <v>100</v>
      </c>
      <c r="G254" s="14">
        <v>64</v>
      </c>
      <c r="H254" s="13">
        <v>20</v>
      </c>
      <c r="I254" s="14">
        <v>96</v>
      </c>
      <c r="J254" s="13">
        <v>30</v>
      </c>
      <c r="K254" s="14">
        <v>122</v>
      </c>
      <c r="L254" s="13">
        <v>38.125</v>
      </c>
      <c r="M254" s="14">
        <v>28</v>
      </c>
      <c r="N254" s="13">
        <v>8.75</v>
      </c>
      <c r="O254" s="14">
        <v>10</v>
      </c>
      <c r="P254" s="13">
        <v>3.125</v>
      </c>
      <c r="Q254" s="210">
        <v>7</v>
      </c>
      <c r="R254" s="210"/>
    </row>
    <row r="255" spans="1:18" ht="12.75">
      <c r="A255" s="9"/>
      <c r="B255" s="9"/>
      <c r="C255" s="9"/>
      <c r="D255" s="16" t="s">
        <v>1913</v>
      </c>
      <c r="E255" s="12">
        <v>271</v>
      </c>
      <c r="F255" s="18" t="s">
        <v>1914</v>
      </c>
      <c r="G255" s="14">
        <v>62</v>
      </c>
      <c r="H255" s="18" t="s">
        <v>2431</v>
      </c>
      <c r="I255" s="14">
        <v>93</v>
      </c>
      <c r="J255" s="18" t="s">
        <v>2299</v>
      </c>
      <c r="K255" s="14">
        <v>116</v>
      </c>
      <c r="L255" s="18" t="s">
        <v>2432</v>
      </c>
      <c r="M255" s="14">
        <v>0</v>
      </c>
      <c r="N255" s="18" t="s">
        <v>1922</v>
      </c>
      <c r="O255" s="14">
        <v>0</v>
      </c>
      <c r="P255" s="18" t="s">
        <v>1922</v>
      </c>
      <c r="Q255" s="210">
        <v>0</v>
      </c>
      <c r="R255" s="210"/>
    </row>
    <row r="256" spans="1:18" ht="12.75">
      <c r="A256" s="9"/>
      <c r="B256" s="9"/>
      <c r="C256" s="9"/>
      <c r="D256" s="16" t="s">
        <v>1919</v>
      </c>
      <c r="E256" s="12">
        <v>37</v>
      </c>
      <c r="F256" s="18" t="s">
        <v>1914</v>
      </c>
      <c r="G256" s="14">
        <v>1</v>
      </c>
      <c r="H256" s="18" t="s">
        <v>2433</v>
      </c>
      <c r="I256" s="14">
        <v>2</v>
      </c>
      <c r="J256" s="18" t="s">
        <v>2293</v>
      </c>
      <c r="K256" s="14">
        <v>4</v>
      </c>
      <c r="L256" s="18" t="s">
        <v>2434</v>
      </c>
      <c r="M256" s="14">
        <v>26</v>
      </c>
      <c r="N256" s="18" t="s">
        <v>2435</v>
      </c>
      <c r="O256" s="14">
        <v>4</v>
      </c>
      <c r="P256" s="18" t="s">
        <v>2434</v>
      </c>
      <c r="Q256" s="210">
        <v>2</v>
      </c>
      <c r="R256" s="210"/>
    </row>
    <row r="257" spans="1:18" ht="12.75">
      <c r="A257" s="9"/>
      <c r="B257" s="9"/>
      <c r="C257" s="9"/>
      <c r="D257" s="16" t="s">
        <v>1925</v>
      </c>
      <c r="E257" s="12">
        <v>11</v>
      </c>
      <c r="F257" s="18" t="s">
        <v>1914</v>
      </c>
      <c r="G257" s="14">
        <v>0</v>
      </c>
      <c r="H257" s="18" t="s">
        <v>1922</v>
      </c>
      <c r="I257" s="14">
        <v>1</v>
      </c>
      <c r="J257" s="18" t="s">
        <v>2043</v>
      </c>
      <c r="K257" s="14">
        <v>2</v>
      </c>
      <c r="L257" s="18" t="s">
        <v>2042</v>
      </c>
      <c r="M257" s="14">
        <v>2</v>
      </c>
      <c r="N257" s="18" t="s">
        <v>2042</v>
      </c>
      <c r="O257" s="14">
        <v>6</v>
      </c>
      <c r="P257" s="18" t="s">
        <v>2045</v>
      </c>
      <c r="Q257" s="210">
        <v>5</v>
      </c>
      <c r="R257" s="210"/>
    </row>
    <row r="258" spans="1:18" ht="12.75">
      <c r="A258" s="9"/>
      <c r="B258" s="9"/>
      <c r="C258" s="9"/>
      <c r="D258" s="16" t="s">
        <v>1905</v>
      </c>
      <c r="E258" s="12">
        <v>1</v>
      </c>
      <c r="F258" s="18" t="s">
        <v>1914</v>
      </c>
      <c r="G258" s="14">
        <v>1</v>
      </c>
      <c r="H258" s="18" t="s">
        <v>1914</v>
      </c>
      <c r="I258" s="14">
        <v>0</v>
      </c>
      <c r="J258" s="18" t="s">
        <v>1922</v>
      </c>
      <c r="K258" s="14">
        <v>0</v>
      </c>
      <c r="L258" s="18" t="s">
        <v>1922</v>
      </c>
      <c r="M258" s="14">
        <v>0</v>
      </c>
      <c r="N258" s="18" t="s">
        <v>1922</v>
      </c>
      <c r="O258" s="14">
        <v>0</v>
      </c>
      <c r="P258" s="18" t="s">
        <v>1922</v>
      </c>
      <c r="Q258" s="210">
        <v>0</v>
      </c>
      <c r="R258" s="210"/>
    </row>
    <row r="259" spans="1:18" ht="12.75">
      <c r="A259" s="9" t="s">
        <v>2436</v>
      </c>
      <c r="B259" s="9" t="s">
        <v>2437</v>
      </c>
      <c r="C259" s="212" t="s">
        <v>1912</v>
      </c>
      <c r="D259" s="212"/>
      <c r="E259" s="12">
        <v>303</v>
      </c>
      <c r="F259" s="13">
        <v>100</v>
      </c>
      <c r="G259" s="14">
        <v>42</v>
      </c>
      <c r="H259" s="13">
        <v>13.861386138613861</v>
      </c>
      <c r="I259" s="14">
        <v>104</v>
      </c>
      <c r="J259" s="13">
        <v>34.32343234323432</v>
      </c>
      <c r="K259" s="14">
        <v>72</v>
      </c>
      <c r="L259" s="13">
        <v>23.762376237623762</v>
      </c>
      <c r="M259" s="14">
        <v>71</v>
      </c>
      <c r="N259" s="13">
        <v>23.432343234323433</v>
      </c>
      <c r="O259" s="14">
        <v>14</v>
      </c>
      <c r="P259" s="13">
        <v>4.62046204620462</v>
      </c>
      <c r="Q259" s="210">
        <v>0</v>
      </c>
      <c r="R259" s="210"/>
    </row>
    <row r="260" spans="1:18" ht="12.75">
      <c r="A260" s="9"/>
      <c r="B260" s="9"/>
      <c r="C260" s="9"/>
      <c r="D260" s="16" t="s">
        <v>1913</v>
      </c>
      <c r="E260" s="12">
        <v>210</v>
      </c>
      <c r="F260" s="18" t="s">
        <v>1914</v>
      </c>
      <c r="G260" s="14">
        <v>41</v>
      </c>
      <c r="H260" s="18" t="s">
        <v>2438</v>
      </c>
      <c r="I260" s="14">
        <v>96</v>
      </c>
      <c r="J260" s="18" t="s">
        <v>2439</v>
      </c>
      <c r="K260" s="14">
        <v>66</v>
      </c>
      <c r="L260" s="18" t="s">
        <v>2440</v>
      </c>
      <c r="M260" s="14">
        <v>4</v>
      </c>
      <c r="N260" s="18" t="s">
        <v>2441</v>
      </c>
      <c r="O260" s="14">
        <v>3</v>
      </c>
      <c r="P260" s="18" t="s">
        <v>2305</v>
      </c>
      <c r="Q260" s="210">
        <v>0</v>
      </c>
      <c r="R260" s="210"/>
    </row>
    <row r="261" spans="1:18" ht="12.75">
      <c r="A261" s="9"/>
      <c r="B261" s="9"/>
      <c r="C261" s="9"/>
      <c r="D261" s="16" t="s">
        <v>1919</v>
      </c>
      <c r="E261" s="12">
        <v>86</v>
      </c>
      <c r="F261" s="18" t="s">
        <v>1914</v>
      </c>
      <c r="G261" s="14">
        <v>1</v>
      </c>
      <c r="H261" s="18" t="s">
        <v>2442</v>
      </c>
      <c r="I261" s="14">
        <v>7</v>
      </c>
      <c r="J261" s="18" t="s">
        <v>2443</v>
      </c>
      <c r="K261" s="14">
        <v>6</v>
      </c>
      <c r="L261" s="18" t="s">
        <v>2444</v>
      </c>
      <c r="M261" s="14">
        <v>66</v>
      </c>
      <c r="N261" s="18" t="s">
        <v>2445</v>
      </c>
      <c r="O261" s="14">
        <v>6</v>
      </c>
      <c r="P261" s="18" t="s">
        <v>2444</v>
      </c>
      <c r="Q261" s="210">
        <v>0</v>
      </c>
      <c r="R261" s="210"/>
    </row>
    <row r="262" spans="1:18" ht="12.75">
      <c r="A262" s="9"/>
      <c r="B262" s="9"/>
      <c r="C262" s="9"/>
      <c r="D262" s="16" t="s">
        <v>1925</v>
      </c>
      <c r="E262" s="12">
        <v>5</v>
      </c>
      <c r="F262" s="18" t="s">
        <v>1914</v>
      </c>
      <c r="G262" s="14">
        <v>0</v>
      </c>
      <c r="H262" s="18" t="s">
        <v>1922</v>
      </c>
      <c r="I262" s="14">
        <v>1</v>
      </c>
      <c r="J262" s="18" t="s">
        <v>1929</v>
      </c>
      <c r="K262" s="14">
        <v>0</v>
      </c>
      <c r="L262" s="18" t="s">
        <v>1922</v>
      </c>
      <c r="M262" s="14">
        <v>1</v>
      </c>
      <c r="N262" s="18" t="s">
        <v>1929</v>
      </c>
      <c r="O262" s="14">
        <v>3</v>
      </c>
      <c r="P262" s="18" t="s">
        <v>1928</v>
      </c>
      <c r="Q262" s="210">
        <v>0</v>
      </c>
      <c r="R262" s="210"/>
    </row>
    <row r="263" spans="1:18" ht="12.75">
      <c r="A263" s="9"/>
      <c r="B263" s="9"/>
      <c r="C263" s="9"/>
      <c r="D263" s="16" t="s">
        <v>1958</v>
      </c>
      <c r="E263" s="12">
        <v>1</v>
      </c>
      <c r="F263" s="18" t="s">
        <v>1914</v>
      </c>
      <c r="G263" s="14">
        <v>0</v>
      </c>
      <c r="H263" s="18" t="s">
        <v>1922</v>
      </c>
      <c r="I263" s="14">
        <v>0</v>
      </c>
      <c r="J263" s="18" t="s">
        <v>1922</v>
      </c>
      <c r="K263" s="14">
        <v>0</v>
      </c>
      <c r="L263" s="18" t="s">
        <v>1922</v>
      </c>
      <c r="M263" s="14">
        <v>0</v>
      </c>
      <c r="N263" s="18" t="s">
        <v>1922</v>
      </c>
      <c r="O263" s="14">
        <v>1</v>
      </c>
      <c r="P263" s="18" t="s">
        <v>1914</v>
      </c>
      <c r="Q263" s="210">
        <v>0</v>
      </c>
      <c r="R263" s="210"/>
    </row>
    <row r="264" spans="1:18" ht="12.75">
      <c r="A264" s="9"/>
      <c r="B264" s="9"/>
      <c r="C264" s="9"/>
      <c r="D264" s="16" t="s">
        <v>1905</v>
      </c>
      <c r="E264" s="12">
        <v>1</v>
      </c>
      <c r="F264" s="18" t="s">
        <v>1914</v>
      </c>
      <c r="G264" s="14">
        <v>0</v>
      </c>
      <c r="H264" s="18" t="s">
        <v>1922</v>
      </c>
      <c r="I264" s="14">
        <v>0</v>
      </c>
      <c r="J264" s="18" t="s">
        <v>1922</v>
      </c>
      <c r="K264" s="14">
        <v>0</v>
      </c>
      <c r="L264" s="18" t="s">
        <v>1922</v>
      </c>
      <c r="M264" s="14">
        <v>0</v>
      </c>
      <c r="N264" s="18" t="s">
        <v>1922</v>
      </c>
      <c r="O264" s="14">
        <v>1</v>
      </c>
      <c r="P264" s="18" t="s">
        <v>1914</v>
      </c>
      <c r="Q264" s="210">
        <v>0</v>
      </c>
      <c r="R264" s="210"/>
    </row>
    <row r="265" spans="1:18" ht="12.75">
      <c r="A265" s="9" t="s">
        <v>2446</v>
      </c>
      <c r="B265" s="9" t="s">
        <v>2447</v>
      </c>
      <c r="C265" s="212" t="s">
        <v>1912</v>
      </c>
      <c r="D265" s="212"/>
      <c r="E265" s="12">
        <v>352</v>
      </c>
      <c r="F265" s="13">
        <v>100</v>
      </c>
      <c r="G265" s="14">
        <v>42</v>
      </c>
      <c r="H265" s="13">
        <v>11.931818181818182</v>
      </c>
      <c r="I265" s="14">
        <v>107</v>
      </c>
      <c r="J265" s="13">
        <v>30.397727272727273</v>
      </c>
      <c r="K265" s="14">
        <v>123</v>
      </c>
      <c r="L265" s="13">
        <v>34.94318181818182</v>
      </c>
      <c r="M265" s="14">
        <v>67</v>
      </c>
      <c r="N265" s="13">
        <v>19.03409090909091</v>
      </c>
      <c r="O265" s="14">
        <v>13</v>
      </c>
      <c r="P265" s="13">
        <v>3.6931818181818183</v>
      </c>
      <c r="Q265" s="210">
        <v>0</v>
      </c>
      <c r="R265" s="210"/>
    </row>
    <row r="266" spans="1:18" ht="12.75">
      <c r="A266" s="9"/>
      <c r="B266" s="9"/>
      <c r="C266" s="9"/>
      <c r="D266" s="16" t="s">
        <v>1913</v>
      </c>
      <c r="E266" s="12">
        <v>252</v>
      </c>
      <c r="F266" s="18" t="s">
        <v>1914</v>
      </c>
      <c r="G266" s="14">
        <v>40</v>
      </c>
      <c r="H266" s="18" t="s">
        <v>2448</v>
      </c>
      <c r="I266" s="14">
        <v>98</v>
      </c>
      <c r="J266" s="18" t="s">
        <v>2449</v>
      </c>
      <c r="K266" s="14">
        <v>112</v>
      </c>
      <c r="L266" s="18" t="s">
        <v>2317</v>
      </c>
      <c r="M266" s="14">
        <v>2</v>
      </c>
      <c r="N266" s="18" t="s">
        <v>2450</v>
      </c>
      <c r="O266" s="14">
        <v>0</v>
      </c>
      <c r="P266" s="18" t="s">
        <v>1922</v>
      </c>
      <c r="Q266" s="210">
        <v>0</v>
      </c>
      <c r="R266" s="210"/>
    </row>
    <row r="267" spans="1:18" ht="12.75">
      <c r="A267" s="9"/>
      <c r="B267" s="9"/>
      <c r="C267" s="9"/>
      <c r="D267" s="16" t="s">
        <v>1919</v>
      </c>
      <c r="E267" s="12">
        <v>90</v>
      </c>
      <c r="F267" s="18" t="s">
        <v>1914</v>
      </c>
      <c r="G267" s="14">
        <v>1</v>
      </c>
      <c r="H267" s="18" t="s">
        <v>2451</v>
      </c>
      <c r="I267" s="14">
        <v>9</v>
      </c>
      <c r="J267" s="18" t="s">
        <v>2246</v>
      </c>
      <c r="K267" s="14">
        <v>11</v>
      </c>
      <c r="L267" s="18" t="s">
        <v>2452</v>
      </c>
      <c r="M267" s="14">
        <v>63</v>
      </c>
      <c r="N267" s="18" t="s">
        <v>2453</v>
      </c>
      <c r="O267" s="14">
        <v>6</v>
      </c>
      <c r="P267" s="18" t="s">
        <v>2023</v>
      </c>
      <c r="Q267" s="210">
        <v>0</v>
      </c>
      <c r="R267" s="210"/>
    </row>
    <row r="268" spans="1:18" ht="12.75">
      <c r="A268" s="9"/>
      <c r="B268" s="9"/>
      <c r="C268" s="9"/>
      <c r="D268" s="16" t="s">
        <v>1925</v>
      </c>
      <c r="E268" s="12">
        <v>8</v>
      </c>
      <c r="F268" s="18" t="s">
        <v>1914</v>
      </c>
      <c r="G268" s="14">
        <v>1</v>
      </c>
      <c r="H268" s="18" t="s">
        <v>1940</v>
      </c>
      <c r="I268" s="14">
        <v>0</v>
      </c>
      <c r="J268" s="18" t="s">
        <v>1922</v>
      </c>
      <c r="K268" s="14">
        <v>0</v>
      </c>
      <c r="L268" s="18" t="s">
        <v>1922</v>
      </c>
      <c r="M268" s="14">
        <v>2</v>
      </c>
      <c r="N268" s="18" t="s">
        <v>1939</v>
      </c>
      <c r="O268" s="14">
        <v>5</v>
      </c>
      <c r="P268" s="18" t="s">
        <v>2454</v>
      </c>
      <c r="Q268" s="210">
        <v>0</v>
      </c>
      <c r="R268" s="210"/>
    </row>
    <row r="269" spans="1:18" ht="12.75">
      <c r="A269" s="9"/>
      <c r="B269" s="9"/>
      <c r="C269" s="9"/>
      <c r="D269" s="16" t="s">
        <v>1958</v>
      </c>
      <c r="E269" s="12">
        <v>2</v>
      </c>
      <c r="F269" s="18" t="s">
        <v>1914</v>
      </c>
      <c r="G269" s="14">
        <v>0</v>
      </c>
      <c r="H269" s="18" t="s">
        <v>1922</v>
      </c>
      <c r="I269" s="14">
        <v>0</v>
      </c>
      <c r="J269" s="18" t="s">
        <v>1922</v>
      </c>
      <c r="K269" s="14">
        <v>0</v>
      </c>
      <c r="L269" s="18" t="s">
        <v>1922</v>
      </c>
      <c r="M269" s="14">
        <v>0</v>
      </c>
      <c r="N269" s="18" t="s">
        <v>1922</v>
      </c>
      <c r="O269" s="14">
        <v>2</v>
      </c>
      <c r="P269" s="18" t="s">
        <v>1914</v>
      </c>
      <c r="Q269" s="210">
        <v>0</v>
      </c>
      <c r="R269" s="210"/>
    </row>
    <row r="270" spans="1:18" ht="12.75">
      <c r="A270" s="9" t="s">
        <v>2455</v>
      </c>
      <c r="B270" s="9" t="s">
        <v>2456</v>
      </c>
      <c r="C270" s="212" t="s">
        <v>1912</v>
      </c>
      <c r="D270" s="212"/>
      <c r="E270" s="12">
        <v>140</v>
      </c>
      <c r="F270" s="13">
        <v>100</v>
      </c>
      <c r="G270" s="14">
        <v>16</v>
      </c>
      <c r="H270" s="13">
        <v>11.428571428571429</v>
      </c>
      <c r="I270" s="14">
        <v>63</v>
      </c>
      <c r="J270" s="13">
        <v>45</v>
      </c>
      <c r="K270" s="14">
        <v>41</v>
      </c>
      <c r="L270" s="13">
        <v>29.285714285714285</v>
      </c>
      <c r="M270" s="14">
        <v>15</v>
      </c>
      <c r="N270" s="13">
        <v>10.714285714285714</v>
      </c>
      <c r="O270" s="14">
        <v>5</v>
      </c>
      <c r="P270" s="13">
        <v>3.5714285714285716</v>
      </c>
      <c r="Q270" s="210">
        <v>2</v>
      </c>
      <c r="R270" s="210"/>
    </row>
    <row r="271" spans="1:18" ht="12.75">
      <c r="A271" s="9"/>
      <c r="B271" s="9"/>
      <c r="C271" s="9"/>
      <c r="D271" s="16" t="s">
        <v>1913</v>
      </c>
      <c r="E271" s="12">
        <v>105</v>
      </c>
      <c r="F271" s="18" t="s">
        <v>1914</v>
      </c>
      <c r="G271" s="14">
        <v>12</v>
      </c>
      <c r="H271" s="18" t="s">
        <v>2457</v>
      </c>
      <c r="I271" s="14">
        <v>55</v>
      </c>
      <c r="J271" s="18" t="s">
        <v>1937</v>
      </c>
      <c r="K271" s="14">
        <v>38</v>
      </c>
      <c r="L271" s="18" t="s">
        <v>2458</v>
      </c>
      <c r="M271" s="14">
        <v>0</v>
      </c>
      <c r="N271" s="18" t="s">
        <v>1922</v>
      </c>
      <c r="O271" s="14">
        <v>0</v>
      </c>
      <c r="P271" s="18" t="s">
        <v>1922</v>
      </c>
      <c r="Q271" s="210">
        <v>0</v>
      </c>
      <c r="R271" s="210"/>
    </row>
    <row r="272" spans="1:18" ht="12.75">
      <c r="A272" s="9"/>
      <c r="B272" s="9"/>
      <c r="C272" s="9"/>
      <c r="D272" s="16" t="s">
        <v>1919</v>
      </c>
      <c r="E272" s="12">
        <v>32</v>
      </c>
      <c r="F272" s="18" t="s">
        <v>1914</v>
      </c>
      <c r="G272" s="14">
        <v>3</v>
      </c>
      <c r="H272" s="18" t="s">
        <v>2102</v>
      </c>
      <c r="I272" s="14">
        <v>8</v>
      </c>
      <c r="J272" s="18" t="s">
        <v>1939</v>
      </c>
      <c r="K272" s="14">
        <v>3</v>
      </c>
      <c r="L272" s="18" t="s">
        <v>2102</v>
      </c>
      <c r="M272" s="14">
        <v>15</v>
      </c>
      <c r="N272" s="18" t="s">
        <v>2459</v>
      </c>
      <c r="O272" s="14">
        <v>3</v>
      </c>
      <c r="P272" s="18" t="s">
        <v>2102</v>
      </c>
      <c r="Q272" s="210">
        <v>1</v>
      </c>
      <c r="R272" s="210"/>
    </row>
    <row r="273" spans="1:18" ht="12.75">
      <c r="A273" s="9"/>
      <c r="B273" s="9"/>
      <c r="C273" s="9"/>
      <c r="D273" s="16" t="s">
        <v>1925</v>
      </c>
      <c r="E273" s="12">
        <v>3</v>
      </c>
      <c r="F273" s="18" t="s">
        <v>1914</v>
      </c>
      <c r="G273" s="14">
        <v>1</v>
      </c>
      <c r="H273" s="18" t="s">
        <v>2033</v>
      </c>
      <c r="I273" s="14">
        <v>0</v>
      </c>
      <c r="J273" s="18" t="s">
        <v>1922</v>
      </c>
      <c r="K273" s="14">
        <v>0</v>
      </c>
      <c r="L273" s="18" t="s">
        <v>1922</v>
      </c>
      <c r="M273" s="14">
        <v>0</v>
      </c>
      <c r="N273" s="18" t="s">
        <v>1922</v>
      </c>
      <c r="O273" s="14">
        <v>2</v>
      </c>
      <c r="P273" s="18" t="s">
        <v>2024</v>
      </c>
      <c r="Q273" s="210">
        <v>1</v>
      </c>
      <c r="R273" s="210"/>
    </row>
    <row r="274" spans="1:18" ht="12.75">
      <c r="A274" s="9" t="s">
        <v>2460</v>
      </c>
      <c r="B274" s="9" t="s">
        <v>2461</v>
      </c>
      <c r="C274" s="212" t="s">
        <v>1912</v>
      </c>
      <c r="D274" s="212"/>
      <c r="E274" s="12">
        <v>549</v>
      </c>
      <c r="F274" s="13">
        <v>100</v>
      </c>
      <c r="G274" s="14">
        <v>70</v>
      </c>
      <c r="H274" s="13">
        <v>12.750455373406194</v>
      </c>
      <c r="I274" s="14">
        <v>163</v>
      </c>
      <c r="J274" s="13">
        <v>29.690346083788707</v>
      </c>
      <c r="K274" s="14">
        <v>238</v>
      </c>
      <c r="L274" s="13">
        <v>43.35154826958106</v>
      </c>
      <c r="M274" s="14">
        <v>67</v>
      </c>
      <c r="N274" s="13">
        <v>12.2040072859745</v>
      </c>
      <c r="O274" s="14">
        <v>11</v>
      </c>
      <c r="P274" s="13">
        <v>2.0036429872495445</v>
      </c>
      <c r="Q274" s="210">
        <v>0</v>
      </c>
      <c r="R274" s="210"/>
    </row>
    <row r="275" spans="1:18" ht="12.75">
      <c r="A275" s="9"/>
      <c r="B275" s="9"/>
      <c r="C275" s="9"/>
      <c r="D275" s="16" t="s">
        <v>1913</v>
      </c>
      <c r="E275" s="12">
        <v>450</v>
      </c>
      <c r="F275" s="18" t="s">
        <v>1914</v>
      </c>
      <c r="G275" s="14">
        <v>67</v>
      </c>
      <c r="H275" s="18" t="s">
        <v>2462</v>
      </c>
      <c r="I275" s="14">
        <v>155</v>
      </c>
      <c r="J275" s="18" t="s">
        <v>2463</v>
      </c>
      <c r="K275" s="14">
        <v>225</v>
      </c>
      <c r="L275" s="18" t="s">
        <v>2016</v>
      </c>
      <c r="M275" s="14">
        <v>3</v>
      </c>
      <c r="N275" s="18" t="s">
        <v>2464</v>
      </c>
      <c r="O275" s="14">
        <v>0</v>
      </c>
      <c r="P275" s="18" t="s">
        <v>1922</v>
      </c>
      <c r="Q275" s="210">
        <v>0</v>
      </c>
      <c r="R275" s="210"/>
    </row>
    <row r="276" spans="1:18" ht="12.75">
      <c r="A276" s="9"/>
      <c r="B276" s="9"/>
      <c r="C276" s="9"/>
      <c r="D276" s="16" t="s">
        <v>1919</v>
      </c>
      <c r="E276" s="12">
        <v>63</v>
      </c>
      <c r="F276" s="18" t="s">
        <v>1914</v>
      </c>
      <c r="G276" s="14">
        <v>1</v>
      </c>
      <c r="H276" s="18" t="s">
        <v>2465</v>
      </c>
      <c r="I276" s="14">
        <v>4</v>
      </c>
      <c r="J276" s="18" t="s">
        <v>2466</v>
      </c>
      <c r="K276" s="14">
        <v>3</v>
      </c>
      <c r="L276" s="18" t="s">
        <v>1936</v>
      </c>
      <c r="M276" s="14">
        <v>52</v>
      </c>
      <c r="N276" s="18" t="s">
        <v>2467</v>
      </c>
      <c r="O276" s="14">
        <v>3</v>
      </c>
      <c r="P276" s="18" t="s">
        <v>1936</v>
      </c>
      <c r="Q276" s="210">
        <v>0</v>
      </c>
      <c r="R276" s="210"/>
    </row>
    <row r="277" spans="1:18" ht="12.75">
      <c r="A277" s="9"/>
      <c r="B277" s="9"/>
      <c r="C277" s="9"/>
      <c r="D277" s="16" t="s">
        <v>1925</v>
      </c>
      <c r="E277" s="12">
        <v>35</v>
      </c>
      <c r="F277" s="18" t="s">
        <v>1914</v>
      </c>
      <c r="G277" s="14">
        <v>2</v>
      </c>
      <c r="H277" s="18" t="s">
        <v>2468</v>
      </c>
      <c r="I277" s="14">
        <v>4</v>
      </c>
      <c r="J277" s="18" t="s">
        <v>2457</v>
      </c>
      <c r="K277" s="14">
        <v>10</v>
      </c>
      <c r="L277" s="18" t="s">
        <v>1938</v>
      </c>
      <c r="M277" s="14">
        <v>12</v>
      </c>
      <c r="N277" s="18" t="s">
        <v>2469</v>
      </c>
      <c r="O277" s="14">
        <v>7</v>
      </c>
      <c r="P277" s="18" t="s">
        <v>1929</v>
      </c>
      <c r="Q277" s="210">
        <v>0</v>
      </c>
      <c r="R277" s="210"/>
    </row>
    <row r="278" spans="1:18" ht="12.75">
      <c r="A278" s="9"/>
      <c r="B278" s="9"/>
      <c r="C278" s="9"/>
      <c r="D278" s="16" t="s">
        <v>1958</v>
      </c>
      <c r="E278" s="12">
        <v>1</v>
      </c>
      <c r="F278" s="18" t="s">
        <v>1914</v>
      </c>
      <c r="G278" s="14">
        <v>0</v>
      </c>
      <c r="H278" s="18" t="s">
        <v>1922</v>
      </c>
      <c r="I278" s="14">
        <v>0</v>
      </c>
      <c r="J278" s="18" t="s">
        <v>1922</v>
      </c>
      <c r="K278" s="14">
        <v>0</v>
      </c>
      <c r="L278" s="18" t="s">
        <v>1922</v>
      </c>
      <c r="M278" s="14">
        <v>0</v>
      </c>
      <c r="N278" s="18" t="s">
        <v>1922</v>
      </c>
      <c r="O278" s="14">
        <v>1</v>
      </c>
      <c r="P278" s="18" t="s">
        <v>1914</v>
      </c>
      <c r="Q278" s="210">
        <v>0</v>
      </c>
      <c r="R278" s="210"/>
    </row>
    <row r="279" spans="1:18" ht="12.75">
      <c r="A279" s="9" t="s">
        <v>2470</v>
      </c>
      <c r="B279" s="9" t="s">
        <v>2471</v>
      </c>
      <c r="C279" s="212" t="s">
        <v>1912</v>
      </c>
      <c r="D279" s="212"/>
      <c r="E279" s="12">
        <v>316</v>
      </c>
      <c r="F279" s="13">
        <v>100</v>
      </c>
      <c r="G279" s="14">
        <v>59</v>
      </c>
      <c r="H279" s="13">
        <v>18.670886075949365</v>
      </c>
      <c r="I279" s="14">
        <v>117</v>
      </c>
      <c r="J279" s="13">
        <v>37.0253164556962</v>
      </c>
      <c r="K279" s="14">
        <v>83</v>
      </c>
      <c r="L279" s="13">
        <v>26.265822784810126</v>
      </c>
      <c r="M279" s="14">
        <v>43</v>
      </c>
      <c r="N279" s="13">
        <v>13.60759493670886</v>
      </c>
      <c r="O279" s="14">
        <v>14</v>
      </c>
      <c r="P279" s="13">
        <v>4.430379746835443</v>
      </c>
      <c r="Q279" s="210">
        <v>0</v>
      </c>
      <c r="R279" s="210"/>
    </row>
    <row r="280" spans="1:18" ht="12.75">
      <c r="A280" s="9"/>
      <c r="B280" s="9"/>
      <c r="C280" s="9"/>
      <c r="D280" s="16" t="s">
        <v>1913</v>
      </c>
      <c r="E280" s="12">
        <v>237</v>
      </c>
      <c r="F280" s="18" t="s">
        <v>1914</v>
      </c>
      <c r="G280" s="14">
        <v>53</v>
      </c>
      <c r="H280" s="18" t="s">
        <v>2240</v>
      </c>
      <c r="I280" s="14">
        <v>102</v>
      </c>
      <c r="J280" s="18" t="s">
        <v>2472</v>
      </c>
      <c r="K280" s="14">
        <v>81</v>
      </c>
      <c r="L280" s="18" t="s">
        <v>2473</v>
      </c>
      <c r="M280" s="14">
        <v>0</v>
      </c>
      <c r="N280" s="18" t="s">
        <v>1922</v>
      </c>
      <c r="O280" s="14">
        <v>1</v>
      </c>
      <c r="P280" s="18" t="s">
        <v>1964</v>
      </c>
      <c r="Q280" s="210">
        <v>0</v>
      </c>
      <c r="R280" s="210"/>
    </row>
    <row r="281" spans="1:18" ht="12.75">
      <c r="A281" s="9"/>
      <c r="B281" s="9"/>
      <c r="C281" s="9"/>
      <c r="D281" s="16" t="s">
        <v>1919</v>
      </c>
      <c r="E281" s="12">
        <v>67</v>
      </c>
      <c r="F281" s="18" t="s">
        <v>1914</v>
      </c>
      <c r="G281" s="14">
        <v>6</v>
      </c>
      <c r="H281" s="18" t="s">
        <v>2474</v>
      </c>
      <c r="I281" s="14">
        <v>15</v>
      </c>
      <c r="J281" s="18" t="s">
        <v>2475</v>
      </c>
      <c r="K281" s="14">
        <v>2</v>
      </c>
      <c r="L281" s="18" t="s">
        <v>2476</v>
      </c>
      <c r="M281" s="14">
        <v>40</v>
      </c>
      <c r="N281" s="18" t="s">
        <v>2477</v>
      </c>
      <c r="O281" s="14">
        <v>4</v>
      </c>
      <c r="P281" s="18" t="s">
        <v>2478</v>
      </c>
      <c r="Q281" s="210">
        <v>0</v>
      </c>
      <c r="R281" s="210"/>
    </row>
    <row r="282" spans="1:18" ht="12.75">
      <c r="A282" s="9"/>
      <c r="B282" s="9"/>
      <c r="C282" s="9"/>
      <c r="D282" s="16" t="s">
        <v>1925</v>
      </c>
      <c r="E282" s="12">
        <v>11</v>
      </c>
      <c r="F282" s="18" t="s">
        <v>1914</v>
      </c>
      <c r="G282" s="14">
        <v>0</v>
      </c>
      <c r="H282" s="18" t="s">
        <v>1922</v>
      </c>
      <c r="I282" s="14">
        <v>0</v>
      </c>
      <c r="J282" s="18" t="s">
        <v>1922</v>
      </c>
      <c r="K282" s="14">
        <v>0</v>
      </c>
      <c r="L282" s="18" t="s">
        <v>1922</v>
      </c>
      <c r="M282" s="14">
        <v>3</v>
      </c>
      <c r="N282" s="18" t="s">
        <v>2044</v>
      </c>
      <c r="O282" s="14">
        <v>8</v>
      </c>
      <c r="P282" s="18" t="s">
        <v>2129</v>
      </c>
      <c r="Q282" s="210">
        <v>0</v>
      </c>
      <c r="R282" s="210"/>
    </row>
    <row r="283" spans="1:18" ht="12.75">
      <c r="A283" s="9"/>
      <c r="B283" s="9"/>
      <c r="C283" s="9"/>
      <c r="D283" s="16" t="s">
        <v>1905</v>
      </c>
      <c r="E283" s="12">
        <v>1</v>
      </c>
      <c r="F283" s="18" t="s">
        <v>1914</v>
      </c>
      <c r="G283" s="14">
        <v>0</v>
      </c>
      <c r="H283" s="18" t="s">
        <v>1922</v>
      </c>
      <c r="I283" s="14">
        <v>0</v>
      </c>
      <c r="J283" s="18" t="s">
        <v>1922</v>
      </c>
      <c r="K283" s="14">
        <v>0</v>
      </c>
      <c r="L283" s="18" t="s">
        <v>1922</v>
      </c>
      <c r="M283" s="14">
        <v>0</v>
      </c>
      <c r="N283" s="18" t="s">
        <v>1922</v>
      </c>
      <c r="O283" s="14">
        <v>1</v>
      </c>
      <c r="P283" s="18" t="s">
        <v>1914</v>
      </c>
      <c r="Q283" s="210">
        <v>0</v>
      </c>
      <c r="R283" s="210"/>
    </row>
    <row r="284" spans="1:18" ht="12.75">
      <c r="A284" s="9" t="s">
        <v>2479</v>
      </c>
      <c r="B284" s="9" t="s">
        <v>2480</v>
      </c>
      <c r="C284" s="212" t="s">
        <v>1912</v>
      </c>
      <c r="D284" s="212"/>
      <c r="E284" s="12">
        <v>660</v>
      </c>
      <c r="F284" s="13">
        <v>100</v>
      </c>
      <c r="G284" s="14">
        <v>56</v>
      </c>
      <c r="H284" s="13">
        <v>8.484848484848484</v>
      </c>
      <c r="I284" s="14">
        <v>199</v>
      </c>
      <c r="J284" s="13">
        <v>30.151515151515152</v>
      </c>
      <c r="K284" s="14">
        <v>275</v>
      </c>
      <c r="L284" s="13">
        <v>41.666666666666664</v>
      </c>
      <c r="M284" s="14">
        <v>116</v>
      </c>
      <c r="N284" s="13">
        <v>17.575757575757574</v>
      </c>
      <c r="O284" s="14">
        <v>14</v>
      </c>
      <c r="P284" s="13">
        <v>2.121212121212121</v>
      </c>
      <c r="Q284" s="210">
        <v>41</v>
      </c>
      <c r="R284" s="210"/>
    </row>
    <row r="285" spans="1:18" ht="12.75">
      <c r="A285" s="9"/>
      <c r="B285" s="9"/>
      <c r="C285" s="9"/>
      <c r="D285" s="16" t="s">
        <v>1913</v>
      </c>
      <c r="E285" s="12">
        <v>486</v>
      </c>
      <c r="F285" s="18" t="s">
        <v>1914</v>
      </c>
      <c r="G285" s="14">
        <v>48</v>
      </c>
      <c r="H285" s="18" t="s">
        <v>2481</v>
      </c>
      <c r="I285" s="14">
        <v>177</v>
      </c>
      <c r="J285" s="18" t="s">
        <v>2482</v>
      </c>
      <c r="K285" s="14">
        <v>261</v>
      </c>
      <c r="L285" s="18" t="s">
        <v>2483</v>
      </c>
      <c r="M285" s="14">
        <v>0</v>
      </c>
      <c r="N285" s="18" t="s">
        <v>1922</v>
      </c>
      <c r="O285" s="14">
        <v>0</v>
      </c>
      <c r="P285" s="18" t="s">
        <v>1922</v>
      </c>
      <c r="Q285" s="210">
        <v>0</v>
      </c>
      <c r="R285" s="210"/>
    </row>
    <row r="286" spans="1:18" ht="12.75">
      <c r="A286" s="9"/>
      <c r="B286" s="9"/>
      <c r="C286" s="9"/>
      <c r="D286" s="16" t="s">
        <v>1919</v>
      </c>
      <c r="E286" s="12">
        <v>149</v>
      </c>
      <c r="F286" s="18" t="s">
        <v>1914</v>
      </c>
      <c r="G286" s="14">
        <v>6</v>
      </c>
      <c r="H286" s="18" t="s">
        <v>2484</v>
      </c>
      <c r="I286" s="14">
        <v>19</v>
      </c>
      <c r="J286" s="18" t="s">
        <v>2485</v>
      </c>
      <c r="K286" s="14">
        <v>13</v>
      </c>
      <c r="L286" s="18" t="s">
        <v>2486</v>
      </c>
      <c r="M286" s="14">
        <v>111</v>
      </c>
      <c r="N286" s="18" t="s">
        <v>2487</v>
      </c>
      <c r="O286" s="14">
        <v>0</v>
      </c>
      <c r="P286" s="18" t="s">
        <v>1922</v>
      </c>
      <c r="Q286" s="210">
        <v>9</v>
      </c>
      <c r="R286" s="210"/>
    </row>
    <row r="287" spans="1:18" ht="12.75">
      <c r="A287" s="9"/>
      <c r="B287" s="9"/>
      <c r="C287" s="9"/>
      <c r="D287" s="16" t="s">
        <v>1925</v>
      </c>
      <c r="E287" s="12">
        <v>14</v>
      </c>
      <c r="F287" s="18" t="s">
        <v>1914</v>
      </c>
      <c r="G287" s="14">
        <v>2</v>
      </c>
      <c r="H287" s="18" t="s">
        <v>1935</v>
      </c>
      <c r="I287" s="14">
        <v>2</v>
      </c>
      <c r="J287" s="18" t="s">
        <v>1935</v>
      </c>
      <c r="K287" s="14">
        <v>1</v>
      </c>
      <c r="L287" s="18" t="s">
        <v>2179</v>
      </c>
      <c r="M287" s="14">
        <v>3</v>
      </c>
      <c r="N287" s="18" t="s">
        <v>2052</v>
      </c>
      <c r="O287" s="14">
        <v>6</v>
      </c>
      <c r="P287" s="18" t="s">
        <v>2261</v>
      </c>
      <c r="Q287" s="210">
        <v>32</v>
      </c>
      <c r="R287" s="210"/>
    </row>
    <row r="288" spans="1:18" ht="12.75">
      <c r="A288" s="9"/>
      <c r="B288" s="9"/>
      <c r="C288" s="9"/>
      <c r="D288" s="16" t="s">
        <v>1958</v>
      </c>
      <c r="E288" s="12">
        <v>9</v>
      </c>
      <c r="F288" s="18" t="s">
        <v>1914</v>
      </c>
      <c r="G288" s="14">
        <v>0</v>
      </c>
      <c r="H288" s="18" t="s">
        <v>1922</v>
      </c>
      <c r="I288" s="14">
        <v>1</v>
      </c>
      <c r="J288" s="18" t="s">
        <v>2080</v>
      </c>
      <c r="K288" s="14">
        <v>0</v>
      </c>
      <c r="L288" s="18" t="s">
        <v>1922</v>
      </c>
      <c r="M288" s="14">
        <v>2</v>
      </c>
      <c r="N288" s="18" t="s">
        <v>2121</v>
      </c>
      <c r="O288" s="14">
        <v>6</v>
      </c>
      <c r="P288" s="18" t="s">
        <v>2024</v>
      </c>
      <c r="Q288" s="210">
        <v>0</v>
      </c>
      <c r="R288" s="210"/>
    </row>
    <row r="289" spans="1:18" ht="12.75">
      <c r="A289" s="9"/>
      <c r="B289" s="9"/>
      <c r="C289" s="9"/>
      <c r="D289" s="16" t="s">
        <v>1905</v>
      </c>
      <c r="E289" s="12">
        <v>2</v>
      </c>
      <c r="F289" s="18" t="s">
        <v>1914</v>
      </c>
      <c r="G289" s="14">
        <v>0</v>
      </c>
      <c r="H289" s="18" t="s">
        <v>1922</v>
      </c>
      <c r="I289" s="14">
        <v>0</v>
      </c>
      <c r="J289" s="18" t="s">
        <v>1922</v>
      </c>
      <c r="K289" s="14">
        <v>0</v>
      </c>
      <c r="L289" s="18" t="s">
        <v>1922</v>
      </c>
      <c r="M289" s="14">
        <v>0</v>
      </c>
      <c r="N289" s="18" t="s">
        <v>1922</v>
      </c>
      <c r="O289" s="14">
        <v>2</v>
      </c>
      <c r="P289" s="18" t="s">
        <v>1914</v>
      </c>
      <c r="Q289" s="210">
        <v>0</v>
      </c>
      <c r="R289" s="210"/>
    </row>
    <row r="290" spans="1:18" ht="12.75">
      <c r="A290" s="9" t="s">
        <v>2488</v>
      </c>
      <c r="B290" s="9" t="s">
        <v>2489</v>
      </c>
      <c r="C290" s="212" t="s">
        <v>1912</v>
      </c>
      <c r="D290" s="212"/>
      <c r="E290" s="12">
        <v>387</v>
      </c>
      <c r="F290" s="13">
        <v>100</v>
      </c>
      <c r="G290" s="14">
        <v>34</v>
      </c>
      <c r="H290" s="13">
        <v>8.785529715762275</v>
      </c>
      <c r="I290" s="14">
        <v>114</v>
      </c>
      <c r="J290" s="13">
        <v>29.45736434108527</v>
      </c>
      <c r="K290" s="14">
        <v>132</v>
      </c>
      <c r="L290" s="13">
        <v>34.10852713178294</v>
      </c>
      <c r="M290" s="14">
        <v>86</v>
      </c>
      <c r="N290" s="13">
        <v>22.22222222222222</v>
      </c>
      <c r="O290" s="14">
        <v>21</v>
      </c>
      <c r="P290" s="13">
        <v>5.426356589147287</v>
      </c>
      <c r="Q290" s="210">
        <v>1</v>
      </c>
      <c r="R290" s="210"/>
    </row>
    <row r="291" spans="1:18" ht="12.75">
      <c r="A291" s="9"/>
      <c r="B291" s="9"/>
      <c r="C291" s="9"/>
      <c r="D291" s="16" t="s">
        <v>1913</v>
      </c>
      <c r="E291" s="12">
        <v>219</v>
      </c>
      <c r="F291" s="18" t="s">
        <v>1914</v>
      </c>
      <c r="G291" s="14">
        <v>20</v>
      </c>
      <c r="H291" s="18" t="s">
        <v>2490</v>
      </c>
      <c r="I291" s="14">
        <v>79</v>
      </c>
      <c r="J291" s="18" t="s">
        <v>2491</v>
      </c>
      <c r="K291" s="14">
        <v>119</v>
      </c>
      <c r="L291" s="18" t="s">
        <v>2492</v>
      </c>
      <c r="M291" s="14">
        <v>1</v>
      </c>
      <c r="N291" s="18" t="s">
        <v>2493</v>
      </c>
      <c r="O291" s="14">
        <v>0</v>
      </c>
      <c r="P291" s="18" t="s">
        <v>1922</v>
      </c>
      <c r="Q291" s="210">
        <v>0</v>
      </c>
      <c r="R291" s="210"/>
    </row>
    <row r="292" spans="1:18" ht="12.75">
      <c r="A292" s="9"/>
      <c r="B292" s="9"/>
      <c r="C292" s="9"/>
      <c r="D292" s="16" t="s">
        <v>1919</v>
      </c>
      <c r="E292" s="12">
        <v>141</v>
      </c>
      <c r="F292" s="18" t="s">
        <v>1914</v>
      </c>
      <c r="G292" s="14">
        <v>8</v>
      </c>
      <c r="H292" s="18" t="s">
        <v>2494</v>
      </c>
      <c r="I292" s="14">
        <v>30</v>
      </c>
      <c r="J292" s="18" t="s">
        <v>2495</v>
      </c>
      <c r="K292" s="14">
        <v>13</v>
      </c>
      <c r="L292" s="18" t="s">
        <v>2496</v>
      </c>
      <c r="M292" s="14">
        <v>79</v>
      </c>
      <c r="N292" s="18" t="s">
        <v>2497</v>
      </c>
      <c r="O292" s="14">
        <v>11</v>
      </c>
      <c r="P292" s="18" t="s">
        <v>2498</v>
      </c>
      <c r="Q292" s="210">
        <v>0</v>
      </c>
      <c r="R292" s="210"/>
    </row>
    <row r="293" spans="1:18" ht="12.75">
      <c r="A293" s="9"/>
      <c r="B293" s="9"/>
      <c r="C293" s="9"/>
      <c r="D293" s="16" t="s">
        <v>1925</v>
      </c>
      <c r="E293" s="12">
        <v>24</v>
      </c>
      <c r="F293" s="18" t="s">
        <v>1914</v>
      </c>
      <c r="G293" s="14">
        <v>6</v>
      </c>
      <c r="H293" s="18" t="s">
        <v>1939</v>
      </c>
      <c r="I293" s="14">
        <v>4</v>
      </c>
      <c r="J293" s="18" t="s">
        <v>2014</v>
      </c>
      <c r="K293" s="14">
        <v>0</v>
      </c>
      <c r="L293" s="18" t="s">
        <v>1922</v>
      </c>
      <c r="M293" s="14">
        <v>5</v>
      </c>
      <c r="N293" s="18" t="s">
        <v>2499</v>
      </c>
      <c r="O293" s="14">
        <v>9</v>
      </c>
      <c r="P293" s="18" t="s">
        <v>1926</v>
      </c>
      <c r="Q293" s="210">
        <v>0</v>
      </c>
      <c r="R293" s="210"/>
    </row>
    <row r="294" spans="1:18" ht="12.75">
      <c r="A294" s="9"/>
      <c r="B294" s="9"/>
      <c r="C294" s="9"/>
      <c r="D294" s="16" t="s">
        <v>1958</v>
      </c>
      <c r="E294" s="12">
        <v>3</v>
      </c>
      <c r="F294" s="18" t="s">
        <v>1914</v>
      </c>
      <c r="G294" s="14">
        <v>0</v>
      </c>
      <c r="H294" s="18" t="s">
        <v>1922</v>
      </c>
      <c r="I294" s="14">
        <v>1</v>
      </c>
      <c r="J294" s="18" t="s">
        <v>2033</v>
      </c>
      <c r="K294" s="14">
        <v>0</v>
      </c>
      <c r="L294" s="18" t="s">
        <v>1922</v>
      </c>
      <c r="M294" s="14">
        <v>1</v>
      </c>
      <c r="N294" s="18" t="s">
        <v>2033</v>
      </c>
      <c r="O294" s="14">
        <v>1</v>
      </c>
      <c r="P294" s="18" t="s">
        <v>2033</v>
      </c>
      <c r="Q294" s="210">
        <v>1</v>
      </c>
      <c r="R294" s="210"/>
    </row>
    <row r="295" spans="1:18" ht="12.75">
      <c r="A295" s="9" t="s">
        <v>2500</v>
      </c>
      <c r="B295" s="9" t="s">
        <v>2501</v>
      </c>
      <c r="C295" s="212" t="s">
        <v>1912</v>
      </c>
      <c r="D295" s="212"/>
      <c r="E295" s="12">
        <v>393</v>
      </c>
      <c r="F295" s="13">
        <v>100</v>
      </c>
      <c r="G295" s="14">
        <v>40</v>
      </c>
      <c r="H295" s="13">
        <v>10.178117048346056</v>
      </c>
      <c r="I295" s="14">
        <v>126</v>
      </c>
      <c r="J295" s="13">
        <v>32.06106870229008</v>
      </c>
      <c r="K295" s="14">
        <v>143</v>
      </c>
      <c r="L295" s="13">
        <v>36.38676844783715</v>
      </c>
      <c r="M295" s="14">
        <v>71</v>
      </c>
      <c r="N295" s="13">
        <v>18.06615776081425</v>
      </c>
      <c r="O295" s="14">
        <v>13</v>
      </c>
      <c r="P295" s="13">
        <v>3.3078880407124682</v>
      </c>
      <c r="Q295" s="210">
        <v>0</v>
      </c>
      <c r="R295" s="210"/>
    </row>
    <row r="296" spans="1:18" ht="12.75">
      <c r="A296" s="9"/>
      <c r="B296" s="9"/>
      <c r="C296" s="9"/>
      <c r="D296" s="16" t="s">
        <v>1913</v>
      </c>
      <c r="E296" s="12">
        <v>294</v>
      </c>
      <c r="F296" s="18" t="s">
        <v>1914</v>
      </c>
      <c r="G296" s="14">
        <v>37</v>
      </c>
      <c r="H296" s="18" t="s">
        <v>2502</v>
      </c>
      <c r="I296" s="14">
        <v>117</v>
      </c>
      <c r="J296" s="18" t="s">
        <v>2503</v>
      </c>
      <c r="K296" s="14">
        <v>138</v>
      </c>
      <c r="L296" s="18" t="s">
        <v>2504</v>
      </c>
      <c r="M296" s="14">
        <v>1</v>
      </c>
      <c r="N296" s="18" t="s">
        <v>2505</v>
      </c>
      <c r="O296" s="14">
        <v>1</v>
      </c>
      <c r="P296" s="18" t="s">
        <v>2505</v>
      </c>
      <c r="Q296" s="210">
        <v>0</v>
      </c>
      <c r="R296" s="210"/>
    </row>
    <row r="297" spans="1:18" ht="12.75">
      <c r="A297" s="9"/>
      <c r="B297" s="9"/>
      <c r="C297" s="9"/>
      <c r="D297" s="16" t="s">
        <v>1919</v>
      </c>
      <c r="E297" s="12">
        <v>94</v>
      </c>
      <c r="F297" s="18" t="s">
        <v>1914</v>
      </c>
      <c r="G297" s="14">
        <v>3</v>
      </c>
      <c r="H297" s="18" t="s">
        <v>2372</v>
      </c>
      <c r="I297" s="14">
        <v>9</v>
      </c>
      <c r="J297" s="18" t="s">
        <v>1956</v>
      </c>
      <c r="K297" s="14">
        <v>5</v>
      </c>
      <c r="L297" s="18" t="s">
        <v>2506</v>
      </c>
      <c r="M297" s="14">
        <v>69</v>
      </c>
      <c r="N297" s="18" t="s">
        <v>2507</v>
      </c>
      <c r="O297" s="14">
        <v>8</v>
      </c>
      <c r="P297" s="18" t="s">
        <v>2508</v>
      </c>
      <c r="Q297" s="210">
        <v>0</v>
      </c>
      <c r="R297" s="210"/>
    </row>
    <row r="298" spans="1:18" ht="12.75">
      <c r="A298" s="9"/>
      <c r="B298" s="9"/>
      <c r="C298" s="9"/>
      <c r="D298" s="16" t="s">
        <v>1925</v>
      </c>
      <c r="E298" s="12">
        <v>4</v>
      </c>
      <c r="F298" s="18" t="s">
        <v>1914</v>
      </c>
      <c r="G298" s="14">
        <v>0</v>
      </c>
      <c r="H298" s="18" t="s">
        <v>1922</v>
      </c>
      <c r="I298" s="14">
        <v>0</v>
      </c>
      <c r="J298" s="18" t="s">
        <v>1922</v>
      </c>
      <c r="K298" s="14">
        <v>0</v>
      </c>
      <c r="L298" s="18" t="s">
        <v>1922</v>
      </c>
      <c r="M298" s="14">
        <v>1</v>
      </c>
      <c r="N298" s="18" t="s">
        <v>1939</v>
      </c>
      <c r="O298" s="14">
        <v>3</v>
      </c>
      <c r="P298" s="18" t="s">
        <v>2054</v>
      </c>
      <c r="Q298" s="210">
        <v>0</v>
      </c>
      <c r="R298" s="210"/>
    </row>
    <row r="299" spans="1:18" ht="12.75">
      <c r="A299" s="9"/>
      <c r="B299" s="9"/>
      <c r="C299" s="9"/>
      <c r="D299" s="16" t="s">
        <v>1958</v>
      </c>
      <c r="E299" s="12">
        <v>1</v>
      </c>
      <c r="F299" s="18" t="s">
        <v>1914</v>
      </c>
      <c r="G299" s="14">
        <v>0</v>
      </c>
      <c r="H299" s="18" t="s">
        <v>1922</v>
      </c>
      <c r="I299" s="14">
        <v>0</v>
      </c>
      <c r="J299" s="18" t="s">
        <v>1922</v>
      </c>
      <c r="K299" s="14">
        <v>0</v>
      </c>
      <c r="L299" s="18" t="s">
        <v>1922</v>
      </c>
      <c r="M299" s="14">
        <v>0</v>
      </c>
      <c r="N299" s="18" t="s">
        <v>1922</v>
      </c>
      <c r="O299" s="14">
        <v>1</v>
      </c>
      <c r="P299" s="18" t="s">
        <v>1914</v>
      </c>
      <c r="Q299" s="210">
        <v>0</v>
      </c>
      <c r="R299" s="210"/>
    </row>
    <row r="300" spans="1:18" ht="12.75">
      <c r="A300" s="9" t="s">
        <v>2509</v>
      </c>
      <c r="B300" s="9" t="s">
        <v>2510</v>
      </c>
      <c r="C300" s="212" t="s">
        <v>1912</v>
      </c>
      <c r="D300" s="212"/>
      <c r="E300" s="12">
        <v>510</v>
      </c>
      <c r="F300" s="13">
        <v>100</v>
      </c>
      <c r="G300" s="14">
        <v>124</v>
      </c>
      <c r="H300" s="13">
        <v>24.313725490196077</v>
      </c>
      <c r="I300" s="14">
        <v>112</v>
      </c>
      <c r="J300" s="13">
        <v>21.96078431372549</v>
      </c>
      <c r="K300" s="14">
        <v>197</v>
      </c>
      <c r="L300" s="13">
        <v>38.627450980392155</v>
      </c>
      <c r="M300" s="14">
        <v>71</v>
      </c>
      <c r="N300" s="13">
        <v>13.92156862745098</v>
      </c>
      <c r="O300" s="14">
        <v>6</v>
      </c>
      <c r="P300" s="13">
        <v>1.1764705882352942</v>
      </c>
      <c r="Q300" s="210">
        <v>21</v>
      </c>
      <c r="R300" s="210"/>
    </row>
    <row r="301" spans="1:18" ht="12.75">
      <c r="A301" s="9"/>
      <c r="B301" s="9"/>
      <c r="C301" s="9"/>
      <c r="D301" s="16" t="s">
        <v>1913</v>
      </c>
      <c r="E301" s="12">
        <v>317</v>
      </c>
      <c r="F301" s="18" t="s">
        <v>1914</v>
      </c>
      <c r="G301" s="14">
        <v>103</v>
      </c>
      <c r="H301" s="18" t="s">
        <v>2511</v>
      </c>
      <c r="I301" s="14">
        <v>75</v>
      </c>
      <c r="J301" s="18" t="s">
        <v>2512</v>
      </c>
      <c r="K301" s="14">
        <v>136</v>
      </c>
      <c r="L301" s="18" t="s">
        <v>2513</v>
      </c>
      <c r="M301" s="14">
        <v>3</v>
      </c>
      <c r="N301" s="18" t="s">
        <v>2514</v>
      </c>
      <c r="O301" s="14">
        <v>0</v>
      </c>
      <c r="P301" s="18" t="s">
        <v>1922</v>
      </c>
      <c r="Q301" s="210">
        <v>0</v>
      </c>
      <c r="R301" s="210"/>
    </row>
    <row r="302" spans="1:18" ht="12.75">
      <c r="A302" s="9"/>
      <c r="B302" s="9"/>
      <c r="C302" s="9"/>
      <c r="D302" s="16" t="s">
        <v>1919</v>
      </c>
      <c r="E302" s="12">
        <v>97</v>
      </c>
      <c r="F302" s="18" t="s">
        <v>1914</v>
      </c>
      <c r="G302" s="14">
        <v>5</v>
      </c>
      <c r="H302" s="18" t="s">
        <v>2515</v>
      </c>
      <c r="I302" s="14">
        <v>14</v>
      </c>
      <c r="J302" s="18" t="s">
        <v>2516</v>
      </c>
      <c r="K302" s="14">
        <v>26</v>
      </c>
      <c r="L302" s="18" t="s">
        <v>2517</v>
      </c>
      <c r="M302" s="14">
        <v>50</v>
      </c>
      <c r="N302" s="18" t="s">
        <v>2518</v>
      </c>
      <c r="O302" s="14">
        <v>2</v>
      </c>
      <c r="P302" s="18" t="s">
        <v>2519</v>
      </c>
      <c r="Q302" s="210">
        <v>13</v>
      </c>
      <c r="R302" s="210"/>
    </row>
    <row r="303" spans="1:18" ht="12.75">
      <c r="A303" s="9"/>
      <c r="B303" s="9"/>
      <c r="C303" s="9"/>
      <c r="D303" s="16" t="s">
        <v>1925</v>
      </c>
      <c r="E303" s="12">
        <v>96</v>
      </c>
      <c r="F303" s="18" t="s">
        <v>1914</v>
      </c>
      <c r="G303" s="14">
        <v>16</v>
      </c>
      <c r="H303" s="18" t="s">
        <v>2014</v>
      </c>
      <c r="I303" s="14">
        <v>23</v>
      </c>
      <c r="J303" s="18" t="s">
        <v>2520</v>
      </c>
      <c r="K303" s="14">
        <v>35</v>
      </c>
      <c r="L303" s="18" t="s">
        <v>2521</v>
      </c>
      <c r="M303" s="14">
        <v>18</v>
      </c>
      <c r="N303" s="18" t="s">
        <v>2210</v>
      </c>
      <c r="O303" s="14">
        <v>4</v>
      </c>
      <c r="P303" s="18" t="s">
        <v>2522</v>
      </c>
      <c r="Q303" s="210">
        <v>8</v>
      </c>
      <c r="R303" s="210"/>
    </row>
    <row r="304" spans="1:18" ht="12.75">
      <c r="A304" s="9" t="s">
        <v>2523</v>
      </c>
      <c r="B304" s="9" t="s">
        <v>2524</v>
      </c>
      <c r="C304" s="212" t="s">
        <v>1912</v>
      </c>
      <c r="D304" s="212"/>
      <c r="E304" s="12">
        <v>207</v>
      </c>
      <c r="F304" s="13">
        <v>100</v>
      </c>
      <c r="G304" s="14">
        <v>23</v>
      </c>
      <c r="H304" s="13">
        <v>11.11111111111111</v>
      </c>
      <c r="I304" s="14">
        <v>59</v>
      </c>
      <c r="J304" s="13">
        <v>28.502415458937197</v>
      </c>
      <c r="K304" s="14">
        <v>102</v>
      </c>
      <c r="L304" s="13">
        <v>49.27536231884058</v>
      </c>
      <c r="M304" s="14">
        <v>17</v>
      </c>
      <c r="N304" s="13">
        <v>8.21256038647343</v>
      </c>
      <c r="O304" s="14">
        <v>6</v>
      </c>
      <c r="P304" s="13">
        <v>2.898550724637681</v>
      </c>
      <c r="Q304" s="210">
        <v>0</v>
      </c>
      <c r="R304" s="210"/>
    </row>
    <row r="305" spans="1:18" ht="12.75">
      <c r="A305" s="9"/>
      <c r="B305" s="9"/>
      <c r="C305" s="9"/>
      <c r="D305" s="16" t="s">
        <v>1913</v>
      </c>
      <c r="E305" s="12">
        <v>180</v>
      </c>
      <c r="F305" s="18" t="s">
        <v>1914</v>
      </c>
      <c r="G305" s="14">
        <v>21</v>
      </c>
      <c r="H305" s="18" t="s">
        <v>2525</v>
      </c>
      <c r="I305" s="14">
        <v>55</v>
      </c>
      <c r="J305" s="18" t="s">
        <v>2327</v>
      </c>
      <c r="K305" s="14">
        <v>102</v>
      </c>
      <c r="L305" s="18" t="s">
        <v>2526</v>
      </c>
      <c r="M305" s="14">
        <v>2</v>
      </c>
      <c r="N305" s="18" t="s">
        <v>2451</v>
      </c>
      <c r="O305" s="14">
        <v>0</v>
      </c>
      <c r="P305" s="18" t="s">
        <v>1922</v>
      </c>
      <c r="Q305" s="210">
        <v>0</v>
      </c>
      <c r="R305" s="210"/>
    </row>
    <row r="306" spans="1:18" ht="12.75">
      <c r="A306" s="9"/>
      <c r="B306" s="9"/>
      <c r="C306" s="9"/>
      <c r="D306" s="16" t="s">
        <v>1919</v>
      </c>
      <c r="E306" s="12">
        <v>24</v>
      </c>
      <c r="F306" s="18" t="s">
        <v>1914</v>
      </c>
      <c r="G306" s="14">
        <v>2</v>
      </c>
      <c r="H306" s="18" t="s">
        <v>2015</v>
      </c>
      <c r="I306" s="14">
        <v>4</v>
      </c>
      <c r="J306" s="18" t="s">
        <v>2014</v>
      </c>
      <c r="K306" s="14">
        <v>0</v>
      </c>
      <c r="L306" s="18" t="s">
        <v>1922</v>
      </c>
      <c r="M306" s="14">
        <v>14</v>
      </c>
      <c r="N306" s="18" t="s">
        <v>2095</v>
      </c>
      <c r="O306" s="14">
        <v>4</v>
      </c>
      <c r="P306" s="18" t="s">
        <v>2014</v>
      </c>
      <c r="Q306" s="210">
        <v>0</v>
      </c>
      <c r="R306" s="210"/>
    </row>
    <row r="307" spans="1:18" ht="12.75">
      <c r="A307" s="9"/>
      <c r="B307" s="9"/>
      <c r="C307" s="9"/>
      <c r="D307" s="16" t="s">
        <v>1925</v>
      </c>
      <c r="E307" s="12">
        <v>3</v>
      </c>
      <c r="F307" s="18" t="s">
        <v>1914</v>
      </c>
      <c r="G307" s="14">
        <v>0</v>
      </c>
      <c r="H307" s="18" t="s">
        <v>1922</v>
      </c>
      <c r="I307" s="14">
        <v>0</v>
      </c>
      <c r="J307" s="18" t="s">
        <v>1922</v>
      </c>
      <c r="K307" s="14">
        <v>0</v>
      </c>
      <c r="L307" s="18" t="s">
        <v>1922</v>
      </c>
      <c r="M307" s="14">
        <v>1</v>
      </c>
      <c r="N307" s="18" t="s">
        <v>2033</v>
      </c>
      <c r="O307" s="14">
        <v>2</v>
      </c>
      <c r="P307" s="18" t="s">
        <v>2024</v>
      </c>
      <c r="Q307" s="210">
        <v>0</v>
      </c>
      <c r="R307" s="210"/>
    </row>
    <row r="308" spans="1:18" ht="12.75">
      <c r="A308" s="9" t="s">
        <v>2527</v>
      </c>
      <c r="B308" s="9" t="s">
        <v>2528</v>
      </c>
      <c r="C308" s="212" t="s">
        <v>1912</v>
      </c>
      <c r="D308" s="212"/>
      <c r="E308" s="12">
        <v>370</v>
      </c>
      <c r="F308" s="13">
        <v>100</v>
      </c>
      <c r="G308" s="14">
        <v>22</v>
      </c>
      <c r="H308" s="13">
        <v>5.945945945945946</v>
      </c>
      <c r="I308" s="14">
        <v>82</v>
      </c>
      <c r="J308" s="13">
        <v>22.16216216216216</v>
      </c>
      <c r="K308" s="14">
        <v>171</v>
      </c>
      <c r="L308" s="13">
        <v>46.21621621621622</v>
      </c>
      <c r="M308" s="14">
        <v>83</v>
      </c>
      <c r="N308" s="13">
        <v>22.43243243243243</v>
      </c>
      <c r="O308" s="14">
        <v>12</v>
      </c>
      <c r="P308" s="13">
        <v>3.2432432432432434</v>
      </c>
      <c r="Q308" s="210">
        <v>4</v>
      </c>
      <c r="R308" s="210"/>
    </row>
    <row r="309" spans="1:18" ht="12.75">
      <c r="A309" s="9"/>
      <c r="B309" s="9"/>
      <c r="C309" s="9"/>
      <c r="D309" s="16" t="s">
        <v>1913</v>
      </c>
      <c r="E309" s="12">
        <v>234</v>
      </c>
      <c r="F309" s="18" t="s">
        <v>1914</v>
      </c>
      <c r="G309" s="14">
        <v>13</v>
      </c>
      <c r="H309" s="18" t="s">
        <v>2237</v>
      </c>
      <c r="I309" s="14">
        <v>53</v>
      </c>
      <c r="J309" s="18" t="s">
        <v>2529</v>
      </c>
      <c r="K309" s="14">
        <v>168</v>
      </c>
      <c r="L309" s="18" t="s">
        <v>2530</v>
      </c>
      <c r="M309" s="14">
        <v>0</v>
      </c>
      <c r="N309" s="18" t="s">
        <v>1922</v>
      </c>
      <c r="O309" s="14">
        <v>0</v>
      </c>
      <c r="P309" s="18" t="s">
        <v>1922</v>
      </c>
      <c r="Q309" s="210">
        <v>0</v>
      </c>
      <c r="R309" s="210"/>
    </row>
    <row r="310" spans="1:18" ht="12.75">
      <c r="A310" s="9"/>
      <c r="B310" s="9"/>
      <c r="C310" s="9"/>
      <c r="D310" s="16" t="s">
        <v>1919</v>
      </c>
      <c r="E310" s="12">
        <v>124</v>
      </c>
      <c r="F310" s="18" t="s">
        <v>1914</v>
      </c>
      <c r="G310" s="14">
        <v>7</v>
      </c>
      <c r="H310" s="18" t="s">
        <v>2531</v>
      </c>
      <c r="I310" s="14">
        <v>26</v>
      </c>
      <c r="J310" s="18" t="s">
        <v>2226</v>
      </c>
      <c r="K310" s="14">
        <v>3</v>
      </c>
      <c r="L310" s="18" t="s">
        <v>2532</v>
      </c>
      <c r="M310" s="14">
        <v>81</v>
      </c>
      <c r="N310" s="18" t="s">
        <v>2533</v>
      </c>
      <c r="O310" s="14">
        <v>7</v>
      </c>
      <c r="P310" s="18" t="s">
        <v>2531</v>
      </c>
      <c r="Q310" s="210">
        <v>0</v>
      </c>
      <c r="R310" s="210"/>
    </row>
    <row r="311" spans="1:18" ht="12.75">
      <c r="A311" s="9"/>
      <c r="B311" s="9"/>
      <c r="C311" s="9"/>
      <c r="D311" s="16" t="s">
        <v>1925</v>
      </c>
      <c r="E311" s="12">
        <v>12</v>
      </c>
      <c r="F311" s="18" t="s">
        <v>1914</v>
      </c>
      <c r="G311" s="14">
        <v>2</v>
      </c>
      <c r="H311" s="18" t="s">
        <v>2014</v>
      </c>
      <c r="I311" s="14">
        <v>3</v>
      </c>
      <c r="J311" s="18" t="s">
        <v>1939</v>
      </c>
      <c r="K311" s="14">
        <v>0</v>
      </c>
      <c r="L311" s="18" t="s">
        <v>1922</v>
      </c>
      <c r="M311" s="14">
        <v>2</v>
      </c>
      <c r="N311" s="18" t="s">
        <v>2014</v>
      </c>
      <c r="O311" s="14">
        <v>5</v>
      </c>
      <c r="P311" s="18" t="s">
        <v>2534</v>
      </c>
      <c r="Q311" s="210">
        <v>2</v>
      </c>
      <c r="R311" s="210"/>
    </row>
    <row r="312" spans="1:18" ht="12.75">
      <c r="A312" s="9"/>
      <c r="B312" s="9"/>
      <c r="C312" s="9"/>
      <c r="D312" s="16" t="s">
        <v>1958</v>
      </c>
      <c r="E312" s="12">
        <v>0</v>
      </c>
      <c r="F312" s="18" t="s">
        <v>1922</v>
      </c>
      <c r="G312" s="14">
        <v>0</v>
      </c>
      <c r="H312" s="18" t="s">
        <v>1922</v>
      </c>
      <c r="I312" s="14">
        <v>0</v>
      </c>
      <c r="J312" s="18" t="s">
        <v>1922</v>
      </c>
      <c r="K312" s="14">
        <v>0</v>
      </c>
      <c r="L312" s="18" t="s">
        <v>1922</v>
      </c>
      <c r="M312" s="14">
        <v>0</v>
      </c>
      <c r="N312" s="18" t="s">
        <v>1922</v>
      </c>
      <c r="O312" s="14">
        <v>0</v>
      </c>
      <c r="P312" s="18" t="s">
        <v>1922</v>
      </c>
      <c r="Q312" s="210">
        <v>2</v>
      </c>
      <c r="R312" s="210"/>
    </row>
    <row r="313" spans="1:18" ht="12.75">
      <c r="A313" s="9" t="s">
        <v>2535</v>
      </c>
      <c r="B313" s="9" t="s">
        <v>2536</v>
      </c>
      <c r="C313" s="212" t="s">
        <v>1912</v>
      </c>
      <c r="D313" s="212"/>
      <c r="E313" s="12">
        <v>217</v>
      </c>
      <c r="F313" s="13">
        <v>100</v>
      </c>
      <c r="G313" s="14">
        <v>63</v>
      </c>
      <c r="H313" s="13">
        <v>29.032258064516128</v>
      </c>
      <c r="I313" s="14">
        <v>61</v>
      </c>
      <c r="J313" s="13">
        <v>28.110599078341014</v>
      </c>
      <c r="K313" s="14">
        <v>49</v>
      </c>
      <c r="L313" s="13">
        <v>22.580645161290324</v>
      </c>
      <c r="M313" s="14">
        <v>41</v>
      </c>
      <c r="N313" s="13">
        <v>18.89400921658986</v>
      </c>
      <c r="O313" s="14">
        <v>3</v>
      </c>
      <c r="P313" s="13">
        <v>1.3824884792626728</v>
      </c>
      <c r="Q313" s="210">
        <v>3</v>
      </c>
      <c r="R313" s="210"/>
    </row>
    <row r="314" spans="1:18" ht="12.75">
      <c r="A314" s="9"/>
      <c r="B314" s="9"/>
      <c r="C314" s="9"/>
      <c r="D314" s="16" t="s">
        <v>1913</v>
      </c>
      <c r="E314" s="12">
        <v>145</v>
      </c>
      <c r="F314" s="18" t="s">
        <v>1914</v>
      </c>
      <c r="G314" s="14">
        <v>56</v>
      </c>
      <c r="H314" s="18" t="s">
        <v>2537</v>
      </c>
      <c r="I314" s="14">
        <v>45</v>
      </c>
      <c r="J314" s="18" t="s">
        <v>2538</v>
      </c>
      <c r="K314" s="14">
        <v>44</v>
      </c>
      <c r="L314" s="18" t="s">
        <v>2539</v>
      </c>
      <c r="M314" s="14">
        <v>0</v>
      </c>
      <c r="N314" s="18" t="s">
        <v>1922</v>
      </c>
      <c r="O314" s="14">
        <v>0</v>
      </c>
      <c r="P314" s="18" t="s">
        <v>1922</v>
      </c>
      <c r="Q314" s="210">
        <v>0</v>
      </c>
      <c r="R314" s="210"/>
    </row>
    <row r="315" spans="1:18" ht="12.75">
      <c r="A315" s="9"/>
      <c r="B315" s="9"/>
      <c r="C315" s="9"/>
      <c r="D315" s="16" t="s">
        <v>1919</v>
      </c>
      <c r="E315" s="12">
        <v>70</v>
      </c>
      <c r="F315" s="18" t="s">
        <v>1914</v>
      </c>
      <c r="G315" s="14">
        <v>7</v>
      </c>
      <c r="H315" s="18" t="s">
        <v>2246</v>
      </c>
      <c r="I315" s="14">
        <v>15</v>
      </c>
      <c r="J315" s="18" t="s">
        <v>2052</v>
      </c>
      <c r="K315" s="14">
        <v>5</v>
      </c>
      <c r="L315" s="18" t="s">
        <v>2179</v>
      </c>
      <c r="M315" s="14">
        <v>40</v>
      </c>
      <c r="N315" s="18" t="s">
        <v>2180</v>
      </c>
      <c r="O315" s="14">
        <v>3</v>
      </c>
      <c r="P315" s="18" t="s">
        <v>2540</v>
      </c>
      <c r="Q315" s="210">
        <v>3</v>
      </c>
      <c r="R315" s="210"/>
    </row>
    <row r="316" spans="1:18" ht="12.75">
      <c r="A316" s="9"/>
      <c r="B316" s="9"/>
      <c r="C316" s="9"/>
      <c r="D316" s="16" t="s">
        <v>1925</v>
      </c>
      <c r="E316" s="12">
        <v>2</v>
      </c>
      <c r="F316" s="18" t="s">
        <v>1914</v>
      </c>
      <c r="G316" s="14">
        <v>0</v>
      </c>
      <c r="H316" s="18" t="s">
        <v>1922</v>
      </c>
      <c r="I316" s="14">
        <v>1</v>
      </c>
      <c r="J316" s="18" t="s">
        <v>2016</v>
      </c>
      <c r="K316" s="14">
        <v>0</v>
      </c>
      <c r="L316" s="18" t="s">
        <v>1922</v>
      </c>
      <c r="M316" s="14">
        <v>1</v>
      </c>
      <c r="N316" s="18" t="s">
        <v>2016</v>
      </c>
      <c r="O316" s="14">
        <v>0</v>
      </c>
      <c r="P316" s="18" t="s">
        <v>1922</v>
      </c>
      <c r="Q316" s="210">
        <v>0</v>
      </c>
      <c r="R316" s="210"/>
    </row>
    <row r="317" spans="1:18" ht="12.75">
      <c r="A317" s="9" t="s">
        <v>2541</v>
      </c>
      <c r="B317" s="9" t="s">
        <v>2542</v>
      </c>
      <c r="C317" s="212" t="s">
        <v>1912</v>
      </c>
      <c r="D317" s="212"/>
      <c r="E317" s="12">
        <v>587</v>
      </c>
      <c r="F317" s="13">
        <v>100</v>
      </c>
      <c r="G317" s="14">
        <v>73</v>
      </c>
      <c r="H317" s="13">
        <v>12.43611584327087</v>
      </c>
      <c r="I317" s="14">
        <v>194</v>
      </c>
      <c r="J317" s="13">
        <v>33.04940374787053</v>
      </c>
      <c r="K317" s="14">
        <v>164</v>
      </c>
      <c r="L317" s="13">
        <v>27.938671209540033</v>
      </c>
      <c r="M317" s="14">
        <v>142</v>
      </c>
      <c r="N317" s="13">
        <v>24.190800681431003</v>
      </c>
      <c r="O317" s="14">
        <v>14</v>
      </c>
      <c r="P317" s="13">
        <v>2.385008517887564</v>
      </c>
      <c r="Q317" s="210">
        <v>12</v>
      </c>
      <c r="R317" s="210"/>
    </row>
    <row r="318" spans="1:18" ht="12.75">
      <c r="A318" s="9"/>
      <c r="B318" s="9"/>
      <c r="C318" s="9"/>
      <c r="D318" s="16" t="s">
        <v>1913</v>
      </c>
      <c r="E318" s="12">
        <v>391</v>
      </c>
      <c r="F318" s="18" t="s">
        <v>1914</v>
      </c>
      <c r="G318" s="14">
        <v>63</v>
      </c>
      <c r="H318" s="18" t="s">
        <v>2543</v>
      </c>
      <c r="I318" s="14">
        <v>164</v>
      </c>
      <c r="J318" s="18" t="s">
        <v>2544</v>
      </c>
      <c r="K318" s="14">
        <v>157</v>
      </c>
      <c r="L318" s="18" t="s">
        <v>2545</v>
      </c>
      <c r="M318" s="14">
        <v>7</v>
      </c>
      <c r="N318" s="18" t="s">
        <v>2546</v>
      </c>
      <c r="O318" s="14">
        <v>0</v>
      </c>
      <c r="P318" s="18" t="s">
        <v>1922</v>
      </c>
      <c r="Q318" s="210">
        <v>0</v>
      </c>
      <c r="R318" s="210"/>
    </row>
    <row r="319" spans="1:18" ht="12.75">
      <c r="A319" s="9"/>
      <c r="B319" s="9"/>
      <c r="C319" s="9"/>
      <c r="D319" s="16" t="s">
        <v>1919</v>
      </c>
      <c r="E319" s="12">
        <v>155</v>
      </c>
      <c r="F319" s="18" t="s">
        <v>1914</v>
      </c>
      <c r="G319" s="14">
        <v>6</v>
      </c>
      <c r="H319" s="18" t="s">
        <v>2547</v>
      </c>
      <c r="I319" s="14">
        <v>26</v>
      </c>
      <c r="J319" s="18" t="s">
        <v>2548</v>
      </c>
      <c r="K319" s="14">
        <v>7</v>
      </c>
      <c r="L319" s="18" t="s">
        <v>2549</v>
      </c>
      <c r="M319" s="14">
        <v>114</v>
      </c>
      <c r="N319" s="18" t="s">
        <v>2550</v>
      </c>
      <c r="O319" s="14">
        <v>2</v>
      </c>
      <c r="P319" s="18" t="s">
        <v>2551</v>
      </c>
      <c r="Q319" s="210">
        <v>0</v>
      </c>
      <c r="R319" s="210"/>
    </row>
    <row r="320" spans="1:18" ht="12.75">
      <c r="A320" s="9"/>
      <c r="B320" s="9"/>
      <c r="C320" s="9"/>
      <c r="D320" s="16" t="s">
        <v>1925</v>
      </c>
      <c r="E320" s="12">
        <v>39</v>
      </c>
      <c r="F320" s="18" t="s">
        <v>1914</v>
      </c>
      <c r="G320" s="14">
        <v>4</v>
      </c>
      <c r="H320" s="18" t="s">
        <v>2552</v>
      </c>
      <c r="I320" s="14">
        <v>3</v>
      </c>
      <c r="J320" s="18" t="s">
        <v>2136</v>
      </c>
      <c r="K320" s="14">
        <v>0</v>
      </c>
      <c r="L320" s="18" t="s">
        <v>1922</v>
      </c>
      <c r="M320" s="14">
        <v>21</v>
      </c>
      <c r="N320" s="18" t="s">
        <v>2203</v>
      </c>
      <c r="O320" s="14">
        <v>11</v>
      </c>
      <c r="P320" s="18" t="s">
        <v>2553</v>
      </c>
      <c r="Q320" s="210">
        <v>8</v>
      </c>
      <c r="R320" s="210"/>
    </row>
    <row r="321" spans="1:18" ht="12.75">
      <c r="A321" s="9"/>
      <c r="B321" s="9"/>
      <c r="C321" s="9"/>
      <c r="D321" s="16" t="s">
        <v>1958</v>
      </c>
      <c r="E321" s="12">
        <v>2</v>
      </c>
      <c r="F321" s="18" t="s">
        <v>1914</v>
      </c>
      <c r="G321" s="14">
        <v>0</v>
      </c>
      <c r="H321" s="18" t="s">
        <v>1922</v>
      </c>
      <c r="I321" s="14">
        <v>1</v>
      </c>
      <c r="J321" s="18" t="s">
        <v>2016</v>
      </c>
      <c r="K321" s="14">
        <v>0</v>
      </c>
      <c r="L321" s="18" t="s">
        <v>1922</v>
      </c>
      <c r="M321" s="14">
        <v>0</v>
      </c>
      <c r="N321" s="18" t="s">
        <v>1922</v>
      </c>
      <c r="O321" s="14">
        <v>1</v>
      </c>
      <c r="P321" s="18" t="s">
        <v>2016</v>
      </c>
      <c r="Q321" s="210">
        <v>4</v>
      </c>
      <c r="R321" s="210"/>
    </row>
    <row r="322" spans="1:18" ht="12.75">
      <c r="A322" s="9" t="s">
        <v>2554</v>
      </c>
      <c r="B322" s="9" t="s">
        <v>2555</v>
      </c>
      <c r="C322" s="212" t="s">
        <v>1912</v>
      </c>
      <c r="D322" s="212"/>
      <c r="E322" s="12">
        <v>452</v>
      </c>
      <c r="F322" s="13">
        <v>100</v>
      </c>
      <c r="G322" s="14">
        <v>41</v>
      </c>
      <c r="H322" s="13">
        <v>9.070796460176991</v>
      </c>
      <c r="I322" s="14">
        <v>136</v>
      </c>
      <c r="J322" s="13">
        <v>30.088495575221238</v>
      </c>
      <c r="K322" s="14">
        <v>120</v>
      </c>
      <c r="L322" s="13">
        <v>26.548672566371682</v>
      </c>
      <c r="M322" s="14">
        <v>135</v>
      </c>
      <c r="N322" s="13">
        <v>29.86725663716814</v>
      </c>
      <c r="O322" s="14">
        <v>20</v>
      </c>
      <c r="P322" s="13">
        <v>4.424778761061947</v>
      </c>
      <c r="Q322" s="210">
        <v>0</v>
      </c>
      <c r="R322" s="210"/>
    </row>
    <row r="323" spans="1:18" ht="12.75">
      <c r="A323" s="9"/>
      <c r="B323" s="9"/>
      <c r="C323" s="9"/>
      <c r="D323" s="16" t="s">
        <v>1913</v>
      </c>
      <c r="E323" s="12">
        <v>246</v>
      </c>
      <c r="F323" s="18" t="s">
        <v>1914</v>
      </c>
      <c r="G323" s="14">
        <v>30</v>
      </c>
      <c r="H323" s="18" t="s">
        <v>2556</v>
      </c>
      <c r="I323" s="14">
        <v>109</v>
      </c>
      <c r="J323" s="18" t="s">
        <v>2557</v>
      </c>
      <c r="K323" s="14">
        <v>100</v>
      </c>
      <c r="L323" s="18" t="s">
        <v>2558</v>
      </c>
      <c r="M323" s="14">
        <v>6</v>
      </c>
      <c r="N323" s="18" t="s">
        <v>2559</v>
      </c>
      <c r="O323" s="14">
        <v>1</v>
      </c>
      <c r="P323" s="18" t="s">
        <v>2178</v>
      </c>
      <c r="Q323" s="210">
        <v>0</v>
      </c>
      <c r="R323" s="210"/>
    </row>
    <row r="324" spans="1:18" ht="12.75">
      <c r="A324" s="9"/>
      <c r="B324" s="9"/>
      <c r="C324" s="9"/>
      <c r="D324" s="16" t="s">
        <v>1919</v>
      </c>
      <c r="E324" s="12">
        <v>185</v>
      </c>
      <c r="F324" s="18" t="s">
        <v>1914</v>
      </c>
      <c r="G324" s="14">
        <v>8</v>
      </c>
      <c r="H324" s="18" t="s">
        <v>2560</v>
      </c>
      <c r="I324" s="14">
        <v>21</v>
      </c>
      <c r="J324" s="18" t="s">
        <v>2561</v>
      </c>
      <c r="K324" s="14">
        <v>16</v>
      </c>
      <c r="L324" s="18" t="s">
        <v>1983</v>
      </c>
      <c r="M324" s="14">
        <v>125</v>
      </c>
      <c r="N324" s="18" t="s">
        <v>2562</v>
      </c>
      <c r="O324" s="14">
        <v>15</v>
      </c>
      <c r="P324" s="18" t="s">
        <v>2563</v>
      </c>
      <c r="Q324" s="210">
        <v>0</v>
      </c>
      <c r="R324" s="210"/>
    </row>
    <row r="325" spans="1:18" ht="12.75">
      <c r="A325" s="9"/>
      <c r="B325" s="9"/>
      <c r="C325" s="9"/>
      <c r="D325" s="16" t="s">
        <v>1925</v>
      </c>
      <c r="E325" s="12">
        <v>17</v>
      </c>
      <c r="F325" s="18" t="s">
        <v>1914</v>
      </c>
      <c r="G325" s="14">
        <v>2</v>
      </c>
      <c r="H325" s="18" t="s">
        <v>1950</v>
      </c>
      <c r="I325" s="14">
        <v>4</v>
      </c>
      <c r="J325" s="18" t="s">
        <v>2104</v>
      </c>
      <c r="K325" s="14">
        <v>4</v>
      </c>
      <c r="L325" s="18" t="s">
        <v>2104</v>
      </c>
      <c r="M325" s="14">
        <v>4</v>
      </c>
      <c r="N325" s="18" t="s">
        <v>2104</v>
      </c>
      <c r="O325" s="14">
        <v>3</v>
      </c>
      <c r="P325" s="18" t="s">
        <v>2198</v>
      </c>
      <c r="Q325" s="210">
        <v>0</v>
      </c>
      <c r="R325" s="210"/>
    </row>
    <row r="326" spans="1:18" ht="12.75">
      <c r="A326" s="9"/>
      <c r="B326" s="9"/>
      <c r="C326" s="9"/>
      <c r="D326" s="16" t="s">
        <v>1958</v>
      </c>
      <c r="E326" s="12">
        <v>4</v>
      </c>
      <c r="F326" s="18" t="s">
        <v>1914</v>
      </c>
      <c r="G326" s="14">
        <v>1</v>
      </c>
      <c r="H326" s="18" t="s">
        <v>1939</v>
      </c>
      <c r="I326" s="14">
        <v>2</v>
      </c>
      <c r="J326" s="18" t="s">
        <v>2016</v>
      </c>
      <c r="K326" s="14">
        <v>0</v>
      </c>
      <c r="L326" s="18" t="s">
        <v>1922</v>
      </c>
      <c r="M326" s="14">
        <v>0</v>
      </c>
      <c r="N326" s="18" t="s">
        <v>1922</v>
      </c>
      <c r="O326" s="14">
        <v>1</v>
      </c>
      <c r="P326" s="18" t="s">
        <v>1939</v>
      </c>
      <c r="Q326" s="210">
        <v>0</v>
      </c>
      <c r="R326" s="210"/>
    </row>
    <row r="327" spans="1:18" ht="12.75">
      <c r="A327" s="9" t="s">
        <v>2564</v>
      </c>
      <c r="B327" s="9" t="s">
        <v>2565</v>
      </c>
      <c r="C327" s="212" t="s">
        <v>1912</v>
      </c>
      <c r="D327" s="212"/>
      <c r="E327" s="12">
        <v>509</v>
      </c>
      <c r="F327" s="13">
        <v>100</v>
      </c>
      <c r="G327" s="14">
        <v>53</v>
      </c>
      <c r="H327" s="13">
        <v>10.412573673870334</v>
      </c>
      <c r="I327" s="14">
        <v>129</v>
      </c>
      <c r="J327" s="13">
        <v>25.343811394891944</v>
      </c>
      <c r="K327" s="14">
        <v>167</v>
      </c>
      <c r="L327" s="13">
        <v>32.80943025540275</v>
      </c>
      <c r="M327" s="14">
        <v>134</v>
      </c>
      <c r="N327" s="13">
        <v>26.326129666011788</v>
      </c>
      <c r="O327" s="14">
        <v>26</v>
      </c>
      <c r="P327" s="13">
        <v>5.1080550098231825</v>
      </c>
      <c r="Q327" s="210">
        <v>0</v>
      </c>
      <c r="R327" s="210"/>
    </row>
    <row r="328" spans="1:18" ht="12.75">
      <c r="A328" s="9"/>
      <c r="B328" s="9"/>
      <c r="C328" s="9"/>
      <c r="D328" s="16" t="s">
        <v>1913</v>
      </c>
      <c r="E328" s="12">
        <v>295</v>
      </c>
      <c r="F328" s="18" t="s">
        <v>1914</v>
      </c>
      <c r="G328" s="14">
        <v>47</v>
      </c>
      <c r="H328" s="18" t="s">
        <v>2566</v>
      </c>
      <c r="I328" s="14">
        <v>111</v>
      </c>
      <c r="J328" s="18" t="s">
        <v>2567</v>
      </c>
      <c r="K328" s="14">
        <v>128</v>
      </c>
      <c r="L328" s="18" t="s">
        <v>2568</v>
      </c>
      <c r="M328" s="14">
        <v>9</v>
      </c>
      <c r="N328" s="18" t="s">
        <v>2347</v>
      </c>
      <c r="O328" s="14">
        <v>0</v>
      </c>
      <c r="P328" s="18" t="s">
        <v>1922</v>
      </c>
      <c r="Q328" s="210">
        <v>0</v>
      </c>
      <c r="R328" s="210"/>
    </row>
    <row r="329" spans="1:18" ht="12.75">
      <c r="A329" s="9"/>
      <c r="B329" s="9"/>
      <c r="C329" s="9"/>
      <c r="D329" s="16" t="s">
        <v>1919</v>
      </c>
      <c r="E329" s="12">
        <v>203</v>
      </c>
      <c r="F329" s="18" t="s">
        <v>1914</v>
      </c>
      <c r="G329" s="14">
        <v>6</v>
      </c>
      <c r="H329" s="18" t="s">
        <v>2569</v>
      </c>
      <c r="I329" s="14">
        <v>18</v>
      </c>
      <c r="J329" s="18" t="s">
        <v>2570</v>
      </c>
      <c r="K329" s="14">
        <v>34</v>
      </c>
      <c r="L329" s="18" t="s">
        <v>2571</v>
      </c>
      <c r="M329" s="14">
        <v>123</v>
      </c>
      <c r="N329" s="18" t="s">
        <v>2572</v>
      </c>
      <c r="O329" s="14">
        <v>22</v>
      </c>
      <c r="P329" s="18" t="s">
        <v>2573</v>
      </c>
      <c r="Q329" s="210">
        <v>0</v>
      </c>
      <c r="R329" s="210"/>
    </row>
    <row r="330" spans="1:18" ht="12.75">
      <c r="A330" s="9"/>
      <c r="B330" s="9"/>
      <c r="C330" s="9"/>
      <c r="D330" s="16" t="s">
        <v>1925</v>
      </c>
      <c r="E330" s="12">
        <v>10</v>
      </c>
      <c r="F330" s="18" t="s">
        <v>1914</v>
      </c>
      <c r="G330" s="14">
        <v>0</v>
      </c>
      <c r="H330" s="18" t="s">
        <v>1922</v>
      </c>
      <c r="I330" s="14">
        <v>0</v>
      </c>
      <c r="J330" s="18" t="s">
        <v>1922</v>
      </c>
      <c r="K330" s="14">
        <v>5</v>
      </c>
      <c r="L330" s="18" t="s">
        <v>2016</v>
      </c>
      <c r="M330" s="14">
        <v>2</v>
      </c>
      <c r="N330" s="18" t="s">
        <v>1929</v>
      </c>
      <c r="O330" s="14">
        <v>3</v>
      </c>
      <c r="P330" s="18" t="s">
        <v>2193</v>
      </c>
      <c r="Q330" s="210">
        <v>0</v>
      </c>
      <c r="R330" s="210"/>
    </row>
    <row r="331" spans="1:18" ht="12.75">
      <c r="A331" s="9"/>
      <c r="B331" s="9"/>
      <c r="C331" s="9"/>
      <c r="D331" s="16" t="s">
        <v>1905</v>
      </c>
      <c r="E331" s="12">
        <v>1</v>
      </c>
      <c r="F331" s="18" t="s">
        <v>1914</v>
      </c>
      <c r="G331" s="14">
        <v>0</v>
      </c>
      <c r="H331" s="18" t="s">
        <v>1922</v>
      </c>
      <c r="I331" s="14">
        <v>0</v>
      </c>
      <c r="J331" s="18" t="s">
        <v>1922</v>
      </c>
      <c r="K331" s="14">
        <v>0</v>
      </c>
      <c r="L331" s="18" t="s">
        <v>1922</v>
      </c>
      <c r="M331" s="14">
        <v>0</v>
      </c>
      <c r="N331" s="18" t="s">
        <v>1922</v>
      </c>
      <c r="O331" s="14">
        <v>1</v>
      </c>
      <c r="P331" s="18" t="s">
        <v>1914</v>
      </c>
      <c r="Q331" s="210">
        <v>0</v>
      </c>
      <c r="R331" s="210"/>
    </row>
    <row r="332" spans="1:18" ht="12.75">
      <c r="A332" s="9" t="s">
        <v>2574</v>
      </c>
      <c r="B332" s="9" t="s">
        <v>2575</v>
      </c>
      <c r="C332" s="212" t="s">
        <v>1912</v>
      </c>
      <c r="D332" s="212"/>
      <c r="E332" s="12">
        <v>284</v>
      </c>
      <c r="F332" s="13">
        <v>100</v>
      </c>
      <c r="G332" s="14">
        <v>22</v>
      </c>
      <c r="H332" s="13">
        <v>7.746478873239437</v>
      </c>
      <c r="I332" s="14">
        <v>58</v>
      </c>
      <c r="J332" s="13">
        <v>20.422535211267604</v>
      </c>
      <c r="K332" s="14">
        <v>118</v>
      </c>
      <c r="L332" s="13">
        <v>41.54929577464789</v>
      </c>
      <c r="M332" s="14">
        <v>52</v>
      </c>
      <c r="N332" s="13">
        <v>18.309859154929576</v>
      </c>
      <c r="O332" s="14">
        <v>34</v>
      </c>
      <c r="P332" s="13">
        <v>11.971830985915492</v>
      </c>
      <c r="Q332" s="210">
        <v>0</v>
      </c>
      <c r="R332" s="210"/>
    </row>
    <row r="333" spans="1:18" ht="12.75">
      <c r="A333" s="9"/>
      <c r="B333" s="9"/>
      <c r="C333" s="9"/>
      <c r="D333" s="16" t="s">
        <v>1913</v>
      </c>
      <c r="E333" s="12">
        <v>179</v>
      </c>
      <c r="F333" s="18" t="s">
        <v>1914</v>
      </c>
      <c r="G333" s="14">
        <v>20</v>
      </c>
      <c r="H333" s="18" t="s">
        <v>2576</v>
      </c>
      <c r="I333" s="14">
        <v>49</v>
      </c>
      <c r="J333" s="18" t="s">
        <v>2577</v>
      </c>
      <c r="K333" s="14">
        <v>108</v>
      </c>
      <c r="L333" s="18" t="s">
        <v>2578</v>
      </c>
      <c r="M333" s="14">
        <v>0</v>
      </c>
      <c r="N333" s="18" t="s">
        <v>1922</v>
      </c>
      <c r="O333" s="14">
        <v>2</v>
      </c>
      <c r="P333" s="18" t="s">
        <v>2579</v>
      </c>
      <c r="Q333" s="210">
        <v>0</v>
      </c>
      <c r="R333" s="210"/>
    </row>
    <row r="334" spans="1:18" ht="12.75">
      <c r="A334" s="9"/>
      <c r="B334" s="9"/>
      <c r="C334" s="9"/>
      <c r="D334" s="16" t="s">
        <v>1919</v>
      </c>
      <c r="E334" s="12">
        <v>92</v>
      </c>
      <c r="F334" s="18" t="s">
        <v>1914</v>
      </c>
      <c r="G334" s="14">
        <v>2</v>
      </c>
      <c r="H334" s="18" t="s">
        <v>2411</v>
      </c>
      <c r="I334" s="14">
        <v>8</v>
      </c>
      <c r="J334" s="18" t="s">
        <v>2030</v>
      </c>
      <c r="K334" s="14">
        <v>10</v>
      </c>
      <c r="L334" s="18" t="s">
        <v>2070</v>
      </c>
      <c r="M334" s="14">
        <v>52</v>
      </c>
      <c r="N334" s="18" t="s">
        <v>2072</v>
      </c>
      <c r="O334" s="14">
        <v>20</v>
      </c>
      <c r="P334" s="18" t="s">
        <v>2032</v>
      </c>
      <c r="Q334" s="210">
        <v>0</v>
      </c>
      <c r="R334" s="210"/>
    </row>
    <row r="335" spans="1:18" ht="12.75">
      <c r="A335" s="9"/>
      <c r="B335" s="9"/>
      <c r="C335" s="9"/>
      <c r="D335" s="16" t="s">
        <v>1925</v>
      </c>
      <c r="E335" s="12">
        <v>10</v>
      </c>
      <c r="F335" s="18" t="s">
        <v>1914</v>
      </c>
      <c r="G335" s="14">
        <v>0</v>
      </c>
      <c r="H335" s="18" t="s">
        <v>1922</v>
      </c>
      <c r="I335" s="14">
        <v>1</v>
      </c>
      <c r="J335" s="18" t="s">
        <v>2246</v>
      </c>
      <c r="K335" s="14">
        <v>0</v>
      </c>
      <c r="L335" s="18" t="s">
        <v>1922</v>
      </c>
      <c r="M335" s="14">
        <v>0</v>
      </c>
      <c r="N335" s="18" t="s">
        <v>1922</v>
      </c>
      <c r="O335" s="14">
        <v>9</v>
      </c>
      <c r="P335" s="18" t="s">
        <v>2580</v>
      </c>
      <c r="Q335" s="210">
        <v>0</v>
      </c>
      <c r="R335" s="210"/>
    </row>
    <row r="336" spans="1:18" ht="12.75">
      <c r="A336" s="9"/>
      <c r="B336" s="9"/>
      <c r="C336" s="9"/>
      <c r="D336" s="16" t="s">
        <v>1958</v>
      </c>
      <c r="E336" s="12">
        <v>2</v>
      </c>
      <c r="F336" s="18" t="s">
        <v>1914</v>
      </c>
      <c r="G336" s="14">
        <v>0</v>
      </c>
      <c r="H336" s="18" t="s">
        <v>1922</v>
      </c>
      <c r="I336" s="14">
        <v>0</v>
      </c>
      <c r="J336" s="18" t="s">
        <v>1922</v>
      </c>
      <c r="K336" s="14">
        <v>0</v>
      </c>
      <c r="L336" s="18" t="s">
        <v>1922</v>
      </c>
      <c r="M336" s="14">
        <v>0</v>
      </c>
      <c r="N336" s="18" t="s">
        <v>1922</v>
      </c>
      <c r="O336" s="14">
        <v>2</v>
      </c>
      <c r="P336" s="18" t="s">
        <v>1914</v>
      </c>
      <c r="Q336" s="210">
        <v>0</v>
      </c>
      <c r="R336" s="210"/>
    </row>
    <row r="337" spans="1:18" ht="12.75">
      <c r="A337" s="9"/>
      <c r="B337" s="9"/>
      <c r="C337" s="9"/>
      <c r="D337" s="16" t="s">
        <v>1905</v>
      </c>
      <c r="E337" s="12">
        <v>1</v>
      </c>
      <c r="F337" s="18" t="s">
        <v>1914</v>
      </c>
      <c r="G337" s="14">
        <v>0</v>
      </c>
      <c r="H337" s="18" t="s">
        <v>1922</v>
      </c>
      <c r="I337" s="14">
        <v>0</v>
      </c>
      <c r="J337" s="18" t="s">
        <v>1922</v>
      </c>
      <c r="K337" s="14">
        <v>0</v>
      </c>
      <c r="L337" s="18" t="s">
        <v>1922</v>
      </c>
      <c r="M337" s="14">
        <v>0</v>
      </c>
      <c r="N337" s="18" t="s">
        <v>1922</v>
      </c>
      <c r="O337" s="14">
        <v>1</v>
      </c>
      <c r="P337" s="18" t="s">
        <v>1914</v>
      </c>
      <c r="Q337" s="210">
        <v>0</v>
      </c>
      <c r="R337" s="210"/>
    </row>
    <row r="338" spans="1:18" ht="12.75">
      <c r="A338" s="9" t="s">
        <v>2581</v>
      </c>
      <c r="B338" s="9" t="s">
        <v>2582</v>
      </c>
      <c r="C338" s="212" t="s">
        <v>1912</v>
      </c>
      <c r="D338" s="212"/>
      <c r="E338" s="12">
        <v>300</v>
      </c>
      <c r="F338" s="13">
        <v>100</v>
      </c>
      <c r="G338" s="14">
        <v>38</v>
      </c>
      <c r="H338" s="13">
        <v>12.666666666666666</v>
      </c>
      <c r="I338" s="14">
        <v>76</v>
      </c>
      <c r="J338" s="13">
        <v>25.333333333333332</v>
      </c>
      <c r="K338" s="14">
        <v>127</v>
      </c>
      <c r="L338" s="13">
        <v>42.333333333333336</v>
      </c>
      <c r="M338" s="14">
        <v>50</v>
      </c>
      <c r="N338" s="13">
        <v>16.666666666666668</v>
      </c>
      <c r="O338" s="14">
        <v>9</v>
      </c>
      <c r="P338" s="13">
        <v>3</v>
      </c>
      <c r="Q338" s="210">
        <v>0</v>
      </c>
      <c r="R338" s="210"/>
    </row>
    <row r="339" spans="1:18" ht="12.75">
      <c r="A339" s="9"/>
      <c r="B339" s="9"/>
      <c r="C339" s="9"/>
      <c r="D339" s="16" t="s">
        <v>1913</v>
      </c>
      <c r="E339" s="12">
        <v>198</v>
      </c>
      <c r="F339" s="18" t="s">
        <v>1914</v>
      </c>
      <c r="G339" s="14">
        <v>32</v>
      </c>
      <c r="H339" s="18" t="s">
        <v>2583</v>
      </c>
      <c r="I339" s="14">
        <v>56</v>
      </c>
      <c r="J339" s="18" t="s">
        <v>2584</v>
      </c>
      <c r="K339" s="14">
        <v>107</v>
      </c>
      <c r="L339" s="18" t="s">
        <v>2585</v>
      </c>
      <c r="M339" s="14">
        <v>1</v>
      </c>
      <c r="N339" s="18" t="s">
        <v>2586</v>
      </c>
      <c r="O339" s="14">
        <v>2</v>
      </c>
      <c r="P339" s="18" t="s">
        <v>2587</v>
      </c>
      <c r="Q339" s="210">
        <v>0</v>
      </c>
      <c r="R339" s="210"/>
    </row>
    <row r="340" spans="1:18" ht="12.75">
      <c r="A340" s="9"/>
      <c r="B340" s="9"/>
      <c r="C340" s="9"/>
      <c r="D340" s="16" t="s">
        <v>1919</v>
      </c>
      <c r="E340" s="12">
        <v>61</v>
      </c>
      <c r="F340" s="18" t="s">
        <v>1914</v>
      </c>
      <c r="G340" s="14">
        <v>1</v>
      </c>
      <c r="H340" s="18" t="s">
        <v>2588</v>
      </c>
      <c r="I340" s="14">
        <v>7</v>
      </c>
      <c r="J340" s="18" t="s">
        <v>2589</v>
      </c>
      <c r="K340" s="14">
        <v>4</v>
      </c>
      <c r="L340" s="18" t="s">
        <v>2590</v>
      </c>
      <c r="M340" s="14">
        <v>43</v>
      </c>
      <c r="N340" s="18" t="s">
        <v>2591</v>
      </c>
      <c r="O340" s="14">
        <v>6</v>
      </c>
      <c r="P340" s="18" t="s">
        <v>2592</v>
      </c>
      <c r="Q340" s="210">
        <v>0</v>
      </c>
      <c r="R340" s="210"/>
    </row>
    <row r="341" spans="1:18" ht="12.75">
      <c r="A341" s="9"/>
      <c r="B341" s="9"/>
      <c r="C341" s="9"/>
      <c r="D341" s="16" t="s">
        <v>1925</v>
      </c>
      <c r="E341" s="12">
        <v>41</v>
      </c>
      <c r="F341" s="18" t="s">
        <v>1914</v>
      </c>
      <c r="G341" s="14">
        <v>5</v>
      </c>
      <c r="H341" s="18" t="s">
        <v>2556</v>
      </c>
      <c r="I341" s="14">
        <v>13</v>
      </c>
      <c r="J341" s="18" t="s">
        <v>2593</v>
      </c>
      <c r="K341" s="14">
        <v>16</v>
      </c>
      <c r="L341" s="18" t="s">
        <v>2594</v>
      </c>
      <c r="M341" s="14">
        <v>6</v>
      </c>
      <c r="N341" s="18" t="s">
        <v>2345</v>
      </c>
      <c r="O341" s="14">
        <v>1</v>
      </c>
      <c r="P341" s="18" t="s">
        <v>2559</v>
      </c>
      <c r="Q341" s="210">
        <v>0</v>
      </c>
      <c r="R341" s="210"/>
    </row>
    <row r="342" spans="1:18" ht="12.75">
      <c r="A342" s="9" t="s">
        <v>2595</v>
      </c>
      <c r="B342" s="9" t="s">
        <v>2596</v>
      </c>
      <c r="C342" s="212" t="s">
        <v>1912</v>
      </c>
      <c r="D342" s="212"/>
      <c r="E342" s="12">
        <v>412</v>
      </c>
      <c r="F342" s="13">
        <v>100</v>
      </c>
      <c r="G342" s="14">
        <v>102</v>
      </c>
      <c r="H342" s="13">
        <v>24.75728155339806</v>
      </c>
      <c r="I342" s="14">
        <v>104</v>
      </c>
      <c r="J342" s="13">
        <v>25.24271844660194</v>
      </c>
      <c r="K342" s="14">
        <v>134</v>
      </c>
      <c r="L342" s="13">
        <v>32.52427184466019</v>
      </c>
      <c r="M342" s="14">
        <v>68</v>
      </c>
      <c r="N342" s="13">
        <v>16.50485436893204</v>
      </c>
      <c r="O342" s="14">
        <v>4</v>
      </c>
      <c r="P342" s="13">
        <v>0.970873786407767</v>
      </c>
      <c r="Q342" s="210">
        <v>3</v>
      </c>
      <c r="R342" s="210"/>
    </row>
    <row r="343" spans="1:18" ht="12.75">
      <c r="A343" s="9"/>
      <c r="B343" s="9"/>
      <c r="C343" s="9"/>
      <c r="D343" s="16" t="s">
        <v>1913</v>
      </c>
      <c r="E343" s="12">
        <v>249</v>
      </c>
      <c r="F343" s="18" t="s">
        <v>1914</v>
      </c>
      <c r="G343" s="14">
        <v>83</v>
      </c>
      <c r="H343" s="18" t="s">
        <v>2033</v>
      </c>
      <c r="I343" s="14">
        <v>78</v>
      </c>
      <c r="J343" s="18" t="s">
        <v>2597</v>
      </c>
      <c r="K343" s="14">
        <v>84</v>
      </c>
      <c r="L343" s="18" t="s">
        <v>2598</v>
      </c>
      <c r="M343" s="14">
        <v>4</v>
      </c>
      <c r="N343" s="18" t="s">
        <v>2079</v>
      </c>
      <c r="O343" s="14">
        <v>0</v>
      </c>
      <c r="P343" s="18" t="s">
        <v>1922</v>
      </c>
      <c r="Q343" s="210">
        <v>0</v>
      </c>
      <c r="R343" s="210"/>
    </row>
    <row r="344" spans="1:18" ht="12.75">
      <c r="A344" s="9"/>
      <c r="B344" s="9"/>
      <c r="C344" s="9"/>
      <c r="D344" s="16" t="s">
        <v>1919</v>
      </c>
      <c r="E344" s="12">
        <v>91</v>
      </c>
      <c r="F344" s="18" t="s">
        <v>1914</v>
      </c>
      <c r="G344" s="14">
        <v>8</v>
      </c>
      <c r="H344" s="18" t="s">
        <v>2599</v>
      </c>
      <c r="I344" s="14">
        <v>8</v>
      </c>
      <c r="J344" s="18" t="s">
        <v>2599</v>
      </c>
      <c r="K344" s="14">
        <v>25</v>
      </c>
      <c r="L344" s="18" t="s">
        <v>2600</v>
      </c>
      <c r="M344" s="14">
        <v>47</v>
      </c>
      <c r="N344" s="18" t="s">
        <v>2601</v>
      </c>
      <c r="O344" s="14">
        <v>3</v>
      </c>
      <c r="P344" s="18" t="s">
        <v>2602</v>
      </c>
      <c r="Q344" s="210">
        <v>1</v>
      </c>
      <c r="R344" s="210"/>
    </row>
    <row r="345" spans="1:18" ht="12.75">
      <c r="A345" s="9"/>
      <c r="B345" s="9"/>
      <c r="C345" s="9"/>
      <c r="D345" s="16" t="s">
        <v>1925</v>
      </c>
      <c r="E345" s="12">
        <v>72</v>
      </c>
      <c r="F345" s="18" t="s">
        <v>1914</v>
      </c>
      <c r="G345" s="14">
        <v>11</v>
      </c>
      <c r="H345" s="18" t="s">
        <v>2603</v>
      </c>
      <c r="I345" s="14">
        <v>18</v>
      </c>
      <c r="J345" s="18" t="s">
        <v>1939</v>
      </c>
      <c r="K345" s="14">
        <v>25</v>
      </c>
      <c r="L345" s="18" t="s">
        <v>2604</v>
      </c>
      <c r="M345" s="14">
        <v>17</v>
      </c>
      <c r="N345" s="18" t="s">
        <v>2605</v>
      </c>
      <c r="O345" s="14">
        <v>1</v>
      </c>
      <c r="P345" s="18" t="s">
        <v>2606</v>
      </c>
      <c r="Q345" s="210">
        <v>2</v>
      </c>
      <c r="R345" s="210"/>
    </row>
    <row r="346" spans="1:18" ht="12.75">
      <c r="A346" s="9" t="s">
        <v>2607</v>
      </c>
      <c r="B346" s="9" t="s">
        <v>2608</v>
      </c>
      <c r="C346" s="212" t="s">
        <v>1912</v>
      </c>
      <c r="D346" s="212"/>
      <c r="E346" s="12">
        <v>465</v>
      </c>
      <c r="F346" s="13">
        <v>100</v>
      </c>
      <c r="G346" s="14">
        <v>79</v>
      </c>
      <c r="H346" s="13">
        <v>16.989247311827956</v>
      </c>
      <c r="I346" s="14">
        <v>115</v>
      </c>
      <c r="J346" s="13">
        <v>24.731182795698924</v>
      </c>
      <c r="K346" s="14">
        <v>179</v>
      </c>
      <c r="L346" s="13">
        <v>38.494623655913976</v>
      </c>
      <c r="M346" s="14">
        <v>83</v>
      </c>
      <c r="N346" s="13">
        <v>17.849462365591396</v>
      </c>
      <c r="O346" s="14">
        <v>9</v>
      </c>
      <c r="P346" s="13">
        <v>1.935483870967742</v>
      </c>
      <c r="Q346" s="210">
        <v>0</v>
      </c>
      <c r="R346" s="210"/>
    </row>
    <row r="347" spans="1:18" ht="12.75">
      <c r="A347" s="9"/>
      <c r="B347" s="9"/>
      <c r="C347" s="9"/>
      <c r="D347" s="16" t="s">
        <v>1913</v>
      </c>
      <c r="E347" s="12">
        <v>332</v>
      </c>
      <c r="F347" s="18" t="s">
        <v>1914</v>
      </c>
      <c r="G347" s="14">
        <v>69</v>
      </c>
      <c r="H347" s="18" t="s">
        <v>1917</v>
      </c>
      <c r="I347" s="14">
        <v>96</v>
      </c>
      <c r="J347" s="18" t="s">
        <v>2609</v>
      </c>
      <c r="K347" s="14">
        <v>159</v>
      </c>
      <c r="L347" s="18" t="s">
        <v>2610</v>
      </c>
      <c r="M347" s="14">
        <v>8</v>
      </c>
      <c r="N347" s="18" t="s">
        <v>2611</v>
      </c>
      <c r="O347" s="14">
        <v>0</v>
      </c>
      <c r="P347" s="18" t="s">
        <v>1922</v>
      </c>
      <c r="Q347" s="210">
        <v>0</v>
      </c>
      <c r="R347" s="210"/>
    </row>
    <row r="348" spans="1:18" ht="12.75">
      <c r="A348" s="9"/>
      <c r="B348" s="9"/>
      <c r="C348" s="9"/>
      <c r="D348" s="16" t="s">
        <v>1919</v>
      </c>
      <c r="E348" s="12">
        <v>107</v>
      </c>
      <c r="F348" s="18" t="s">
        <v>1914</v>
      </c>
      <c r="G348" s="14">
        <v>5</v>
      </c>
      <c r="H348" s="18" t="s">
        <v>2612</v>
      </c>
      <c r="I348" s="14">
        <v>15</v>
      </c>
      <c r="J348" s="18" t="s">
        <v>2613</v>
      </c>
      <c r="K348" s="14">
        <v>16</v>
      </c>
      <c r="L348" s="18" t="s">
        <v>2614</v>
      </c>
      <c r="M348" s="14">
        <v>68</v>
      </c>
      <c r="N348" s="18" t="s">
        <v>2615</v>
      </c>
      <c r="O348" s="14">
        <v>3</v>
      </c>
      <c r="P348" s="18" t="s">
        <v>1968</v>
      </c>
      <c r="Q348" s="210">
        <v>0</v>
      </c>
      <c r="R348" s="210"/>
    </row>
    <row r="349" spans="1:18" ht="12.75">
      <c r="A349" s="9"/>
      <c r="B349" s="9"/>
      <c r="C349" s="9"/>
      <c r="D349" s="16" t="s">
        <v>1925</v>
      </c>
      <c r="E349" s="12">
        <v>26</v>
      </c>
      <c r="F349" s="18" t="s">
        <v>1914</v>
      </c>
      <c r="G349" s="14">
        <v>5</v>
      </c>
      <c r="H349" s="18" t="s">
        <v>2350</v>
      </c>
      <c r="I349" s="14">
        <v>4</v>
      </c>
      <c r="J349" s="18" t="s">
        <v>1972</v>
      </c>
      <c r="K349" s="14">
        <v>4</v>
      </c>
      <c r="L349" s="18" t="s">
        <v>1972</v>
      </c>
      <c r="M349" s="14">
        <v>7</v>
      </c>
      <c r="N349" s="18" t="s">
        <v>2616</v>
      </c>
      <c r="O349" s="14">
        <v>6</v>
      </c>
      <c r="P349" s="18" t="s">
        <v>2143</v>
      </c>
      <c r="Q349" s="210">
        <v>0</v>
      </c>
      <c r="R349" s="210"/>
    </row>
    <row r="350" spans="1:18" ht="12.75">
      <c r="A350" s="9" t="s">
        <v>2617</v>
      </c>
      <c r="B350" s="9" t="s">
        <v>2618</v>
      </c>
      <c r="C350" s="212" t="s">
        <v>1912</v>
      </c>
      <c r="D350" s="212"/>
      <c r="E350" s="12">
        <v>261</v>
      </c>
      <c r="F350" s="13">
        <v>100</v>
      </c>
      <c r="G350" s="14">
        <v>20</v>
      </c>
      <c r="H350" s="13">
        <v>7.662835249042145</v>
      </c>
      <c r="I350" s="14">
        <v>72</v>
      </c>
      <c r="J350" s="13">
        <v>27.586206896551722</v>
      </c>
      <c r="K350" s="14">
        <v>82</v>
      </c>
      <c r="L350" s="13">
        <v>31.417624521072796</v>
      </c>
      <c r="M350" s="14">
        <v>78</v>
      </c>
      <c r="N350" s="13">
        <v>29.885057471264368</v>
      </c>
      <c r="O350" s="14">
        <v>9</v>
      </c>
      <c r="P350" s="13">
        <v>3.4482758620689653</v>
      </c>
      <c r="Q350" s="210">
        <v>0</v>
      </c>
      <c r="R350" s="210"/>
    </row>
    <row r="351" spans="1:18" ht="12.75">
      <c r="A351" s="9"/>
      <c r="B351" s="9"/>
      <c r="C351" s="9"/>
      <c r="D351" s="16" t="s">
        <v>1913</v>
      </c>
      <c r="E351" s="12">
        <v>164</v>
      </c>
      <c r="F351" s="18" t="s">
        <v>1914</v>
      </c>
      <c r="G351" s="14">
        <v>20</v>
      </c>
      <c r="H351" s="18" t="s">
        <v>2556</v>
      </c>
      <c r="I351" s="14">
        <v>66</v>
      </c>
      <c r="J351" s="18" t="s">
        <v>2619</v>
      </c>
      <c r="K351" s="14">
        <v>77</v>
      </c>
      <c r="L351" s="18" t="s">
        <v>2620</v>
      </c>
      <c r="M351" s="14">
        <v>1</v>
      </c>
      <c r="N351" s="18" t="s">
        <v>2621</v>
      </c>
      <c r="O351" s="14">
        <v>0</v>
      </c>
      <c r="P351" s="18" t="s">
        <v>1922</v>
      </c>
      <c r="Q351" s="210">
        <v>0</v>
      </c>
      <c r="R351" s="210"/>
    </row>
    <row r="352" spans="1:18" ht="12.75">
      <c r="A352" s="9"/>
      <c r="B352" s="9"/>
      <c r="C352" s="9"/>
      <c r="D352" s="16" t="s">
        <v>1919</v>
      </c>
      <c r="E352" s="12">
        <v>84</v>
      </c>
      <c r="F352" s="18" t="s">
        <v>1914</v>
      </c>
      <c r="G352" s="14">
        <v>0</v>
      </c>
      <c r="H352" s="18" t="s">
        <v>1922</v>
      </c>
      <c r="I352" s="14">
        <v>4</v>
      </c>
      <c r="J352" s="18" t="s">
        <v>1936</v>
      </c>
      <c r="K352" s="14">
        <v>5</v>
      </c>
      <c r="L352" s="18" t="s">
        <v>2243</v>
      </c>
      <c r="M352" s="14">
        <v>71</v>
      </c>
      <c r="N352" s="18" t="s">
        <v>2622</v>
      </c>
      <c r="O352" s="14">
        <v>4</v>
      </c>
      <c r="P352" s="18" t="s">
        <v>1936</v>
      </c>
      <c r="Q352" s="210">
        <v>0</v>
      </c>
      <c r="R352" s="210"/>
    </row>
    <row r="353" spans="1:18" ht="12.75">
      <c r="A353" s="9"/>
      <c r="B353" s="9"/>
      <c r="C353" s="9"/>
      <c r="D353" s="16" t="s">
        <v>1925</v>
      </c>
      <c r="E353" s="12">
        <v>12</v>
      </c>
      <c r="F353" s="18" t="s">
        <v>1914</v>
      </c>
      <c r="G353" s="14">
        <v>0</v>
      </c>
      <c r="H353" s="18" t="s">
        <v>1922</v>
      </c>
      <c r="I353" s="14">
        <v>2</v>
      </c>
      <c r="J353" s="18" t="s">
        <v>2014</v>
      </c>
      <c r="K353" s="14">
        <v>0</v>
      </c>
      <c r="L353" s="18" t="s">
        <v>1922</v>
      </c>
      <c r="M353" s="14">
        <v>6</v>
      </c>
      <c r="N353" s="18" t="s">
        <v>2016</v>
      </c>
      <c r="O353" s="14">
        <v>4</v>
      </c>
      <c r="P353" s="18" t="s">
        <v>2033</v>
      </c>
      <c r="Q353" s="210">
        <v>0</v>
      </c>
      <c r="R353" s="210"/>
    </row>
    <row r="354" spans="1:18" ht="12.75">
      <c r="A354" s="9"/>
      <c r="B354" s="9"/>
      <c r="C354" s="9"/>
      <c r="D354" s="16" t="s">
        <v>1958</v>
      </c>
      <c r="E354" s="12">
        <v>1</v>
      </c>
      <c r="F354" s="18" t="s">
        <v>1914</v>
      </c>
      <c r="G354" s="14">
        <v>0</v>
      </c>
      <c r="H354" s="18" t="s">
        <v>1922</v>
      </c>
      <c r="I354" s="14">
        <v>0</v>
      </c>
      <c r="J354" s="18" t="s">
        <v>1922</v>
      </c>
      <c r="K354" s="14">
        <v>0</v>
      </c>
      <c r="L354" s="18" t="s">
        <v>1922</v>
      </c>
      <c r="M354" s="14">
        <v>0</v>
      </c>
      <c r="N354" s="18" t="s">
        <v>1922</v>
      </c>
      <c r="O354" s="14">
        <v>1</v>
      </c>
      <c r="P354" s="18" t="s">
        <v>1914</v>
      </c>
      <c r="Q354" s="210">
        <v>0</v>
      </c>
      <c r="R354" s="210"/>
    </row>
    <row r="355" spans="1:18" ht="12.75">
      <c r="A355" s="9" t="s">
        <v>2623</v>
      </c>
      <c r="B355" s="9" t="s">
        <v>2624</v>
      </c>
      <c r="C355" s="212" t="s">
        <v>1912</v>
      </c>
      <c r="D355" s="212"/>
      <c r="E355" s="12">
        <v>442</v>
      </c>
      <c r="F355" s="13">
        <v>100</v>
      </c>
      <c r="G355" s="14">
        <v>20</v>
      </c>
      <c r="H355" s="13">
        <v>4.524886877828054</v>
      </c>
      <c r="I355" s="14">
        <v>73</v>
      </c>
      <c r="J355" s="13">
        <v>16.5158371040724</v>
      </c>
      <c r="K355" s="14">
        <v>70</v>
      </c>
      <c r="L355" s="13">
        <v>15.83710407239819</v>
      </c>
      <c r="M355" s="14">
        <v>177</v>
      </c>
      <c r="N355" s="13">
        <v>40.04524886877828</v>
      </c>
      <c r="O355" s="14">
        <v>102</v>
      </c>
      <c r="P355" s="13">
        <v>23.076923076923077</v>
      </c>
      <c r="Q355" s="210">
        <v>2</v>
      </c>
      <c r="R355" s="210"/>
    </row>
    <row r="356" spans="1:18" ht="12.75">
      <c r="A356" s="9"/>
      <c r="B356" s="9"/>
      <c r="C356" s="9"/>
      <c r="D356" s="16" t="s">
        <v>1913</v>
      </c>
      <c r="E356" s="12">
        <v>145</v>
      </c>
      <c r="F356" s="18" t="s">
        <v>1914</v>
      </c>
      <c r="G356" s="14">
        <v>17</v>
      </c>
      <c r="H356" s="18" t="s">
        <v>2625</v>
      </c>
      <c r="I356" s="14">
        <v>59</v>
      </c>
      <c r="J356" s="18" t="s">
        <v>2626</v>
      </c>
      <c r="K356" s="14">
        <v>63</v>
      </c>
      <c r="L356" s="18" t="s">
        <v>2627</v>
      </c>
      <c r="M356" s="14">
        <v>6</v>
      </c>
      <c r="N356" s="18" t="s">
        <v>2628</v>
      </c>
      <c r="O356" s="14">
        <v>0</v>
      </c>
      <c r="P356" s="18" t="s">
        <v>1922</v>
      </c>
      <c r="Q356" s="210">
        <v>0</v>
      </c>
      <c r="R356" s="210"/>
    </row>
    <row r="357" spans="1:18" ht="12.75">
      <c r="A357" s="9"/>
      <c r="B357" s="9"/>
      <c r="C357" s="9"/>
      <c r="D357" s="16" t="s">
        <v>1919</v>
      </c>
      <c r="E357" s="12">
        <v>224</v>
      </c>
      <c r="F357" s="18" t="s">
        <v>1914</v>
      </c>
      <c r="G357" s="14">
        <v>3</v>
      </c>
      <c r="H357" s="18" t="s">
        <v>2629</v>
      </c>
      <c r="I357" s="14">
        <v>11</v>
      </c>
      <c r="J357" s="18" t="s">
        <v>2630</v>
      </c>
      <c r="K357" s="14">
        <v>6</v>
      </c>
      <c r="L357" s="18" t="s">
        <v>2631</v>
      </c>
      <c r="M357" s="14">
        <v>162</v>
      </c>
      <c r="N357" s="18" t="s">
        <v>2632</v>
      </c>
      <c r="O357" s="14">
        <v>42</v>
      </c>
      <c r="P357" s="18" t="s">
        <v>2210</v>
      </c>
      <c r="Q357" s="210">
        <v>1</v>
      </c>
      <c r="R357" s="210"/>
    </row>
    <row r="358" spans="1:18" ht="12.75">
      <c r="A358" s="9"/>
      <c r="B358" s="9"/>
      <c r="C358" s="9"/>
      <c r="D358" s="16" t="s">
        <v>1925</v>
      </c>
      <c r="E358" s="12">
        <v>71</v>
      </c>
      <c r="F358" s="18" t="s">
        <v>1914</v>
      </c>
      <c r="G358" s="14">
        <v>0</v>
      </c>
      <c r="H358" s="18" t="s">
        <v>1922</v>
      </c>
      <c r="I358" s="14">
        <v>3</v>
      </c>
      <c r="J358" s="18" t="s">
        <v>2633</v>
      </c>
      <c r="K358" s="14">
        <v>0</v>
      </c>
      <c r="L358" s="18" t="s">
        <v>1922</v>
      </c>
      <c r="M358" s="14">
        <v>9</v>
      </c>
      <c r="N358" s="18" t="s">
        <v>2634</v>
      </c>
      <c r="O358" s="14">
        <v>59</v>
      </c>
      <c r="P358" s="18" t="s">
        <v>2635</v>
      </c>
      <c r="Q358" s="210">
        <v>1</v>
      </c>
      <c r="R358" s="210"/>
    </row>
    <row r="359" spans="1:18" ht="12.75">
      <c r="A359" s="9"/>
      <c r="B359" s="9"/>
      <c r="C359" s="9"/>
      <c r="D359" s="16" t="s">
        <v>1958</v>
      </c>
      <c r="E359" s="12">
        <v>1</v>
      </c>
      <c r="F359" s="18" t="s">
        <v>1914</v>
      </c>
      <c r="G359" s="14">
        <v>0</v>
      </c>
      <c r="H359" s="18" t="s">
        <v>1922</v>
      </c>
      <c r="I359" s="14">
        <v>0</v>
      </c>
      <c r="J359" s="18" t="s">
        <v>1922</v>
      </c>
      <c r="K359" s="14">
        <v>0</v>
      </c>
      <c r="L359" s="18" t="s">
        <v>1922</v>
      </c>
      <c r="M359" s="14">
        <v>0</v>
      </c>
      <c r="N359" s="18" t="s">
        <v>1922</v>
      </c>
      <c r="O359" s="14">
        <v>1</v>
      </c>
      <c r="P359" s="18" t="s">
        <v>1914</v>
      </c>
      <c r="Q359" s="210">
        <v>0</v>
      </c>
      <c r="R359" s="210"/>
    </row>
    <row r="360" spans="1:18" ht="12.75">
      <c r="A360" s="9"/>
      <c r="B360" s="9"/>
      <c r="C360" s="9"/>
      <c r="D360" s="16" t="s">
        <v>1905</v>
      </c>
      <c r="E360" s="12">
        <v>1</v>
      </c>
      <c r="F360" s="18" t="s">
        <v>1914</v>
      </c>
      <c r="G360" s="14">
        <v>0</v>
      </c>
      <c r="H360" s="18" t="s">
        <v>1922</v>
      </c>
      <c r="I360" s="14">
        <v>0</v>
      </c>
      <c r="J360" s="18" t="s">
        <v>1922</v>
      </c>
      <c r="K360" s="14">
        <v>1</v>
      </c>
      <c r="L360" s="18" t="s">
        <v>1914</v>
      </c>
      <c r="M360" s="14">
        <v>0</v>
      </c>
      <c r="N360" s="18" t="s">
        <v>1922</v>
      </c>
      <c r="O360" s="14">
        <v>0</v>
      </c>
      <c r="P360" s="18" t="s">
        <v>1922</v>
      </c>
      <c r="Q360" s="210">
        <v>0</v>
      </c>
      <c r="R360" s="210"/>
    </row>
    <row r="361" spans="1:18" ht="12.75">
      <c r="A361" s="9" t="s">
        <v>2636</v>
      </c>
      <c r="B361" s="9" t="s">
        <v>2637</v>
      </c>
      <c r="C361" s="212" t="s">
        <v>1912</v>
      </c>
      <c r="D361" s="212"/>
      <c r="E361" s="12">
        <v>456</v>
      </c>
      <c r="F361" s="13">
        <v>100</v>
      </c>
      <c r="G361" s="14">
        <v>30</v>
      </c>
      <c r="H361" s="13">
        <v>6.578947368421052</v>
      </c>
      <c r="I361" s="14">
        <v>141</v>
      </c>
      <c r="J361" s="13">
        <v>30.92105263157895</v>
      </c>
      <c r="K361" s="14">
        <v>95</v>
      </c>
      <c r="L361" s="13">
        <v>20.833333333333332</v>
      </c>
      <c r="M361" s="14">
        <v>177</v>
      </c>
      <c r="N361" s="13">
        <v>38.81578947368421</v>
      </c>
      <c r="O361" s="14">
        <v>13</v>
      </c>
      <c r="P361" s="13">
        <v>2.8508771929824563</v>
      </c>
      <c r="Q361" s="210">
        <v>0</v>
      </c>
      <c r="R361" s="210"/>
    </row>
    <row r="362" spans="1:18" ht="12.75">
      <c r="A362" s="9"/>
      <c r="B362" s="9"/>
      <c r="C362" s="9"/>
      <c r="D362" s="16" t="s">
        <v>1913</v>
      </c>
      <c r="E362" s="12">
        <v>237</v>
      </c>
      <c r="F362" s="18" t="s">
        <v>1914</v>
      </c>
      <c r="G362" s="14">
        <v>27</v>
      </c>
      <c r="H362" s="18" t="s">
        <v>2638</v>
      </c>
      <c r="I362" s="14">
        <v>123</v>
      </c>
      <c r="J362" s="18" t="s">
        <v>2639</v>
      </c>
      <c r="K362" s="14">
        <v>84</v>
      </c>
      <c r="L362" s="18" t="s">
        <v>2640</v>
      </c>
      <c r="M362" s="14">
        <v>3</v>
      </c>
      <c r="N362" s="18" t="s">
        <v>2641</v>
      </c>
      <c r="O362" s="14">
        <v>0</v>
      </c>
      <c r="P362" s="18" t="s">
        <v>1922</v>
      </c>
      <c r="Q362" s="210">
        <v>0</v>
      </c>
      <c r="R362" s="210"/>
    </row>
    <row r="363" spans="1:18" ht="12.75">
      <c r="A363" s="9"/>
      <c r="B363" s="9"/>
      <c r="C363" s="9"/>
      <c r="D363" s="16" t="s">
        <v>1919</v>
      </c>
      <c r="E363" s="12">
        <v>191</v>
      </c>
      <c r="F363" s="18" t="s">
        <v>1914</v>
      </c>
      <c r="G363" s="14">
        <v>3</v>
      </c>
      <c r="H363" s="18" t="s">
        <v>2642</v>
      </c>
      <c r="I363" s="14">
        <v>13</v>
      </c>
      <c r="J363" s="18" t="s">
        <v>2643</v>
      </c>
      <c r="K363" s="14">
        <v>9</v>
      </c>
      <c r="L363" s="18" t="s">
        <v>2644</v>
      </c>
      <c r="M363" s="14">
        <v>166</v>
      </c>
      <c r="N363" s="18" t="s">
        <v>2645</v>
      </c>
      <c r="O363" s="14">
        <v>0</v>
      </c>
      <c r="P363" s="18" t="s">
        <v>1922</v>
      </c>
      <c r="Q363" s="210">
        <v>0</v>
      </c>
      <c r="R363" s="210"/>
    </row>
    <row r="364" spans="1:18" ht="12.75">
      <c r="A364" s="9"/>
      <c r="B364" s="9"/>
      <c r="C364" s="9"/>
      <c r="D364" s="16" t="s">
        <v>1925</v>
      </c>
      <c r="E364" s="12">
        <v>24</v>
      </c>
      <c r="F364" s="18" t="s">
        <v>1914</v>
      </c>
      <c r="G364" s="14">
        <v>0</v>
      </c>
      <c r="H364" s="18" t="s">
        <v>1922</v>
      </c>
      <c r="I364" s="14">
        <v>4</v>
      </c>
      <c r="J364" s="18" t="s">
        <v>2014</v>
      </c>
      <c r="K364" s="14">
        <v>0</v>
      </c>
      <c r="L364" s="18" t="s">
        <v>1922</v>
      </c>
      <c r="M364" s="14">
        <v>7</v>
      </c>
      <c r="N364" s="18" t="s">
        <v>2646</v>
      </c>
      <c r="O364" s="14">
        <v>13</v>
      </c>
      <c r="P364" s="18" t="s">
        <v>2647</v>
      </c>
      <c r="Q364" s="210">
        <v>0</v>
      </c>
      <c r="R364" s="210"/>
    </row>
    <row r="365" spans="1:18" ht="12.75">
      <c r="A365" s="9"/>
      <c r="B365" s="9"/>
      <c r="C365" s="9"/>
      <c r="D365" s="16" t="s">
        <v>1958</v>
      </c>
      <c r="E365" s="12">
        <v>4</v>
      </c>
      <c r="F365" s="18" t="s">
        <v>1914</v>
      </c>
      <c r="G365" s="14">
        <v>0</v>
      </c>
      <c r="H365" s="18" t="s">
        <v>1922</v>
      </c>
      <c r="I365" s="14">
        <v>1</v>
      </c>
      <c r="J365" s="18" t="s">
        <v>1939</v>
      </c>
      <c r="K365" s="14">
        <v>2</v>
      </c>
      <c r="L365" s="18" t="s">
        <v>2016</v>
      </c>
      <c r="M365" s="14">
        <v>1</v>
      </c>
      <c r="N365" s="18" t="s">
        <v>1939</v>
      </c>
      <c r="O365" s="14">
        <v>0</v>
      </c>
      <c r="P365" s="18" t="s">
        <v>1922</v>
      </c>
      <c r="Q365" s="210">
        <v>0</v>
      </c>
      <c r="R365" s="210"/>
    </row>
    <row r="366" spans="1:18" ht="12.75">
      <c r="A366" s="9" t="s">
        <v>2648</v>
      </c>
      <c r="B366" s="9" t="s">
        <v>2649</v>
      </c>
      <c r="C366" s="212" t="s">
        <v>1912</v>
      </c>
      <c r="D366" s="212"/>
      <c r="E366" s="12">
        <v>355</v>
      </c>
      <c r="F366" s="13">
        <v>100</v>
      </c>
      <c r="G366" s="14">
        <v>52</v>
      </c>
      <c r="H366" s="13">
        <v>14.647887323943662</v>
      </c>
      <c r="I366" s="14">
        <v>85</v>
      </c>
      <c r="J366" s="13">
        <v>23.943661971830984</v>
      </c>
      <c r="K366" s="14">
        <v>142</v>
      </c>
      <c r="L366" s="13">
        <v>40</v>
      </c>
      <c r="M366" s="14">
        <v>49</v>
      </c>
      <c r="N366" s="13">
        <v>13.80281690140845</v>
      </c>
      <c r="O366" s="14">
        <v>27</v>
      </c>
      <c r="P366" s="13">
        <v>7.605633802816901</v>
      </c>
      <c r="Q366" s="210">
        <v>0</v>
      </c>
      <c r="R366" s="210"/>
    </row>
    <row r="367" spans="1:18" ht="12.75">
      <c r="A367" s="9"/>
      <c r="B367" s="9"/>
      <c r="C367" s="9"/>
      <c r="D367" s="16" t="s">
        <v>1913</v>
      </c>
      <c r="E367" s="12">
        <v>246</v>
      </c>
      <c r="F367" s="18" t="s">
        <v>1914</v>
      </c>
      <c r="G367" s="14">
        <v>39</v>
      </c>
      <c r="H367" s="18" t="s">
        <v>2650</v>
      </c>
      <c r="I367" s="14">
        <v>75</v>
      </c>
      <c r="J367" s="18" t="s">
        <v>2152</v>
      </c>
      <c r="K367" s="14">
        <v>129</v>
      </c>
      <c r="L367" s="18" t="s">
        <v>2651</v>
      </c>
      <c r="M367" s="14">
        <v>0</v>
      </c>
      <c r="N367" s="18" t="s">
        <v>1922</v>
      </c>
      <c r="O367" s="14">
        <v>3</v>
      </c>
      <c r="P367" s="18" t="s">
        <v>2652</v>
      </c>
      <c r="Q367" s="210">
        <v>0</v>
      </c>
      <c r="R367" s="210"/>
    </row>
    <row r="368" spans="1:18" ht="12.75">
      <c r="A368" s="9"/>
      <c r="B368" s="9"/>
      <c r="C368" s="9"/>
      <c r="D368" s="16" t="s">
        <v>1919</v>
      </c>
      <c r="E368" s="12">
        <v>100</v>
      </c>
      <c r="F368" s="18" t="s">
        <v>1914</v>
      </c>
      <c r="G368" s="14">
        <v>9</v>
      </c>
      <c r="H368" s="18" t="s">
        <v>2653</v>
      </c>
      <c r="I368" s="14">
        <v>8</v>
      </c>
      <c r="J368" s="18" t="s">
        <v>2654</v>
      </c>
      <c r="K368" s="14">
        <v>13</v>
      </c>
      <c r="L368" s="18" t="s">
        <v>2655</v>
      </c>
      <c r="M368" s="14">
        <v>49</v>
      </c>
      <c r="N368" s="18" t="s">
        <v>2656</v>
      </c>
      <c r="O368" s="14">
        <v>21</v>
      </c>
      <c r="P368" s="18" t="s">
        <v>2657</v>
      </c>
      <c r="Q368" s="210">
        <v>0</v>
      </c>
      <c r="R368" s="210"/>
    </row>
    <row r="369" spans="1:18" ht="12.75">
      <c r="A369" s="9"/>
      <c r="B369" s="9"/>
      <c r="C369" s="9"/>
      <c r="D369" s="16" t="s">
        <v>1925</v>
      </c>
      <c r="E369" s="12">
        <v>5</v>
      </c>
      <c r="F369" s="18" t="s">
        <v>1914</v>
      </c>
      <c r="G369" s="14">
        <v>1</v>
      </c>
      <c r="H369" s="18" t="s">
        <v>1929</v>
      </c>
      <c r="I369" s="14">
        <v>1</v>
      </c>
      <c r="J369" s="18" t="s">
        <v>1929</v>
      </c>
      <c r="K369" s="14">
        <v>0</v>
      </c>
      <c r="L369" s="18" t="s">
        <v>1922</v>
      </c>
      <c r="M369" s="14">
        <v>0</v>
      </c>
      <c r="N369" s="18" t="s">
        <v>1922</v>
      </c>
      <c r="O369" s="14">
        <v>3</v>
      </c>
      <c r="P369" s="18" t="s">
        <v>1928</v>
      </c>
      <c r="Q369" s="210">
        <v>0</v>
      </c>
      <c r="R369" s="210"/>
    </row>
    <row r="370" spans="1:18" ht="12.75">
      <c r="A370" s="9"/>
      <c r="B370" s="9"/>
      <c r="C370" s="9"/>
      <c r="D370" s="16" t="s">
        <v>1958</v>
      </c>
      <c r="E370" s="12">
        <v>4</v>
      </c>
      <c r="F370" s="18" t="s">
        <v>1914</v>
      </c>
      <c r="G370" s="14">
        <v>3</v>
      </c>
      <c r="H370" s="18" t="s">
        <v>2054</v>
      </c>
      <c r="I370" s="14">
        <v>1</v>
      </c>
      <c r="J370" s="18" t="s">
        <v>1939</v>
      </c>
      <c r="K370" s="14">
        <v>0</v>
      </c>
      <c r="L370" s="18" t="s">
        <v>1922</v>
      </c>
      <c r="M370" s="14">
        <v>0</v>
      </c>
      <c r="N370" s="18" t="s">
        <v>1922</v>
      </c>
      <c r="O370" s="14">
        <v>0</v>
      </c>
      <c r="P370" s="18" t="s">
        <v>1922</v>
      </c>
      <c r="Q370" s="210">
        <v>0</v>
      </c>
      <c r="R370" s="210"/>
    </row>
    <row r="371" spans="1:18" ht="12.75">
      <c r="A371" s="9" t="s">
        <v>2658</v>
      </c>
      <c r="B371" s="9" t="s">
        <v>2659</v>
      </c>
      <c r="C371" s="212" t="s">
        <v>1912</v>
      </c>
      <c r="D371" s="212"/>
      <c r="E371" s="12">
        <v>336</v>
      </c>
      <c r="F371" s="13">
        <v>100</v>
      </c>
      <c r="G371" s="14">
        <v>29</v>
      </c>
      <c r="H371" s="13">
        <v>8.630952380952381</v>
      </c>
      <c r="I371" s="14">
        <v>79</v>
      </c>
      <c r="J371" s="13">
        <v>23.511904761904763</v>
      </c>
      <c r="K371" s="14">
        <v>84</v>
      </c>
      <c r="L371" s="13">
        <v>25</v>
      </c>
      <c r="M371" s="14">
        <v>117</v>
      </c>
      <c r="N371" s="13">
        <v>34.82142857142857</v>
      </c>
      <c r="O371" s="14">
        <v>27</v>
      </c>
      <c r="P371" s="13">
        <v>8.035714285714286</v>
      </c>
      <c r="Q371" s="210">
        <v>39</v>
      </c>
      <c r="R371" s="210"/>
    </row>
    <row r="372" spans="1:18" ht="12.75">
      <c r="A372" s="9"/>
      <c r="B372" s="9"/>
      <c r="C372" s="9"/>
      <c r="D372" s="16" t="s">
        <v>1913</v>
      </c>
      <c r="E372" s="12">
        <v>171</v>
      </c>
      <c r="F372" s="18" t="s">
        <v>1914</v>
      </c>
      <c r="G372" s="14">
        <v>25</v>
      </c>
      <c r="H372" s="18" t="s">
        <v>2660</v>
      </c>
      <c r="I372" s="14">
        <v>66</v>
      </c>
      <c r="J372" s="18" t="s">
        <v>2661</v>
      </c>
      <c r="K372" s="14">
        <v>74</v>
      </c>
      <c r="L372" s="18" t="s">
        <v>2662</v>
      </c>
      <c r="M372" s="14">
        <v>6</v>
      </c>
      <c r="N372" s="18" t="s">
        <v>2663</v>
      </c>
      <c r="O372" s="14">
        <v>0</v>
      </c>
      <c r="P372" s="18" t="s">
        <v>1922</v>
      </c>
      <c r="Q372" s="210">
        <v>0</v>
      </c>
      <c r="R372" s="210"/>
    </row>
    <row r="373" spans="1:18" ht="12.75">
      <c r="A373" s="9"/>
      <c r="B373" s="9"/>
      <c r="C373" s="9"/>
      <c r="D373" s="16" t="s">
        <v>1919</v>
      </c>
      <c r="E373" s="12">
        <v>144</v>
      </c>
      <c r="F373" s="18" t="s">
        <v>1914</v>
      </c>
      <c r="G373" s="14">
        <v>3</v>
      </c>
      <c r="H373" s="18" t="s">
        <v>2664</v>
      </c>
      <c r="I373" s="14">
        <v>12</v>
      </c>
      <c r="J373" s="18" t="s">
        <v>2015</v>
      </c>
      <c r="K373" s="14">
        <v>10</v>
      </c>
      <c r="L373" s="18" t="s">
        <v>2665</v>
      </c>
      <c r="M373" s="14">
        <v>105</v>
      </c>
      <c r="N373" s="18" t="s">
        <v>2666</v>
      </c>
      <c r="O373" s="14">
        <v>14</v>
      </c>
      <c r="P373" s="18" t="s">
        <v>2667</v>
      </c>
      <c r="Q373" s="210">
        <v>10</v>
      </c>
      <c r="R373" s="210"/>
    </row>
    <row r="374" spans="1:18" ht="12.75">
      <c r="A374" s="9"/>
      <c r="B374" s="9"/>
      <c r="C374" s="9"/>
      <c r="D374" s="16" t="s">
        <v>1925</v>
      </c>
      <c r="E374" s="12">
        <v>15</v>
      </c>
      <c r="F374" s="18" t="s">
        <v>1914</v>
      </c>
      <c r="G374" s="14">
        <v>1</v>
      </c>
      <c r="H374" s="18" t="s">
        <v>2023</v>
      </c>
      <c r="I374" s="14">
        <v>0</v>
      </c>
      <c r="J374" s="18" t="s">
        <v>1922</v>
      </c>
      <c r="K374" s="14">
        <v>0</v>
      </c>
      <c r="L374" s="18" t="s">
        <v>1922</v>
      </c>
      <c r="M374" s="14">
        <v>6</v>
      </c>
      <c r="N374" s="18" t="s">
        <v>2138</v>
      </c>
      <c r="O374" s="14">
        <v>8</v>
      </c>
      <c r="P374" s="18" t="s">
        <v>2668</v>
      </c>
      <c r="Q374" s="210">
        <v>29</v>
      </c>
      <c r="R374" s="210"/>
    </row>
    <row r="375" spans="1:18" ht="12.75">
      <c r="A375" s="9"/>
      <c r="B375" s="9"/>
      <c r="C375" s="9"/>
      <c r="D375" s="16" t="s">
        <v>1958</v>
      </c>
      <c r="E375" s="12">
        <v>4</v>
      </c>
      <c r="F375" s="18" t="s">
        <v>1914</v>
      </c>
      <c r="G375" s="14">
        <v>0</v>
      </c>
      <c r="H375" s="18" t="s">
        <v>1922</v>
      </c>
      <c r="I375" s="14">
        <v>1</v>
      </c>
      <c r="J375" s="18" t="s">
        <v>1939</v>
      </c>
      <c r="K375" s="14">
        <v>0</v>
      </c>
      <c r="L375" s="18" t="s">
        <v>1922</v>
      </c>
      <c r="M375" s="14">
        <v>0</v>
      </c>
      <c r="N375" s="18" t="s">
        <v>1922</v>
      </c>
      <c r="O375" s="14">
        <v>3</v>
      </c>
      <c r="P375" s="18" t="s">
        <v>2054</v>
      </c>
      <c r="Q375" s="210">
        <v>0</v>
      </c>
      <c r="R375" s="210"/>
    </row>
    <row r="376" spans="1:18" ht="12.75">
      <c r="A376" s="9"/>
      <c r="B376" s="9"/>
      <c r="C376" s="9"/>
      <c r="D376" s="16" t="s">
        <v>1905</v>
      </c>
      <c r="E376" s="12">
        <v>2</v>
      </c>
      <c r="F376" s="18" t="s">
        <v>1914</v>
      </c>
      <c r="G376" s="14">
        <v>0</v>
      </c>
      <c r="H376" s="18" t="s">
        <v>1922</v>
      </c>
      <c r="I376" s="14">
        <v>0</v>
      </c>
      <c r="J376" s="18" t="s">
        <v>1922</v>
      </c>
      <c r="K376" s="14">
        <v>0</v>
      </c>
      <c r="L376" s="18" t="s">
        <v>1922</v>
      </c>
      <c r="M376" s="14">
        <v>0</v>
      </c>
      <c r="N376" s="18" t="s">
        <v>1922</v>
      </c>
      <c r="O376" s="14">
        <v>2</v>
      </c>
      <c r="P376" s="18" t="s">
        <v>1914</v>
      </c>
      <c r="Q376" s="210">
        <v>0</v>
      </c>
      <c r="R376" s="210"/>
    </row>
    <row r="377" spans="1:18" ht="12.75">
      <c r="A377" s="9" t="s">
        <v>2669</v>
      </c>
      <c r="B377" s="9" t="s">
        <v>2670</v>
      </c>
      <c r="C377" s="212" t="s">
        <v>1912</v>
      </c>
      <c r="D377" s="212"/>
      <c r="E377" s="12">
        <v>535</v>
      </c>
      <c r="F377" s="13">
        <v>100</v>
      </c>
      <c r="G377" s="14">
        <v>107</v>
      </c>
      <c r="H377" s="13">
        <v>20</v>
      </c>
      <c r="I377" s="14">
        <v>139</v>
      </c>
      <c r="J377" s="13">
        <v>25.981308411214954</v>
      </c>
      <c r="K377" s="14">
        <v>192</v>
      </c>
      <c r="L377" s="13">
        <v>35.88785046728972</v>
      </c>
      <c r="M377" s="14">
        <v>92</v>
      </c>
      <c r="N377" s="13">
        <v>17.19626168224299</v>
      </c>
      <c r="O377" s="14">
        <v>5</v>
      </c>
      <c r="P377" s="13">
        <v>0.9345794392523364</v>
      </c>
      <c r="Q377" s="210">
        <v>1</v>
      </c>
      <c r="R377" s="210"/>
    </row>
    <row r="378" spans="1:18" ht="12.75">
      <c r="A378" s="9"/>
      <c r="B378" s="9"/>
      <c r="C378" s="9"/>
      <c r="D378" s="16" t="s">
        <v>1913</v>
      </c>
      <c r="E378" s="12">
        <v>351</v>
      </c>
      <c r="F378" s="18" t="s">
        <v>1914</v>
      </c>
      <c r="G378" s="14">
        <v>87</v>
      </c>
      <c r="H378" s="18" t="s">
        <v>2671</v>
      </c>
      <c r="I378" s="14">
        <v>113</v>
      </c>
      <c r="J378" s="18" t="s">
        <v>2672</v>
      </c>
      <c r="K378" s="14">
        <v>151</v>
      </c>
      <c r="L378" s="18" t="s">
        <v>2673</v>
      </c>
      <c r="M378" s="14">
        <v>0</v>
      </c>
      <c r="N378" s="18" t="s">
        <v>1922</v>
      </c>
      <c r="O378" s="14">
        <v>0</v>
      </c>
      <c r="P378" s="18" t="s">
        <v>1922</v>
      </c>
      <c r="Q378" s="210">
        <v>0</v>
      </c>
      <c r="R378" s="210"/>
    </row>
    <row r="379" spans="1:18" ht="12.75">
      <c r="A379" s="9"/>
      <c r="B379" s="9"/>
      <c r="C379" s="9"/>
      <c r="D379" s="16" t="s">
        <v>1919</v>
      </c>
      <c r="E379" s="12">
        <v>112</v>
      </c>
      <c r="F379" s="18" t="s">
        <v>1914</v>
      </c>
      <c r="G379" s="14">
        <v>7</v>
      </c>
      <c r="H379" s="18" t="s">
        <v>1924</v>
      </c>
      <c r="I379" s="14">
        <v>11</v>
      </c>
      <c r="J379" s="18" t="s">
        <v>2674</v>
      </c>
      <c r="K379" s="14">
        <v>19</v>
      </c>
      <c r="L379" s="18" t="s">
        <v>2675</v>
      </c>
      <c r="M379" s="14">
        <v>71</v>
      </c>
      <c r="N379" s="18" t="s">
        <v>2676</v>
      </c>
      <c r="O379" s="14">
        <v>4</v>
      </c>
      <c r="P379" s="18" t="s">
        <v>2256</v>
      </c>
      <c r="Q379" s="210">
        <v>0</v>
      </c>
      <c r="R379" s="210"/>
    </row>
    <row r="380" spans="1:18" ht="12.75">
      <c r="A380" s="9"/>
      <c r="B380" s="9"/>
      <c r="C380" s="9"/>
      <c r="D380" s="16" t="s">
        <v>1925</v>
      </c>
      <c r="E380" s="12">
        <v>71</v>
      </c>
      <c r="F380" s="18" t="s">
        <v>1914</v>
      </c>
      <c r="G380" s="14">
        <v>13</v>
      </c>
      <c r="H380" s="18" t="s">
        <v>2677</v>
      </c>
      <c r="I380" s="14">
        <v>14</v>
      </c>
      <c r="J380" s="18" t="s">
        <v>2678</v>
      </c>
      <c r="K380" s="14">
        <v>22</v>
      </c>
      <c r="L380" s="18" t="s">
        <v>2679</v>
      </c>
      <c r="M380" s="14">
        <v>21</v>
      </c>
      <c r="N380" s="18" t="s">
        <v>2680</v>
      </c>
      <c r="O380" s="14">
        <v>1</v>
      </c>
      <c r="P380" s="18" t="s">
        <v>2681</v>
      </c>
      <c r="Q380" s="210">
        <v>1</v>
      </c>
      <c r="R380" s="210"/>
    </row>
    <row r="381" spans="1:18" ht="12.75">
      <c r="A381" s="9"/>
      <c r="B381" s="9"/>
      <c r="C381" s="9"/>
      <c r="D381" s="16" t="s">
        <v>1958</v>
      </c>
      <c r="E381" s="12">
        <v>1</v>
      </c>
      <c r="F381" s="18" t="s">
        <v>1914</v>
      </c>
      <c r="G381" s="14">
        <v>0</v>
      </c>
      <c r="H381" s="18" t="s">
        <v>1922</v>
      </c>
      <c r="I381" s="14">
        <v>1</v>
      </c>
      <c r="J381" s="18" t="s">
        <v>1914</v>
      </c>
      <c r="K381" s="14">
        <v>0</v>
      </c>
      <c r="L381" s="18" t="s">
        <v>1922</v>
      </c>
      <c r="M381" s="14">
        <v>0</v>
      </c>
      <c r="N381" s="18" t="s">
        <v>1922</v>
      </c>
      <c r="O381" s="14">
        <v>0</v>
      </c>
      <c r="P381" s="18" t="s">
        <v>1922</v>
      </c>
      <c r="Q381" s="210">
        <v>0</v>
      </c>
      <c r="R381" s="210"/>
    </row>
    <row r="382" spans="1:18" ht="12.75">
      <c r="A382" s="9" t="s">
        <v>2682</v>
      </c>
      <c r="B382" s="9" t="s">
        <v>2683</v>
      </c>
      <c r="C382" s="212" t="s">
        <v>1912</v>
      </c>
      <c r="D382" s="212"/>
      <c r="E382" s="12">
        <v>365</v>
      </c>
      <c r="F382" s="13">
        <v>100</v>
      </c>
      <c r="G382" s="14">
        <v>23</v>
      </c>
      <c r="H382" s="13">
        <v>6.301369863013699</v>
      </c>
      <c r="I382" s="14">
        <v>88</v>
      </c>
      <c r="J382" s="13">
        <v>24.10958904109589</v>
      </c>
      <c r="K382" s="14">
        <v>140</v>
      </c>
      <c r="L382" s="13">
        <v>38.35616438356164</v>
      </c>
      <c r="M382" s="14">
        <v>102</v>
      </c>
      <c r="N382" s="13">
        <v>27.945205479452056</v>
      </c>
      <c r="O382" s="14">
        <v>12</v>
      </c>
      <c r="P382" s="13">
        <v>3.287671232876712</v>
      </c>
      <c r="Q382" s="210">
        <v>0</v>
      </c>
      <c r="R382" s="210"/>
    </row>
    <row r="383" spans="1:18" ht="12.75">
      <c r="A383" s="9"/>
      <c r="B383" s="9"/>
      <c r="C383" s="9"/>
      <c r="D383" s="16" t="s">
        <v>1913</v>
      </c>
      <c r="E383" s="12">
        <v>244</v>
      </c>
      <c r="F383" s="18" t="s">
        <v>1914</v>
      </c>
      <c r="G383" s="14">
        <v>22</v>
      </c>
      <c r="H383" s="18" t="s">
        <v>2684</v>
      </c>
      <c r="I383" s="14">
        <v>79</v>
      </c>
      <c r="J383" s="18" t="s">
        <v>2685</v>
      </c>
      <c r="K383" s="14">
        <v>136</v>
      </c>
      <c r="L383" s="18" t="s">
        <v>2686</v>
      </c>
      <c r="M383" s="14">
        <v>7</v>
      </c>
      <c r="N383" s="18" t="s">
        <v>2687</v>
      </c>
      <c r="O383" s="14">
        <v>0</v>
      </c>
      <c r="P383" s="18" t="s">
        <v>1922</v>
      </c>
      <c r="Q383" s="210">
        <v>0</v>
      </c>
      <c r="R383" s="210"/>
    </row>
    <row r="384" spans="1:18" ht="12.75">
      <c r="A384" s="9"/>
      <c r="B384" s="9"/>
      <c r="C384" s="9"/>
      <c r="D384" s="16" t="s">
        <v>1919</v>
      </c>
      <c r="E384" s="12">
        <v>97</v>
      </c>
      <c r="F384" s="18" t="s">
        <v>1914</v>
      </c>
      <c r="G384" s="14">
        <v>0</v>
      </c>
      <c r="H384" s="18" t="s">
        <v>1922</v>
      </c>
      <c r="I384" s="14">
        <v>4</v>
      </c>
      <c r="J384" s="18" t="s">
        <v>2688</v>
      </c>
      <c r="K384" s="14">
        <v>4</v>
      </c>
      <c r="L384" s="18" t="s">
        <v>2688</v>
      </c>
      <c r="M384" s="14">
        <v>85</v>
      </c>
      <c r="N384" s="18" t="s">
        <v>2689</v>
      </c>
      <c r="O384" s="14">
        <v>4</v>
      </c>
      <c r="P384" s="18" t="s">
        <v>2688</v>
      </c>
      <c r="Q384" s="210">
        <v>0</v>
      </c>
      <c r="R384" s="210"/>
    </row>
    <row r="385" spans="1:18" ht="12.75">
      <c r="A385" s="9"/>
      <c r="B385" s="9"/>
      <c r="C385" s="9"/>
      <c r="D385" s="16" t="s">
        <v>1925</v>
      </c>
      <c r="E385" s="12">
        <v>20</v>
      </c>
      <c r="F385" s="18" t="s">
        <v>1914</v>
      </c>
      <c r="G385" s="14">
        <v>1</v>
      </c>
      <c r="H385" s="18" t="s">
        <v>2690</v>
      </c>
      <c r="I385" s="14">
        <v>3</v>
      </c>
      <c r="J385" s="18" t="s">
        <v>2691</v>
      </c>
      <c r="K385" s="14">
        <v>0</v>
      </c>
      <c r="L385" s="18" t="s">
        <v>1922</v>
      </c>
      <c r="M385" s="14">
        <v>9</v>
      </c>
      <c r="N385" s="18" t="s">
        <v>2301</v>
      </c>
      <c r="O385" s="14">
        <v>7</v>
      </c>
      <c r="P385" s="18" t="s">
        <v>2692</v>
      </c>
      <c r="Q385" s="210">
        <v>0</v>
      </c>
      <c r="R385" s="210"/>
    </row>
    <row r="386" spans="1:18" ht="12.75">
      <c r="A386" s="9"/>
      <c r="B386" s="9"/>
      <c r="C386" s="9"/>
      <c r="D386" s="16" t="s">
        <v>1958</v>
      </c>
      <c r="E386" s="12">
        <v>4</v>
      </c>
      <c r="F386" s="18" t="s">
        <v>1914</v>
      </c>
      <c r="G386" s="14">
        <v>0</v>
      </c>
      <c r="H386" s="18" t="s">
        <v>1922</v>
      </c>
      <c r="I386" s="14">
        <v>2</v>
      </c>
      <c r="J386" s="18" t="s">
        <v>2016</v>
      </c>
      <c r="K386" s="14">
        <v>0</v>
      </c>
      <c r="L386" s="18" t="s">
        <v>1922</v>
      </c>
      <c r="M386" s="14">
        <v>1</v>
      </c>
      <c r="N386" s="18" t="s">
        <v>1939</v>
      </c>
      <c r="O386" s="14">
        <v>1</v>
      </c>
      <c r="P386" s="18" t="s">
        <v>1939</v>
      </c>
      <c r="Q386" s="210">
        <v>0</v>
      </c>
      <c r="R386" s="210"/>
    </row>
    <row r="387" spans="1:18" ht="12.75">
      <c r="A387" s="9" t="s">
        <v>2693</v>
      </c>
      <c r="B387" s="9" t="s">
        <v>2694</v>
      </c>
      <c r="C387" s="212" t="s">
        <v>1912</v>
      </c>
      <c r="D387" s="212"/>
      <c r="E387" s="12">
        <v>429</v>
      </c>
      <c r="F387" s="13">
        <v>100</v>
      </c>
      <c r="G387" s="14">
        <v>44</v>
      </c>
      <c r="H387" s="13">
        <v>10.256410256410257</v>
      </c>
      <c r="I387" s="14">
        <v>135</v>
      </c>
      <c r="J387" s="13">
        <v>31.46853146853147</v>
      </c>
      <c r="K387" s="14">
        <v>89</v>
      </c>
      <c r="L387" s="13">
        <v>20.745920745920746</v>
      </c>
      <c r="M387" s="14">
        <v>152</v>
      </c>
      <c r="N387" s="13">
        <v>35.43123543123543</v>
      </c>
      <c r="O387" s="14">
        <v>9</v>
      </c>
      <c r="P387" s="13">
        <v>2.097902097902098</v>
      </c>
      <c r="Q387" s="210">
        <v>11</v>
      </c>
      <c r="R387" s="210"/>
    </row>
    <row r="388" spans="1:18" ht="12.75">
      <c r="A388" s="9"/>
      <c r="B388" s="9"/>
      <c r="C388" s="9"/>
      <c r="D388" s="16" t="s">
        <v>1913</v>
      </c>
      <c r="E388" s="12">
        <v>204</v>
      </c>
      <c r="F388" s="18" t="s">
        <v>1914</v>
      </c>
      <c r="G388" s="14">
        <v>37</v>
      </c>
      <c r="H388" s="18" t="s">
        <v>2695</v>
      </c>
      <c r="I388" s="14">
        <v>91</v>
      </c>
      <c r="J388" s="18" t="s">
        <v>2696</v>
      </c>
      <c r="K388" s="14">
        <v>72</v>
      </c>
      <c r="L388" s="18" t="s">
        <v>2697</v>
      </c>
      <c r="M388" s="14">
        <v>4</v>
      </c>
      <c r="N388" s="18" t="s">
        <v>2218</v>
      </c>
      <c r="O388" s="14">
        <v>0</v>
      </c>
      <c r="P388" s="18" t="s">
        <v>1922</v>
      </c>
      <c r="Q388" s="210">
        <v>0</v>
      </c>
      <c r="R388" s="210"/>
    </row>
    <row r="389" spans="1:18" ht="12.75">
      <c r="A389" s="9"/>
      <c r="B389" s="9"/>
      <c r="C389" s="9"/>
      <c r="D389" s="16" t="s">
        <v>1919</v>
      </c>
      <c r="E389" s="12">
        <v>183</v>
      </c>
      <c r="F389" s="18" t="s">
        <v>1914</v>
      </c>
      <c r="G389" s="14">
        <v>5</v>
      </c>
      <c r="H389" s="18" t="s">
        <v>2698</v>
      </c>
      <c r="I389" s="14">
        <v>28</v>
      </c>
      <c r="J389" s="18" t="s">
        <v>2699</v>
      </c>
      <c r="K389" s="14">
        <v>17</v>
      </c>
      <c r="L389" s="18" t="s">
        <v>2700</v>
      </c>
      <c r="M389" s="14">
        <v>130</v>
      </c>
      <c r="N389" s="18" t="s">
        <v>2701</v>
      </c>
      <c r="O389" s="14">
        <v>3</v>
      </c>
      <c r="P389" s="18" t="s">
        <v>2588</v>
      </c>
      <c r="Q389" s="210">
        <v>0</v>
      </c>
      <c r="R389" s="210"/>
    </row>
    <row r="390" spans="1:18" ht="12.75">
      <c r="A390" s="9"/>
      <c r="B390" s="9"/>
      <c r="C390" s="9"/>
      <c r="D390" s="16" t="s">
        <v>1925</v>
      </c>
      <c r="E390" s="12">
        <v>39</v>
      </c>
      <c r="F390" s="18" t="s">
        <v>1914</v>
      </c>
      <c r="G390" s="14">
        <v>2</v>
      </c>
      <c r="H390" s="18" t="s">
        <v>2309</v>
      </c>
      <c r="I390" s="14">
        <v>15</v>
      </c>
      <c r="J390" s="18" t="s">
        <v>1971</v>
      </c>
      <c r="K390" s="14">
        <v>0</v>
      </c>
      <c r="L390" s="18" t="s">
        <v>1922</v>
      </c>
      <c r="M390" s="14">
        <v>16</v>
      </c>
      <c r="N390" s="18" t="s">
        <v>2702</v>
      </c>
      <c r="O390" s="14">
        <v>6</v>
      </c>
      <c r="P390" s="18" t="s">
        <v>1972</v>
      </c>
      <c r="Q390" s="210">
        <v>8</v>
      </c>
      <c r="R390" s="210"/>
    </row>
    <row r="391" spans="1:18" ht="12.75">
      <c r="A391" s="9"/>
      <c r="B391" s="9"/>
      <c r="C391" s="9"/>
      <c r="D391" s="16" t="s">
        <v>1958</v>
      </c>
      <c r="E391" s="12">
        <v>3</v>
      </c>
      <c r="F391" s="18" t="s">
        <v>1914</v>
      </c>
      <c r="G391" s="14">
        <v>0</v>
      </c>
      <c r="H391" s="18" t="s">
        <v>1922</v>
      </c>
      <c r="I391" s="14">
        <v>1</v>
      </c>
      <c r="J391" s="18" t="s">
        <v>2033</v>
      </c>
      <c r="K391" s="14">
        <v>0</v>
      </c>
      <c r="L391" s="18" t="s">
        <v>1922</v>
      </c>
      <c r="M391" s="14">
        <v>2</v>
      </c>
      <c r="N391" s="18" t="s">
        <v>2024</v>
      </c>
      <c r="O391" s="14">
        <v>0</v>
      </c>
      <c r="P391" s="18" t="s">
        <v>1922</v>
      </c>
      <c r="Q391" s="210">
        <v>3</v>
      </c>
      <c r="R391" s="210"/>
    </row>
    <row r="392" spans="1:18" ht="12.75">
      <c r="A392" s="9" t="s">
        <v>2703</v>
      </c>
      <c r="B392" s="9" t="s">
        <v>2704</v>
      </c>
      <c r="C392" s="212" t="s">
        <v>1912</v>
      </c>
      <c r="D392" s="212"/>
      <c r="E392" s="12">
        <v>296</v>
      </c>
      <c r="F392" s="13">
        <v>100</v>
      </c>
      <c r="G392" s="14">
        <v>27</v>
      </c>
      <c r="H392" s="13">
        <v>9.121621621621621</v>
      </c>
      <c r="I392" s="14">
        <v>96</v>
      </c>
      <c r="J392" s="13">
        <v>32.432432432432435</v>
      </c>
      <c r="K392" s="14">
        <v>64</v>
      </c>
      <c r="L392" s="13">
        <v>21.62162162162162</v>
      </c>
      <c r="M392" s="14">
        <v>100</v>
      </c>
      <c r="N392" s="13">
        <v>33.78378378378378</v>
      </c>
      <c r="O392" s="14">
        <v>9</v>
      </c>
      <c r="P392" s="13">
        <v>3.0405405405405403</v>
      </c>
      <c r="Q392" s="210">
        <v>0</v>
      </c>
      <c r="R392" s="210"/>
    </row>
    <row r="393" spans="1:18" ht="12.75">
      <c r="A393" s="9"/>
      <c r="B393" s="9"/>
      <c r="C393" s="9"/>
      <c r="D393" s="16" t="s">
        <v>1913</v>
      </c>
      <c r="E393" s="12">
        <v>146</v>
      </c>
      <c r="F393" s="18" t="s">
        <v>1914</v>
      </c>
      <c r="G393" s="14">
        <v>21</v>
      </c>
      <c r="H393" s="18" t="s">
        <v>2705</v>
      </c>
      <c r="I393" s="14">
        <v>70</v>
      </c>
      <c r="J393" s="18" t="s">
        <v>2706</v>
      </c>
      <c r="K393" s="14">
        <v>52</v>
      </c>
      <c r="L393" s="18" t="s">
        <v>2707</v>
      </c>
      <c r="M393" s="14">
        <v>3</v>
      </c>
      <c r="N393" s="18" t="s">
        <v>2708</v>
      </c>
      <c r="O393" s="14">
        <v>0</v>
      </c>
      <c r="P393" s="18" t="s">
        <v>1922</v>
      </c>
      <c r="Q393" s="210">
        <v>0</v>
      </c>
      <c r="R393" s="210"/>
    </row>
    <row r="394" spans="1:18" ht="12.75">
      <c r="A394" s="9"/>
      <c r="B394" s="9"/>
      <c r="C394" s="9"/>
      <c r="D394" s="16" t="s">
        <v>1919</v>
      </c>
      <c r="E394" s="12">
        <v>136</v>
      </c>
      <c r="F394" s="18" t="s">
        <v>1914</v>
      </c>
      <c r="G394" s="14">
        <v>4</v>
      </c>
      <c r="H394" s="18" t="s">
        <v>2709</v>
      </c>
      <c r="I394" s="14">
        <v>20</v>
      </c>
      <c r="J394" s="18" t="s">
        <v>2710</v>
      </c>
      <c r="K394" s="14">
        <v>11</v>
      </c>
      <c r="L394" s="18" t="s">
        <v>2711</v>
      </c>
      <c r="M394" s="14">
        <v>95</v>
      </c>
      <c r="N394" s="18" t="s">
        <v>2712</v>
      </c>
      <c r="O394" s="14">
        <v>6</v>
      </c>
      <c r="P394" s="18" t="s">
        <v>2713</v>
      </c>
      <c r="Q394" s="210">
        <v>0</v>
      </c>
      <c r="R394" s="210"/>
    </row>
    <row r="395" spans="1:18" ht="12.75">
      <c r="A395" s="9"/>
      <c r="B395" s="9"/>
      <c r="C395" s="9"/>
      <c r="D395" s="16" t="s">
        <v>1925</v>
      </c>
      <c r="E395" s="12">
        <v>14</v>
      </c>
      <c r="F395" s="18" t="s">
        <v>1914</v>
      </c>
      <c r="G395" s="14">
        <v>2</v>
      </c>
      <c r="H395" s="18" t="s">
        <v>1935</v>
      </c>
      <c r="I395" s="14">
        <v>6</v>
      </c>
      <c r="J395" s="18" t="s">
        <v>2261</v>
      </c>
      <c r="K395" s="14">
        <v>1</v>
      </c>
      <c r="L395" s="18" t="s">
        <v>2179</v>
      </c>
      <c r="M395" s="14">
        <v>2</v>
      </c>
      <c r="N395" s="18" t="s">
        <v>1935</v>
      </c>
      <c r="O395" s="14">
        <v>3</v>
      </c>
      <c r="P395" s="18" t="s">
        <v>2052</v>
      </c>
      <c r="Q395" s="210">
        <v>0</v>
      </c>
      <c r="R395" s="210"/>
    </row>
    <row r="396" spans="1:18" ht="12.75">
      <c r="A396" s="9" t="s">
        <v>2714</v>
      </c>
      <c r="B396" s="9" t="s">
        <v>2715</v>
      </c>
      <c r="C396" s="212" t="s">
        <v>1912</v>
      </c>
      <c r="D396" s="212"/>
      <c r="E396" s="12">
        <v>176</v>
      </c>
      <c r="F396" s="13">
        <v>100</v>
      </c>
      <c r="G396" s="14">
        <v>29</v>
      </c>
      <c r="H396" s="13">
        <v>16.477272727272727</v>
      </c>
      <c r="I396" s="14">
        <v>44</v>
      </c>
      <c r="J396" s="13">
        <v>25</v>
      </c>
      <c r="K396" s="14">
        <v>71</v>
      </c>
      <c r="L396" s="13">
        <v>40.34090909090909</v>
      </c>
      <c r="M396" s="14">
        <v>30</v>
      </c>
      <c r="N396" s="13">
        <v>17.045454545454547</v>
      </c>
      <c r="O396" s="14">
        <v>2</v>
      </c>
      <c r="P396" s="13">
        <v>1.1363636363636365</v>
      </c>
      <c r="Q396" s="210">
        <v>0</v>
      </c>
      <c r="R396" s="210"/>
    </row>
    <row r="397" spans="1:18" ht="12.75">
      <c r="A397" s="9"/>
      <c r="B397" s="9"/>
      <c r="C397" s="9"/>
      <c r="D397" s="16" t="s">
        <v>1913</v>
      </c>
      <c r="E397" s="12">
        <v>128</v>
      </c>
      <c r="F397" s="18" t="s">
        <v>1914</v>
      </c>
      <c r="G397" s="14">
        <v>25</v>
      </c>
      <c r="H397" s="18" t="s">
        <v>2716</v>
      </c>
      <c r="I397" s="14">
        <v>37</v>
      </c>
      <c r="J397" s="18" t="s">
        <v>2717</v>
      </c>
      <c r="K397" s="14">
        <v>66</v>
      </c>
      <c r="L397" s="18" t="s">
        <v>2718</v>
      </c>
      <c r="M397" s="14">
        <v>0</v>
      </c>
      <c r="N397" s="18" t="s">
        <v>1922</v>
      </c>
      <c r="O397" s="14">
        <v>0</v>
      </c>
      <c r="P397" s="18" t="s">
        <v>1922</v>
      </c>
      <c r="Q397" s="210">
        <v>0</v>
      </c>
      <c r="R397" s="210"/>
    </row>
    <row r="398" spans="1:18" ht="12.75">
      <c r="A398" s="9"/>
      <c r="B398" s="9"/>
      <c r="C398" s="9"/>
      <c r="D398" s="16" t="s">
        <v>1919</v>
      </c>
      <c r="E398" s="12">
        <v>45</v>
      </c>
      <c r="F398" s="18" t="s">
        <v>1914</v>
      </c>
      <c r="G398" s="14">
        <v>2</v>
      </c>
      <c r="H398" s="18" t="s">
        <v>2156</v>
      </c>
      <c r="I398" s="14">
        <v>6</v>
      </c>
      <c r="J398" s="18" t="s">
        <v>2022</v>
      </c>
      <c r="K398" s="14">
        <v>5</v>
      </c>
      <c r="L398" s="18" t="s">
        <v>2080</v>
      </c>
      <c r="M398" s="14">
        <v>30</v>
      </c>
      <c r="N398" s="18" t="s">
        <v>2024</v>
      </c>
      <c r="O398" s="14">
        <v>2</v>
      </c>
      <c r="P398" s="18" t="s">
        <v>2156</v>
      </c>
      <c r="Q398" s="210">
        <v>0</v>
      </c>
      <c r="R398" s="210"/>
    </row>
    <row r="399" spans="1:18" ht="12.75">
      <c r="A399" s="9"/>
      <c r="B399" s="9"/>
      <c r="C399" s="9"/>
      <c r="D399" s="16" t="s">
        <v>1925</v>
      </c>
      <c r="E399" s="12">
        <v>2</v>
      </c>
      <c r="F399" s="18" t="s">
        <v>1914</v>
      </c>
      <c r="G399" s="14">
        <v>2</v>
      </c>
      <c r="H399" s="18" t="s">
        <v>1914</v>
      </c>
      <c r="I399" s="14">
        <v>0</v>
      </c>
      <c r="J399" s="18" t="s">
        <v>1922</v>
      </c>
      <c r="K399" s="14">
        <v>0</v>
      </c>
      <c r="L399" s="18" t="s">
        <v>1922</v>
      </c>
      <c r="M399" s="14">
        <v>0</v>
      </c>
      <c r="N399" s="18" t="s">
        <v>1922</v>
      </c>
      <c r="O399" s="14">
        <v>0</v>
      </c>
      <c r="P399" s="18" t="s">
        <v>1922</v>
      </c>
      <c r="Q399" s="210">
        <v>0</v>
      </c>
      <c r="R399" s="210"/>
    </row>
    <row r="400" spans="1:18" ht="12.75">
      <c r="A400" s="9"/>
      <c r="B400" s="9"/>
      <c r="C400" s="9"/>
      <c r="D400" s="16" t="s">
        <v>1958</v>
      </c>
      <c r="E400" s="12">
        <v>1</v>
      </c>
      <c r="F400" s="18" t="s">
        <v>1914</v>
      </c>
      <c r="G400" s="14">
        <v>0</v>
      </c>
      <c r="H400" s="18" t="s">
        <v>1922</v>
      </c>
      <c r="I400" s="14">
        <v>1</v>
      </c>
      <c r="J400" s="18" t="s">
        <v>1914</v>
      </c>
      <c r="K400" s="14">
        <v>0</v>
      </c>
      <c r="L400" s="18" t="s">
        <v>1922</v>
      </c>
      <c r="M400" s="14">
        <v>0</v>
      </c>
      <c r="N400" s="18" t="s">
        <v>1922</v>
      </c>
      <c r="O400" s="14">
        <v>0</v>
      </c>
      <c r="P400" s="18" t="s">
        <v>1922</v>
      </c>
      <c r="Q400" s="210">
        <v>0</v>
      </c>
      <c r="R400" s="210"/>
    </row>
    <row r="401" spans="1:18" ht="12.75">
      <c r="A401" s="9" t="s">
        <v>2719</v>
      </c>
      <c r="B401" s="9" t="s">
        <v>2720</v>
      </c>
      <c r="C401" s="212" t="s">
        <v>1912</v>
      </c>
      <c r="D401" s="212"/>
      <c r="E401" s="12">
        <v>230</v>
      </c>
      <c r="F401" s="13">
        <v>100</v>
      </c>
      <c r="G401" s="14">
        <v>19</v>
      </c>
      <c r="H401" s="13">
        <v>8.26086956521739</v>
      </c>
      <c r="I401" s="14">
        <v>81</v>
      </c>
      <c r="J401" s="13">
        <v>35.21739130434783</v>
      </c>
      <c r="K401" s="14">
        <v>46</v>
      </c>
      <c r="L401" s="13">
        <v>20</v>
      </c>
      <c r="M401" s="14">
        <v>76</v>
      </c>
      <c r="N401" s="13">
        <v>33.04347826086956</v>
      </c>
      <c r="O401" s="14">
        <v>8</v>
      </c>
      <c r="P401" s="13">
        <v>3.4782608695652173</v>
      </c>
      <c r="Q401" s="210">
        <v>1</v>
      </c>
      <c r="R401" s="210"/>
    </row>
    <row r="402" spans="1:18" ht="12.75">
      <c r="A402" s="9"/>
      <c r="B402" s="9"/>
      <c r="C402" s="9"/>
      <c r="D402" s="16" t="s">
        <v>1913</v>
      </c>
      <c r="E402" s="12">
        <v>123</v>
      </c>
      <c r="F402" s="18" t="s">
        <v>1914</v>
      </c>
      <c r="G402" s="14">
        <v>14</v>
      </c>
      <c r="H402" s="18" t="s">
        <v>2721</v>
      </c>
      <c r="I402" s="14">
        <v>68</v>
      </c>
      <c r="J402" s="18" t="s">
        <v>3529</v>
      </c>
      <c r="K402" s="14">
        <v>36</v>
      </c>
      <c r="L402" s="18" t="s">
        <v>3530</v>
      </c>
      <c r="M402" s="14">
        <v>5</v>
      </c>
      <c r="N402" s="18" t="s">
        <v>3531</v>
      </c>
      <c r="O402" s="14">
        <v>0</v>
      </c>
      <c r="P402" s="18" t="s">
        <v>1922</v>
      </c>
      <c r="Q402" s="210">
        <v>0</v>
      </c>
      <c r="R402" s="210"/>
    </row>
    <row r="403" spans="1:18" ht="12.75">
      <c r="A403" s="9"/>
      <c r="B403" s="9"/>
      <c r="C403" s="9"/>
      <c r="D403" s="16" t="s">
        <v>1919</v>
      </c>
      <c r="E403" s="12">
        <v>93</v>
      </c>
      <c r="F403" s="18" t="s">
        <v>1914</v>
      </c>
      <c r="G403" s="14">
        <v>5</v>
      </c>
      <c r="H403" s="18" t="s">
        <v>3532</v>
      </c>
      <c r="I403" s="14">
        <v>9</v>
      </c>
      <c r="J403" s="18" t="s">
        <v>3533</v>
      </c>
      <c r="K403" s="14">
        <v>10</v>
      </c>
      <c r="L403" s="18" t="s">
        <v>3534</v>
      </c>
      <c r="M403" s="14">
        <v>66</v>
      </c>
      <c r="N403" s="18" t="s">
        <v>2228</v>
      </c>
      <c r="O403" s="14">
        <v>3</v>
      </c>
      <c r="P403" s="18" t="s">
        <v>2225</v>
      </c>
      <c r="Q403" s="210">
        <v>0</v>
      </c>
      <c r="R403" s="210"/>
    </row>
    <row r="404" spans="1:18" ht="12.75">
      <c r="A404" s="9"/>
      <c r="B404" s="9"/>
      <c r="C404" s="9"/>
      <c r="D404" s="16" t="s">
        <v>1925</v>
      </c>
      <c r="E404" s="12">
        <v>12</v>
      </c>
      <c r="F404" s="18" t="s">
        <v>1914</v>
      </c>
      <c r="G404" s="14">
        <v>0</v>
      </c>
      <c r="H404" s="18" t="s">
        <v>1922</v>
      </c>
      <c r="I404" s="14">
        <v>3</v>
      </c>
      <c r="J404" s="18" t="s">
        <v>1939</v>
      </c>
      <c r="K404" s="14">
        <v>0</v>
      </c>
      <c r="L404" s="18" t="s">
        <v>1922</v>
      </c>
      <c r="M404" s="14">
        <v>5</v>
      </c>
      <c r="N404" s="18" t="s">
        <v>2534</v>
      </c>
      <c r="O404" s="14">
        <v>4</v>
      </c>
      <c r="P404" s="18" t="s">
        <v>2033</v>
      </c>
      <c r="Q404" s="210">
        <v>1</v>
      </c>
      <c r="R404" s="210"/>
    </row>
    <row r="405" spans="1:18" ht="12.75">
      <c r="A405" s="9"/>
      <c r="B405" s="9"/>
      <c r="C405" s="9"/>
      <c r="D405" s="16" t="s">
        <v>1958</v>
      </c>
      <c r="E405" s="12">
        <v>2</v>
      </c>
      <c r="F405" s="18" t="s">
        <v>1914</v>
      </c>
      <c r="G405" s="14">
        <v>0</v>
      </c>
      <c r="H405" s="18" t="s">
        <v>1922</v>
      </c>
      <c r="I405" s="14">
        <v>1</v>
      </c>
      <c r="J405" s="18" t="s">
        <v>2016</v>
      </c>
      <c r="K405" s="14">
        <v>0</v>
      </c>
      <c r="L405" s="18" t="s">
        <v>1922</v>
      </c>
      <c r="M405" s="14">
        <v>0</v>
      </c>
      <c r="N405" s="18" t="s">
        <v>1922</v>
      </c>
      <c r="O405" s="14">
        <v>1</v>
      </c>
      <c r="P405" s="18" t="s">
        <v>2016</v>
      </c>
      <c r="Q405" s="210">
        <v>0</v>
      </c>
      <c r="R405" s="210"/>
    </row>
    <row r="406" spans="1:18" ht="12.75">
      <c r="A406" s="19"/>
      <c r="B406" s="19"/>
      <c r="C406" s="212" t="s">
        <v>2392</v>
      </c>
      <c r="D406" s="212"/>
      <c r="E406" s="12">
        <v>69</v>
      </c>
      <c r="F406" s="13">
        <v>100</v>
      </c>
      <c r="G406" s="14">
        <v>2</v>
      </c>
      <c r="H406" s="13">
        <v>2.898550724637681</v>
      </c>
      <c r="I406" s="14">
        <v>11</v>
      </c>
      <c r="J406" s="13">
        <v>15.942028985507246</v>
      </c>
      <c r="K406" s="14">
        <v>19</v>
      </c>
      <c r="L406" s="13">
        <v>27.536231884057973</v>
      </c>
      <c r="M406" s="14">
        <v>36</v>
      </c>
      <c r="N406" s="13">
        <v>52.17391304347826</v>
      </c>
      <c r="O406" s="14">
        <v>1</v>
      </c>
      <c r="P406" s="13">
        <v>1.4492753623188406</v>
      </c>
      <c r="Q406" s="210">
        <v>0</v>
      </c>
      <c r="R406" s="210"/>
    </row>
    <row r="407" spans="1:18" ht="12.75">
      <c r="A407" s="9"/>
      <c r="B407" s="9"/>
      <c r="C407" s="9"/>
      <c r="D407" s="16" t="s">
        <v>1913</v>
      </c>
      <c r="E407" s="12">
        <v>28</v>
      </c>
      <c r="F407" s="18" t="s">
        <v>1914</v>
      </c>
      <c r="G407" s="14">
        <v>2</v>
      </c>
      <c r="H407" s="18" t="s">
        <v>2179</v>
      </c>
      <c r="I407" s="14">
        <v>9</v>
      </c>
      <c r="J407" s="18" t="s">
        <v>2334</v>
      </c>
      <c r="K407" s="14">
        <v>15</v>
      </c>
      <c r="L407" s="18" t="s">
        <v>3535</v>
      </c>
      <c r="M407" s="14">
        <v>2</v>
      </c>
      <c r="N407" s="18" t="s">
        <v>2179</v>
      </c>
      <c r="O407" s="14">
        <v>0</v>
      </c>
      <c r="P407" s="18" t="s">
        <v>1922</v>
      </c>
      <c r="Q407" s="210">
        <v>0</v>
      </c>
      <c r="R407" s="210"/>
    </row>
    <row r="408" spans="1:18" ht="12.75">
      <c r="A408" s="9"/>
      <c r="B408" s="9"/>
      <c r="C408" s="9"/>
      <c r="D408" s="16" t="s">
        <v>1919</v>
      </c>
      <c r="E408" s="12">
        <v>36</v>
      </c>
      <c r="F408" s="18" t="s">
        <v>1914</v>
      </c>
      <c r="G408" s="14">
        <v>0</v>
      </c>
      <c r="H408" s="18" t="s">
        <v>1922</v>
      </c>
      <c r="I408" s="14">
        <v>1</v>
      </c>
      <c r="J408" s="18" t="s">
        <v>3536</v>
      </c>
      <c r="K408" s="14">
        <v>3</v>
      </c>
      <c r="L408" s="18" t="s">
        <v>2015</v>
      </c>
      <c r="M408" s="14">
        <v>32</v>
      </c>
      <c r="N408" s="18" t="s">
        <v>3537</v>
      </c>
      <c r="O408" s="14">
        <v>0</v>
      </c>
      <c r="P408" s="18" t="s">
        <v>1922</v>
      </c>
      <c r="Q408" s="210">
        <v>0</v>
      </c>
      <c r="R408" s="210"/>
    </row>
    <row r="409" spans="1:18" ht="12.75">
      <c r="A409" s="9"/>
      <c r="B409" s="9"/>
      <c r="C409" s="9"/>
      <c r="D409" s="16" t="s">
        <v>1925</v>
      </c>
      <c r="E409" s="12">
        <v>4</v>
      </c>
      <c r="F409" s="18" t="s">
        <v>1914</v>
      </c>
      <c r="G409" s="14">
        <v>0</v>
      </c>
      <c r="H409" s="18" t="s">
        <v>1922</v>
      </c>
      <c r="I409" s="14">
        <v>1</v>
      </c>
      <c r="J409" s="18" t="s">
        <v>1939</v>
      </c>
      <c r="K409" s="14">
        <v>0</v>
      </c>
      <c r="L409" s="18" t="s">
        <v>1922</v>
      </c>
      <c r="M409" s="14">
        <v>2</v>
      </c>
      <c r="N409" s="18" t="s">
        <v>2016</v>
      </c>
      <c r="O409" s="14">
        <v>1</v>
      </c>
      <c r="P409" s="18" t="s">
        <v>1939</v>
      </c>
      <c r="Q409" s="210">
        <v>0</v>
      </c>
      <c r="R409" s="210"/>
    </row>
    <row r="410" spans="1:18" ht="12.75">
      <c r="A410" s="9"/>
      <c r="B410" s="9"/>
      <c r="C410" s="9"/>
      <c r="D410" s="16" t="s">
        <v>1958</v>
      </c>
      <c r="E410" s="12">
        <v>1</v>
      </c>
      <c r="F410" s="18" t="s">
        <v>1914</v>
      </c>
      <c r="G410" s="14">
        <v>0</v>
      </c>
      <c r="H410" s="18" t="s">
        <v>1922</v>
      </c>
      <c r="I410" s="14">
        <v>0</v>
      </c>
      <c r="J410" s="18" t="s">
        <v>1922</v>
      </c>
      <c r="K410" s="14">
        <v>1</v>
      </c>
      <c r="L410" s="18" t="s">
        <v>1914</v>
      </c>
      <c r="M410" s="14">
        <v>0</v>
      </c>
      <c r="N410" s="18" t="s">
        <v>1922</v>
      </c>
      <c r="O410" s="14">
        <v>0</v>
      </c>
      <c r="P410" s="18" t="s">
        <v>1922</v>
      </c>
      <c r="Q410" s="210">
        <v>0</v>
      </c>
      <c r="R410" s="210"/>
    </row>
    <row r="411" spans="1:18" ht="12.75">
      <c r="A411" s="9" t="s">
        <v>3538</v>
      </c>
      <c r="B411" s="9" t="s">
        <v>3539</v>
      </c>
      <c r="C411" s="212" t="s">
        <v>1912</v>
      </c>
      <c r="D411" s="212"/>
      <c r="E411" s="12">
        <v>172</v>
      </c>
      <c r="F411" s="13">
        <v>100</v>
      </c>
      <c r="G411" s="14">
        <v>15</v>
      </c>
      <c r="H411" s="13">
        <v>8.720930232558139</v>
      </c>
      <c r="I411" s="14">
        <v>38</v>
      </c>
      <c r="J411" s="13">
        <v>22.093023255813954</v>
      </c>
      <c r="K411" s="14">
        <v>57</v>
      </c>
      <c r="L411" s="13">
        <v>33.13953488372093</v>
      </c>
      <c r="M411" s="14">
        <v>56</v>
      </c>
      <c r="N411" s="13">
        <v>32.55813953488372</v>
      </c>
      <c r="O411" s="14">
        <v>6</v>
      </c>
      <c r="P411" s="13">
        <v>3.488372093023256</v>
      </c>
      <c r="Q411" s="210">
        <v>1</v>
      </c>
      <c r="R411" s="210"/>
    </row>
    <row r="412" spans="1:18" ht="12.75">
      <c r="A412" s="9"/>
      <c r="B412" s="9"/>
      <c r="C412" s="9"/>
      <c r="D412" s="16" t="s">
        <v>1913</v>
      </c>
      <c r="E412" s="12">
        <v>101</v>
      </c>
      <c r="F412" s="18" t="s">
        <v>1914</v>
      </c>
      <c r="G412" s="14">
        <v>14</v>
      </c>
      <c r="H412" s="18" t="s">
        <v>3540</v>
      </c>
      <c r="I412" s="14">
        <v>34</v>
      </c>
      <c r="J412" s="18" t="s">
        <v>3541</v>
      </c>
      <c r="K412" s="14">
        <v>53</v>
      </c>
      <c r="L412" s="18" t="s">
        <v>3542</v>
      </c>
      <c r="M412" s="14">
        <v>0</v>
      </c>
      <c r="N412" s="18" t="s">
        <v>1922</v>
      </c>
      <c r="O412" s="14">
        <v>0</v>
      </c>
      <c r="P412" s="18" t="s">
        <v>1922</v>
      </c>
      <c r="Q412" s="210">
        <v>0</v>
      </c>
      <c r="R412" s="210"/>
    </row>
    <row r="413" spans="1:18" ht="12.75">
      <c r="A413" s="9"/>
      <c r="B413" s="9"/>
      <c r="C413" s="9"/>
      <c r="D413" s="16" t="s">
        <v>1919</v>
      </c>
      <c r="E413" s="12">
        <v>60</v>
      </c>
      <c r="F413" s="18" t="s">
        <v>1914</v>
      </c>
      <c r="G413" s="14">
        <v>1</v>
      </c>
      <c r="H413" s="18" t="s">
        <v>3543</v>
      </c>
      <c r="I413" s="14">
        <v>3</v>
      </c>
      <c r="J413" s="18" t="s">
        <v>2690</v>
      </c>
      <c r="K413" s="14">
        <v>4</v>
      </c>
      <c r="L413" s="18" t="s">
        <v>2023</v>
      </c>
      <c r="M413" s="14">
        <v>52</v>
      </c>
      <c r="N413" s="18" t="s">
        <v>3544</v>
      </c>
      <c r="O413" s="14">
        <v>0</v>
      </c>
      <c r="P413" s="18" t="s">
        <v>1922</v>
      </c>
      <c r="Q413" s="210">
        <v>0</v>
      </c>
      <c r="R413" s="210"/>
    </row>
    <row r="414" spans="1:18" ht="12.75">
      <c r="A414" s="9"/>
      <c r="B414" s="9"/>
      <c r="C414" s="9"/>
      <c r="D414" s="16" t="s">
        <v>1925</v>
      </c>
      <c r="E414" s="12">
        <v>9</v>
      </c>
      <c r="F414" s="18" t="s">
        <v>1914</v>
      </c>
      <c r="G414" s="14">
        <v>0</v>
      </c>
      <c r="H414" s="18" t="s">
        <v>1922</v>
      </c>
      <c r="I414" s="14">
        <v>0</v>
      </c>
      <c r="J414" s="18" t="s">
        <v>1922</v>
      </c>
      <c r="K414" s="14">
        <v>0</v>
      </c>
      <c r="L414" s="18" t="s">
        <v>1922</v>
      </c>
      <c r="M414" s="14">
        <v>3</v>
      </c>
      <c r="N414" s="18" t="s">
        <v>2033</v>
      </c>
      <c r="O414" s="14">
        <v>6</v>
      </c>
      <c r="P414" s="18" t="s">
        <v>2024</v>
      </c>
      <c r="Q414" s="210">
        <v>1</v>
      </c>
      <c r="R414" s="210"/>
    </row>
    <row r="415" spans="1:18" ht="12.75">
      <c r="A415" s="9"/>
      <c r="B415" s="9"/>
      <c r="C415" s="9"/>
      <c r="D415" s="16" t="s">
        <v>1958</v>
      </c>
      <c r="E415" s="12">
        <v>2</v>
      </c>
      <c r="F415" s="18" t="s">
        <v>1914</v>
      </c>
      <c r="G415" s="14">
        <v>0</v>
      </c>
      <c r="H415" s="18" t="s">
        <v>1922</v>
      </c>
      <c r="I415" s="14">
        <v>1</v>
      </c>
      <c r="J415" s="18" t="s">
        <v>2016</v>
      </c>
      <c r="K415" s="14">
        <v>0</v>
      </c>
      <c r="L415" s="18" t="s">
        <v>1922</v>
      </c>
      <c r="M415" s="14">
        <v>1</v>
      </c>
      <c r="N415" s="18" t="s">
        <v>2016</v>
      </c>
      <c r="O415" s="14">
        <v>0</v>
      </c>
      <c r="P415" s="18" t="s">
        <v>1922</v>
      </c>
      <c r="Q415" s="210">
        <v>0</v>
      </c>
      <c r="R415" s="210"/>
    </row>
    <row r="416" spans="1:18" ht="12.75">
      <c r="A416" s="9" t="s">
        <v>3545</v>
      </c>
      <c r="B416" s="9" t="s">
        <v>3546</v>
      </c>
      <c r="C416" s="212" t="s">
        <v>1912</v>
      </c>
      <c r="D416" s="212"/>
      <c r="E416" s="12">
        <v>325</v>
      </c>
      <c r="F416" s="13">
        <v>100</v>
      </c>
      <c r="G416" s="14">
        <v>14</v>
      </c>
      <c r="H416" s="13">
        <v>4.3076923076923075</v>
      </c>
      <c r="I416" s="14">
        <v>85</v>
      </c>
      <c r="J416" s="13">
        <v>26.153846153846153</v>
      </c>
      <c r="K416" s="14">
        <v>104</v>
      </c>
      <c r="L416" s="13">
        <v>32</v>
      </c>
      <c r="M416" s="14">
        <v>113</v>
      </c>
      <c r="N416" s="13">
        <v>34.76923076923077</v>
      </c>
      <c r="O416" s="14">
        <v>9</v>
      </c>
      <c r="P416" s="13">
        <v>2.769230769230769</v>
      </c>
      <c r="Q416" s="210">
        <v>0</v>
      </c>
      <c r="R416" s="210"/>
    </row>
    <row r="417" spans="1:18" ht="12.75">
      <c r="A417" s="9"/>
      <c r="B417" s="9"/>
      <c r="C417" s="9"/>
      <c r="D417" s="16" t="s">
        <v>1913</v>
      </c>
      <c r="E417" s="12">
        <v>174</v>
      </c>
      <c r="F417" s="18" t="s">
        <v>1914</v>
      </c>
      <c r="G417" s="14">
        <v>8</v>
      </c>
      <c r="H417" s="18" t="s">
        <v>3547</v>
      </c>
      <c r="I417" s="14">
        <v>72</v>
      </c>
      <c r="J417" s="18" t="s">
        <v>3548</v>
      </c>
      <c r="K417" s="14">
        <v>92</v>
      </c>
      <c r="L417" s="18" t="s">
        <v>3549</v>
      </c>
      <c r="M417" s="14">
        <v>2</v>
      </c>
      <c r="N417" s="18" t="s">
        <v>3550</v>
      </c>
      <c r="O417" s="14">
        <v>0</v>
      </c>
      <c r="P417" s="18" t="s">
        <v>1922</v>
      </c>
      <c r="Q417" s="210">
        <v>0</v>
      </c>
      <c r="R417" s="210"/>
    </row>
    <row r="418" spans="1:18" ht="12.75">
      <c r="A418" s="9"/>
      <c r="B418" s="9"/>
      <c r="C418" s="9"/>
      <c r="D418" s="16" t="s">
        <v>1919</v>
      </c>
      <c r="E418" s="12">
        <v>140</v>
      </c>
      <c r="F418" s="18" t="s">
        <v>1914</v>
      </c>
      <c r="G418" s="14">
        <v>6</v>
      </c>
      <c r="H418" s="18" t="s">
        <v>2540</v>
      </c>
      <c r="I418" s="14">
        <v>10</v>
      </c>
      <c r="J418" s="18" t="s">
        <v>2179</v>
      </c>
      <c r="K418" s="14">
        <v>11</v>
      </c>
      <c r="L418" s="18" t="s">
        <v>3551</v>
      </c>
      <c r="M418" s="14">
        <v>110</v>
      </c>
      <c r="N418" s="18" t="s">
        <v>3552</v>
      </c>
      <c r="O418" s="14">
        <v>3</v>
      </c>
      <c r="P418" s="18" t="s">
        <v>3553</v>
      </c>
      <c r="Q418" s="210">
        <v>0</v>
      </c>
      <c r="R418" s="210"/>
    </row>
    <row r="419" spans="1:18" ht="12.75">
      <c r="A419" s="9"/>
      <c r="B419" s="9"/>
      <c r="C419" s="9"/>
      <c r="D419" s="16" t="s">
        <v>1925</v>
      </c>
      <c r="E419" s="12">
        <v>11</v>
      </c>
      <c r="F419" s="18" t="s">
        <v>1914</v>
      </c>
      <c r="G419" s="14">
        <v>0</v>
      </c>
      <c r="H419" s="18" t="s">
        <v>1922</v>
      </c>
      <c r="I419" s="14">
        <v>3</v>
      </c>
      <c r="J419" s="18" t="s">
        <v>2044</v>
      </c>
      <c r="K419" s="14">
        <v>1</v>
      </c>
      <c r="L419" s="18" t="s">
        <v>2043</v>
      </c>
      <c r="M419" s="14">
        <v>1</v>
      </c>
      <c r="N419" s="18" t="s">
        <v>2043</v>
      </c>
      <c r="O419" s="14">
        <v>6</v>
      </c>
      <c r="P419" s="18" t="s">
        <v>2045</v>
      </c>
      <c r="Q419" s="210">
        <v>0</v>
      </c>
      <c r="R419" s="210"/>
    </row>
    <row r="420" spans="1:18" ht="12.75">
      <c r="A420" s="9" t="s">
        <v>3554</v>
      </c>
      <c r="B420" s="9" t="s">
        <v>3555</v>
      </c>
      <c r="C420" s="212" t="s">
        <v>1912</v>
      </c>
      <c r="D420" s="212"/>
      <c r="E420" s="12">
        <v>357</v>
      </c>
      <c r="F420" s="13">
        <v>100</v>
      </c>
      <c r="G420" s="14">
        <v>29</v>
      </c>
      <c r="H420" s="13">
        <v>8.123249299719888</v>
      </c>
      <c r="I420" s="14">
        <v>116</v>
      </c>
      <c r="J420" s="13">
        <v>32.49299719887955</v>
      </c>
      <c r="K420" s="14">
        <v>55</v>
      </c>
      <c r="L420" s="13">
        <v>15.406162464985995</v>
      </c>
      <c r="M420" s="14">
        <v>150</v>
      </c>
      <c r="N420" s="13">
        <v>42.016806722689076</v>
      </c>
      <c r="O420" s="14">
        <v>7</v>
      </c>
      <c r="P420" s="13">
        <v>1.9607843137254901</v>
      </c>
      <c r="Q420" s="210">
        <v>0</v>
      </c>
      <c r="R420" s="210"/>
    </row>
    <row r="421" spans="1:18" ht="12.75">
      <c r="A421" s="9"/>
      <c r="B421" s="9"/>
      <c r="C421" s="9"/>
      <c r="D421" s="16" t="s">
        <v>1913</v>
      </c>
      <c r="E421" s="12">
        <v>148</v>
      </c>
      <c r="F421" s="18" t="s">
        <v>1914</v>
      </c>
      <c r="G421" s="14">
        <v>21</v>
      </c>
      <c r="H421" s="18" t="s">
        <v>3556</v>
      </c>
      <c r="I421" s="14">
        <v>76</v>
      </c>
      <c r="J421" s="18" t="s">
        <v>3557</v>
      </c>
      <c r="K421" s="14">
        <v>47</v>
      </c>
      <c r="L421" s="18" t="s">
        <v>3558</v>
      </c>
      <c r="M421" s="14">
        <v>4</v>
      </c>
      <c r="N421" s="18" t="s">
        <v>2433</v>
      </c>
      <c r="O421" s="14">
        <v>0</v>
      </c>
      <c r="P421" s="18" t="s">
        <v>1922</v>
      </c>
      <c r="Q421" s="210">
        <v>0</v>
      </c>
      <c r="R421" s="210"/>
    </row>
    <row r="422" spans="1:18" ht="12.75">
      <c r="A422" s="9"/>
      <c r="B422" s="9"/>
      <c r="C422" s="9"/>
      <c r="D422" s="16" t="s">
        <v>1919</v>
      </c>
      <c r="E422" s="12">
        <v>183</v>
      </c>
      <c r="F422" s="18" t="s">
        <v>1914</v>
      </c>
      <c r="G422" s="14">
        <v>5</v>
      </c>
      <c r="H422" s="18" t="s">
        <v>2698</v>
      </c>
      <c r="I422" s="14">
        <v>26</v>
      </c>
      <c r="J422" s="18" t="s">
        <v>3559</v>
      </c>
      <c r="K422" s="14">
        <v>8</v>
      </c>
      <c r="L422" s="18" t="s">
        <v>3560</v>
      </c>
      <c r="M422" s="14">
        <v>141</v>
      </c>
      <c r="N422" s="18" t="s">
        <v>3561</v>
      </c>
      <c r="O422" s="14">
        <v>3</v>
      </c>
      <c r="P422" s="18" t="s">
        <v>2588</v>
      </c>
      <c r="Q422" s="210">
        <v>0</v>
      </c>
      <c r="R422" s="210"/>
    </row>
    <row r="423" spans="1:18" ht="12.75">
      <c r="A423" s="9"/>
      <c r="B423" s="9"/>
      <c r="C423" s="9"/>
      <c r="D423" s="16" t="s">
        <v>1925</v>
      </c>
      <c r="E423" s="12">
        <v>23</v>
      </c>
      <c r="F423" s="18" t="s">
        <v>1914</v>
      </c>
      <c r="G423" s="14">
        <v>3</v>
      </c>
      <c r="H423" s="18" t="s">
        <v>2410</v>
      </c>
      <c r="I423" s="14">
        <v>13</v>
      </c>
      <c r="J423" s="18" t="s">
        <v>2072</v>
      </c>
      <c r="K423" s="14">
        <v>0</v>
      </c>
      <c r="L423" s="18" t="s">
        <v>1922</v>
      </c>
      <c r="M423" s="14">
        <v>5</v>
      </c>
      <c r="N423" s="18" t="s">
        <v>2032</v>
      </c>
      <c r="O423" s="14">
        <v>2</v>
      </c>
      <c r="P423" s="18" t="s">
        <v>2030</v>
      </c>
      <c r="Q423" s="210">
        <v>0</v>
      </c>
      <c r="R423" s="210"/>
    </row>
    <row r="424" spans="1:18" ht="12.75">
      <c r="A424" s="9"/>
      <c r="B424" s="9"/>
      <c r="C424" s="9"/>
      <c r="D424" s="16" t="s">
        <v>1958</v>
      </c>
      <c r="E424" s="12">
        <v>2</v>
      </c>
      <c r="F424" s="18" t="s">
        <v>1914</v>
      </c>
      <c r="G424" s="14">
        <v>0</v>
      </c>
      <c r="H424" s="18" t="s">
        <v>1922</v>
      </c>
      <c r="I424" s="14">
        <v>1</v>
      </c>
      <c r="J424" s="18" t="s">
        <v>2016</v>
      </c>
      <c r="K424" s="14">
        <v>0</v>
      </c>
      <c r="L424" s="18" t="s">
        <v>1922</v>
      </c>
      <c r="M424" s="14">
        <v>0</v>
      </c>
      <c r="N424" s="18" t="s">
        <v>1922</v>
      </c>
      <c r="O424" s="14">
        <v>1</v>
      </c>
      <c r="P424" s="18" t="s">
        <v>2016</v>
      </c>
      <c r="Q424" s="210">
        <v>0</v>
      </c>
      <c r="R424" s="210"/>
    </row>
    <row r="425" spans="1:18" ht="12.75">
      <c r="A425" s="9"/>
      <c r="B425" s="9"/>
      <c r="C425" s="9"/>
      <c r="D425" s="16" t="s">
        <v>1905</v>
      </c>
      <c r="E425" s="12">
        <v>1</v>
      </c>
      <c r="F425" s="18" t="s">
        <v>1914</v>
      </c>
      <c r="G425" s="14">
        <v>0</v>
      </c>
      <c r="H425" s="18" t="s">
        <v>1922</v>
      </c>
      <c r="I425" s="14">
        <v>0</v>
      </c>
      <c r="J425" s="18" t="s">
        <v>1922</v>
      </c>
      <c r="K425" s="14">
        <v>0</v>
      </c>
      <c r="L425" s="18" t="s">
        <v>1922</v>
      </c>
      <c r="M425" s="14">
        <v>0</v>
      </c>
      <c r="N425" s="18" t="s">
        <v>1922</v>
      </c>
      <c r="O425" s="14">
        <v>1</v>
      </c>
      <c r="P425" s="18" t="s">
        <v>1914</v>
      </c>
      <c r="Q425" s="210">
        <v>0</v>
      </c>
      <c r="R425" s="210"/>
    </row>
    <row r="426" spans="1:18" ht="12.75">
      <c r="A426" s="9" t="s">
        <v>3562</v>
      </c>
      <c r="B426" s="9" t="s">
        <v>3563</v>
      </c>
      <c r="C426" s="212" t="s">
        <v>1912</v>
      </c>
      <c r="D426" s="212"/>
      <c r="E426" s="12">
        <v>255</v>
      </c>
      <c r="F426" s="13">
        <v>100</v>
      </c>
      <c r="G426" s="14">
        <v>20</v>
      </c>
      <c r="H426" s="13">
        <v>7.8431372549019605</v>
      </c>
      <c r="I426" s="14">
        <v>87</v>
      </c>
      <c r="J426" s="13">
        <v>34.11764705882353</v>
      </c>
      <c r="K426" s="14">
        <v>44</v>
      </c>
      <c r="L426" s="13">
        <v>17.254901960784313</v>
      </c>
      <c r="M426" s="14">
        <v>95</v>
      </c>
      <c r="N426" s="13">
        <v>37.254901960784316</v>
      </c>
      <c r="O426" s="14">
        <v>9</v>
      </c>
      <c r="P426" s="13">
        <v>3.5294117647058822</v>
      </c>
      <c r="Q426" s="210">
        <v>0</v>
      </c>
      <c r="R426" s="210"/>
    </row>
    <row r="427" spans="1:18" ht="12.75">
      <c r="A427" s="9"/>
      <c r="B427" s="9"/>
      <c r="C427" s="9"/>
      <c r="D427" s="16" t="s">
        <v>1913</v>
      </c>
      <c r="E427" s="12">
        <v>127</v>
      </c>
      <c r="F427" s="18" t="s">
        <v>1914</v>
      </c>
      <c r="G427" s="14">
        <v>17</v>
      </c>
      <c r="H427" s="18" t="s">
        <v>3564</v>
      </c>
      <c r="I427" s="14">
        <v>73</v>
      </c>
      <c r="J427" s="18" t="s">
        <v>3565</v>
      </c>
      <c r="K427" s="14">
        <v>37</v>
      </c>
      <c r="L427" s="18" t="s">
        <v>3566</v>
      </c>
      <c r="M427" s="14">
        <v>0</v>
      </c>
      <c r="N427" s="18" t="s">
        <v>1922</v>
      </c>
      <c r="O427" s="14">
        <v>0</v>
      </c>
      <c r="P427" s="18" t="s">
        <v>1922</v>
      </c>
      <c r="Q427" s="210">
        <v>0</v>
      </c>
      <c r="R427" s="210"/>
    </row>
    <row r="428" spans="1:18" ht="12.75">
      <c r="A428" s="9"/>
      <c r="B428" s="9"/>
      <c r="C428" s="9"/>
      <c r="D428" s="16" t="s">
        <v>1919</v>
      </c>
      <c r="E428" s="12">
        <v>115</v>
      </c>
      <c r="F428" s="18" t="s">
        <v>1914</v>
      </c>
      <c r="G428" s="14">
        <v>1</v>
      </c>
      <c r="H428" s="18" t="s">
        <v>3567</v>
      </c>
      <c r="I428" s="14">
        <v>12</v>
      </c>
      <c r="J428" s="18" t="s">
        <v>3568</v>
      </c>
      <c r="K428" s="14">
        <v>7</v>
      </c>
      <c r="L428" s="18" t="s">
        <v>3569</v>
      </c>
      <c r="M428" s="14">
        <v>92</v>
      </c>
      <c r="N428" s="18" t="s">
        <v>3570</v>
      </c>
      <c r="O428" s="14">
        <v>3</v>
      </c>
      <c r="P428" s="18" t="s">
        <v>3571</v>
      </c>
      <c r="Q428" s="210">
        <v>0</v>
      </c>
      <c r="R428" s="210"/>
    </row>
    <row r="429" spans="1:18" ht="12.75">
      <c r="A429" s="9"/>
      <c r="B429" s="9"/>
      <c r="C429" s="9"/>
      <c r="D429" s="16" t="s">
        <v>1925</v>
      </c>
      <c r="E429" s="12">
        <v>12</v>
      </c>
      <c r="F429" s="18" t="s">
        <v>1914</v>
      </c>
      <c r="G429" s="14">
        <v>2</v>
      </c>
      <c r="H429" s="18" t="s">
        <v>2014</v>
      </c>
      <c r="I429" s="14">
        <v>2</v>
      </c>
      <c r="J429" s="18" t="s">
        <v>2014</v>
      </c>
      <c r="K429" s="14">
        <v>0</v>
      </c>
      <c r="L429" s="18" t="s">
        <v>1922</v>
      </c>
      <c r="M429" s="14">
        <v>2</v>
      </c>
      <c r="N429" s="18" t="s">
        <v>2014</v>
      </c>
      <c r="O429" s="14">
        <v>6</v>
      </c>
      <c r="P429" s="18" t="s">
        <v>2016</v>
      </c>
      <c r="Q429" s="210">
        <v>0</v>
      </c>
      <c r="R429" s="210"/>
    </row>
    <row r="430" spans="1:18" ht="12.75">
      <c r="A430" s="9"/>
      <c r="B430" s="9"/>
      <c r="C430" s="9"/>
      <c r="D430" s="16" t="s">
        <v>1958</v>
      </c>
      <c r="E430" s="12">
        <v>1</v>
      </c>
      <c r="F430" s="18" t="s">
        <v>1914</v>
      </c>
      <c r="G430" s="14">
        <v>0</v>
      </c>
      <c r="H430" s="18" t="s">
        <v>1922</v>
      </c>
      <c r="I430" s="14">
        <v>0</v>
      </c>
      <c r="J430" s="18" t="s">
        <v>1922</v>
      </c>
      <c r="K430" s="14">
        <v>0</v>
      </c>
      <c r="L430" s="18" t="s">
        <v>1922</v>
      </c>
      <c r="M430" s="14">
        <v>1</v>
      </c>
      <c r="N430" s="18" t="s">
        <v>1914</v>
      </c>
      <c r="O430" s="14">
        <v>0</v>
      </c>
      <c r="P430" s="18" t="s">
        <v>1922</v>
      </c>
      <c r="Q430" s="210">
        <v>0</v>
      </c>
      <c r="R430" s="210"/>
    </row>
    <row r="431" spans="1:18" ht="12.75">
      <c r="A431" s="9" t="s">
        <v>3572</v>
      </c>
      <c r="B431" s="9" t="s">
        <v>3573</v>
      </c>
      <c r="C431" s="212" t="s">
        <v>1912</v>
      </c>
      <c r="D431" s="212"/>
      <c r="E431" s="12">
        <v>284</v>
      </c>
      <c r="F431" s="13">
        <v>100</v>
      </c>
      <c r="G431" s="14">
        <v>26</v>
      </c>
      <c r="H431" s="13">
        <v>9.154929577464788</v>
      </c>
      <c r="I431" s="14">
        <v>81</v>
      </c>
      <c r="J431" s="13">
        <v>28.52112676056338</v>
      </c>
      <c r="K431" s="14">
        <v>72</v>
      </c>
      <c r="L431" s="13">
        <v>25.35211267605634</v>
      </c>
      <c r="M431" s="14">
        <v>88</v>
      </c>
      <c r="N431" s="13">
        <v>30.985915492957748</v>
      </c>
      <c r="O431" s="14">
        <v>17</v>
      </c>
      <c r="P431" s="13">
        <v>5.985915492957746</v>
      </c>
      <c r="Q431" s="210">
        <v>0</v>
      </c>
      <c r="R431" s="210"/>
    </row>
    <row r="432" spans="1:18" ht="12.75">
      <c r="A432" s="9"/>
      <c r="B432" s="9"/>
      <c r="C432" s="9"/>
      <c r="D432" s="16" t="s">
        <v>1913</v>
      </c>
      <c r="E432" s="12">
        <v>140</v>
      </c>
      <c r="F432" s="18" t="s">
        <v>1914</v>
      </c>
      <c r="G432" s="14">
        <v>15</v>
      </c>
      <c r="H432" s="18" t="s">
        <v>2236</v>
      </c>
      <c r="I432" s="14">
        <v>66</v>
      </c>
      <c r="J432" s="18" t="s">
        <v>3574</v>
      </c>
      <c r="K432" s="14">
        <v>51</v>
      </c>
      <c r="L432" s="18" t="s">
        <v>3575</v>
      </c>
      <c r="M432" s="14">
        <v>8</v>
      </c>
      <c r="N432" s="18" t="s">
        <v>2468</v>
      </c>
      <c r="O432" s="14">
        <v>0</v>
      </c>
      <c r="P432" s="18" t="s">
        <v>1922</v>
      </c>
      <c r="Q432" s="210">
        <v>0</v>
      </c>
      <c r="R432" s="210"/>
    </row>
    <row r="433" spans="1:18" ht="12.75">
      <c r="A433" s="9"/>
      <c r="B433" s="9"/>
      <c r="C433" s="9"/>
      <c r="D433" s="16" t="s">
        <v>1919</v>
      </c>
      <c r="E433" s="12">
        <v>122</v>
      </c>
      <c r="F433" s="18" t="s">
        <v>1914</v>
      </c>
      <c r="G433" s="14">
        <v>7</v>
      </c>
      <c r="H433" s="18" t="s">
        <v>3576</v>
      </c>
      <c r="I433" s="14">
        <v>10</v>
      </c>
      <c r="J433" s="18" t="s">
        <v>3577</v>
      </c>
      <c r="K433" s="14">
        <v>20</v>
      </c>
      <c r="L433" s="18" t="s">
        <v>3578</v>
      </c>
      <c r="M433" s="14">
        <v>78</v>
      </c>
      <c r="N433" s="18" t="s">
        <v>2255</v>
      </c>
      <c r="O433" s="14">
        <v>7</v>
      </c>
      <c r="P433" s="18" t="s">
        <v>3576</v>
      </c>
      <c r="Q433" s="210">
        <v>0</v>
      </c>
      <c r="R433" s="210"/>
    </row>
    <row r="434" spans="1:18" ht="12.75">
      <c r="A434" s="9"/>
      <c r="B434" s="9"/>
      <c r="C434" s="9"/>
      <c r="D434" s="16" t="s">
        <v>1925</v>
      </c>
      <c r="E434" s="12">
        <v>15</v>
      </c>
      <c r="F434" s="18" t="s">
        <v>1914</v>
      </c>
      <c r="G434" s="14">
        <v>3</v>
      </c>
      <c r="H434" s="18" t="s">
        <v>1929</v>
      </c>
      <c r="I434" s="14">
        <v>3</v>
      </c>
      <c r="J434" s="18" t="s">
        <v>1929</v>
      </c>
      <c r="K434" s="14">
        <v>0</v>
      </c>
      <c r="L434" s="18" t="s">
        <v>1922</v>
      </c>
      <c r="M434" s="14">
        <v>2</v>
      </c>
      <c r="N434" s="18" t="s">
        <v>2022</v>
      </c>
      <c r="O434" s="14">
        <v>7</v>
      </c>
      <c r="P434" s="18" t="s">
        <v>2062</v>
      </c>
      <c r="Q434" s="210">
        <v>0</v>
      </c>
      <c r="R434" s="210"/>
    </row>
    <row r="435" spans="1:18" ht="12.75">
      <c r="A435" s="9"/>
      <c r="B435" s="9"/>
      <c r="C435" s="9"/>
      <c r="D435" s="16" t="s">
        <v>1958</v>
      </c>
      <c r="E435" s="12">
        <v>7</v>
      </c>
      <c r="F435" s="18" t="s">
        <v>1914</v>
      </c>
      <c r="G435" s="14">
        <v>1</v>
      </c>
      <c r="H435" s="18" t="s">
        <v>1935</v>
      </c>
      <c r="I435" s="14">
        <v>2</v>
      </c>
      <c r="J435" s="18" t="s">
        <v>1938</v>
      </c>
      <c r="K435" s="14">
        <v>1</v>
      </c>
      <c r="L435" s="18" t="s">
        <v>1935</v>
      </c>
      <c r="M435" s="14">
        <v>0</v>
      </c>
      <c r="N435" s="18" t="s">
        <v>1922</v>
      </c>
      <c r="O435" s="14">
        <v>3</v>
      </c>
      <c r="P435" s="18" t="s">
        <v>2261</v>
      </c>
      <c r="Q435" s="210">
        <v>0</v>
      </c>
      <c r="R435" s="210"/>
    </row>
    <row r="436" spans="1:18" ht="12.75">
      <c r="A436" s="9" t="s">
        <v>3579</v>
      </c>
      <c r="B436" s="9" t="s">
        <v>3580</v>
      </c>
      <c r="C436" s="212" t="s">
        <v>1912</v>
      </c>
      <c r="D436" s="212"/>
      <c r="E436" s="12">
        <v>327</v>
      </c>
      <c r="F436" s="13">
        <v>100</v>
      </c>
      <c r="G436" s="14">
        <v>21</v>
      </c>
      <c r="H436" s="13">
        <v>6.422018348623853</v>
      </c>
      <c r="I436" s="14">
        <v>70</v>
      </c>
      <c r="J436" s="13">
        <v>21.406727828746178</v>
      </c>
      <c r="K436" s="14">
        <v>98</v>
      </c>
      <c r="L436" s="13">
        <v>29.96941896024465</v>
      </c>
      <c r="M436" s="14">
        <v>123</v>
      </c>
      <c r="N436" s="13">
        <v>37.61467889908257</v>
      </c>
      <c r="O436" s="14">
        <v>15</v>
      </c>
      <c r="P436" s="13">
        <v>4.587155963302752</v>
      </c>
      <c r="Q436" s="210">
        <v>0</v>
      </c>
      <c r="R436" s="210"/>
    </row>
    <row r="437" spans="1:18" ht="12.75">
      <c r="A437" s="9"/>
      <c r="B437" s="9"/>
      <c r="C437" s="9"/>
      <c r="D437" s="16" t="s">
        <v>1913</v>
      </c>
      <c r="E437" s="12">
        <v>147</v>
      </c>
      <c r="F437" s="18" t="s">
        <v>1914</v>
      </c>
      <c r="G437" s="14">
        <v>16</v>
      </c>
      <c r="H437" s="18" t="s">
        <v>3581</v>
      </c>
      <c r="I437" s="14">
        <v>46</v>
      </c>
      <c r="J437" s="18" t="s">
        <v>3582</v>
      </c>
      <c r="K437" s="14">
        <v>85</v>
      </c>
      <c r="L437" s="18" t="s">
        <v>3583</v>
      </c>
      <c r="M437" s="14">
        <v>0</v>
      </c>
      <c r="N437" s="18" t="s">
        <v>1922</v>
      </c>
      <c r="O437" s="14">
        <v>0</v>
      </c>
      <c r="P437" s="18" t="s">
        <v>1922</v>
      </c>
      <c r="Q437" s="210">
        <v>0</v>
      </c>
      <c r="R437" s="210"/>
    </row>
    <row r="438" spans="1:18" ht="12.75">
      <c r="A438" s="9"/>
      <c r="B438" s="9"/>
      <c r="C438" s="9"/>
      <c r="D438" s="16" t="s">
        <v>1919</v>
      </c>
      <c r="E438" s="12">
        <v>160</v>
      </c>
      <c r="F438" s="18" t="s">
        <v>1914</v>
      </c>
      <c r="G438" s="14">
        <v>4</v>
      </c>
      <c r="H438" s="18" t="s">
        <v>3584</v>
      </c>
      <c r="I438" s="14">
        <v>20</v>
      </c>
      <c r="J438" s="18" t="s">
        <v>1940</v>
      </c>
      <c r="K438" s="14">
        <v>13</v>
      </c>
      <c r="L438" s="18" t="s">
        <v>3585</v>
      </c>
      <c r="M438" s="14">
        <v>118</v>
      </c>
      <c r="N438" s="18" t="s">
        <v>3586</v>
      </c>
      <c r="O438" s="14">
        <v>5</v>
      </c>
      <c r="P438" s="18" t="s">
        <v>3587</v>
      </c>
      <c r="Q438" s="210">
        <v>0</v>
      </c>
      <c r="R438" s="210"/>
    </row>
    <row r="439" spans="1:18" ht="12.75">
      <c r="A439" s="9"/>
      <c r="B439" s="9"/>
      <c r="C439" s="9"/>
      <c r="D439" s="16" t="s">
        <v>1925</v>
      </c>
      <c r="E439" s="12">
        <v>20</v>
      </c>
      <c r="F439" s="18" t="s">
        <v>1914</v>
      </c>
      <c r="G439" s="14">
        <v>1</v>
      </c>
      <c r="H439" s="18" t="s">
        <v>2690</v>
      </c>
      <c r="I439" s="14">
        <v>4</v>
      </c>
      <c r="J439" s="18" t="s">
        <v>1929</v>
      </c>
      <c r="K439" s="14">
        <v>0</v>
      </c>
      <c r="L439" s="18" t="s">
        <v>1922</v>
      </c>
      <c r="M439" s="14">
        <v>5</v>
      </c>
      <c r="N439" s="18" t="s">
        <v>1939</v>
      </c>
      <c r="O439" s="14">
        <v>10</v>
      </c>
      <c r="P439" s="18" t="s">
        <v>2016</v>
      </c>
      <c r="Q439" s="210">
        <v>0</v>
      </c>
      <c r="R439" s="210"/>
    </row>
    <row r="440" spans="1:18" ht="12.75">
      <c r="A440" s="19"/>
      <c r="B440" s="19"/>
      <c r="C440" s="212" t="s">
        <v>2392</v>
      </c>
      <c r="D440" s="212"/>
      <c r="E440" s="12">
        <v>37</v>
      </c>
      <c r="F440" s="13">
        <v>100</v>
      </c>
      <c r="G440" s="14">
        <v>0</v>
      </c>
      <c r="H440" s="13">
        <v>0</v>
      </c>
      <c r="I440" s="14">
        <v>6</v>
      </c>
      <c r="J440" s="13">
        <v>16.216216216216218</v>
      </c>
      <c r="K440" s="14">
        <v>4</v>
      </c>
      <c r="L440" s="13">
        <v>10.81081081081081</v>
      </c>
      <c r="M440" s="14">
        <v>27</v>
      </c>
      <c r="N440" s="13">
        <v>72.97297297297297</v>
      </c>
      <c r="O440" s="14">
        <v>0</v>
      </c>
      <c r="P440" s="13">
        <v>0</v>
      </c>
      <c r="Q440" s="210">
        <v>0</v>
      </c>
      <c r="R440" s="210"/>
    </row>
    <row r="441" spans="1:18" ht="12.75">
      <c r="A441" s="9"/>
      <c r="B441" s="9"/>
      <c r="C441" s="9"/>
      <c r="D441" s="16" t="s">
        <v>1913</v>
      </c>
      <c r="E441" s="12">
        <v>7</v>
      </c>
      <c r="F441" s="18" t="s">
        <v>1914</v>
      </c>
      <c r="G441" s="14">
        <v>0</v>
      </c>
      <c r="H441" s="18" t="s">
        <v>1922</v>
      </c>
      <c r="I441" s="14">
        <v>3</v>
      </c>
      <c r="J441" s="18" t="s">
        <v>2261</v>
      </c>
      <c r="K441" s="14">
        <v>4</v>
      </c>
      <c r="L441" s="18" t="s">
        <v>2180</v>
      </c>
      <c r="M441" s="14">
        <v>0</v>
      </c>
      <c r="N441" s="18" t="s">
        <v>1922</v>
      </c>
      <c r="O441" s="14">
        <v>0</v>
      </c>
      <c r="P441" s="18" t="s">
        <v>1922</v>
      </c>
      <c r="Q441" s="210">
        <v>0</v>
      </c>
      <c r="R441" s="210"/>
    </row>
    <row r="442" spans="1:18" ht="12.75">
      <c r="A442" s="9"/>
      <c r="B442" s="9"/>
      <c r="C442" s="9"/>
      <c r="D442" s="16" t="s">
        <v>1919</v>
      </c>
      <c r="E442" s="12">
        <v>28</v>
      </c>
      <c r="F442" s="18" t="s">
        <v>1914</v>
      </c>
      <c r="G442" s="14">
        <v>0</v>
      </c>
      <c r="H442" s="18" t="s">
        <v>1922</v>
      </c>
      <c r="I442" s="14">
        <v>3</v>
      </c>
      <c r="J442" s="18" t="s">
        <v>2236</v>
      </c>
      <c r="K442" s="14">
        <v>0</v>
      </c>
      <c r="L442" s="18" t="s">
        <v>1922</v>
      </c>
      <c r="M442" s="14">
        <v>25</v>
      </c>
      <c r="N442" s="18" t="s">
        <v>3588</v>
      </c>
      <c r="O442" s="14">
        <v>0</v>
      </c>
      <c r="P442" s="18" t="s">
        <v>1922</v>
      </c>
      <c r="Q442" s="210">
        <v>0</v>
      </c>
      <c r="R442" s="210"/>
    </row>
    <row r="443" spans="1:18" ht="12.75">
      <c r="A443" s="9"/>
      <c r="B443" s="9"/>
      <c r="C443" s="9"/>
      <c r="D443" s="16" t="s">
        <v>1925</v>
      </c>
      <c r="E443" s="12">
        <v>2</v>
      </c>
      <c r="F443" s="18" t="s">
        <v>1914</v>
      </c>
      <c r="G443" s="14">
        <v>0</v>
      </c>
      <c r="H443" s="18" t="s">
        <v>1922</v>
      </c>
      <c r="I443" s="14">
        <v>0</v>
      </c>
      <c r="J443" s="18" t="s">
        <v>1922</v>
      </c>
      <c r="K443" s="14">
        <v>0</v>
      </c>
      <c r="L443" s="18" t="s">
        <v>1922</v>
      </c>
      <c r="M443" s="14">
        <v>2</v>
      </c>
      <c r="N443" s="18" t="s">
        <v>1914</v>
      </c>
      <c r="O443" s="14">
        <v>0</v>
      </c>
      <c r="P443" s="18" t="s">
        <v>1922</v>
      </c>
      <c r="Q443" s="210">
        <v>0</v>
      </c>
      <c r="R443" s="210"/>
    </row>
    <row r="444" spans="1:18" ht="12.75">
      <c r="A444" s="9" t="s">
        <v>3589</v>
      </c>
      <c r="B444" s="9" t="s">
        <v>3590</v>
      </c>
      <c r="C444" s="212" t="s">
        <v>1912</v>
      </c>
      <c r="D444" s="212"/>
      <c r="E444" s="12">
        <v>330</v>
      </c>
      <c r="F444" s="13">
        <v>100</v>
      </c>
      <c r="G444" s="14">
        <v>28</v>
      </c>
      <c r="H444" s="13">
        <v>8.484848484848484</v>
      </c>
      <c r="I444" s="14">
        <v>89</v>
      </c>
      <c r="J444" s="13">
        <v>26.96969696969697</v>
      </c>
      <c r="K444" s="14">
        <v>91</v>
      </c>
      <c r="L444" s="13">
        <v>27.575757575757574</v>
      </c>
      <c r="M444" s="14">
        <v>112</v>
      </c>
      <c r="N444" s="13">
        <v>33.93939393939394</v>
      </c>
      <c r="O444" s="14">
        <v>10</v>
      </c>
      <c r="P444" s="13">
        <v>3.0303030303030303</v>
      </c>
      <c r="Q444" s="210">
        <v>1</v>
      </c>
      <c r="R444" s="210"/>
    </row>
    <row r="445" spans="1:18" ht="12.75">
      <c r="A445" s="9"/>
      <c r="B445" s="9"/>
      <c r="C445" s="9"/>
      <c r="D445" s="16" t="s">
        <v>1913</v>
      </c>
      <c r="E445" s="12">
        <v>171</v>
      </c>
      <c r="F445" s="18" t="s">
        <v>1914</v>
      </c>
      <c r="G445" s="14">
        <v>24</v>
      </c>
      <c r="H445" s="18" t="s">
        <v>3591</v>
      </c>
      <c r="I445" s="14">
        <v>67</v>
      </c>
      <c r="J445" s="18" t="s">
        <v>3592</v>
      </c>
      <c r="K445" s="14">
        <v>80</v>
      </c>
      <c r="L445" s="18" t="s">
        <v>3593</v>
      </c>
      <c r="M445" s="14">
        <v>0</v>
      </c>
      <c r="N445" s="18" t="s">
        <v>1922</v>
      </c>
      <c r="O445" s="14">
        <v>0</v>
      </c>
      <c r="P445" s="18" t="s">
        <v>1922</v>
      </c>
      <c r="Q445" s="210">
        <v>0</v>
      </c>
      <c r="R445" s="210"/>
    </row>
    <row r="446" spans="1:18" ht="12.75">
      <c r="A446" s="9"/>
      <c r="B446" s="9"/>
      <c r="C446" s="9"/>
      <c r="D446" s="16" t="s">
        <v>1919</v>
      </c>
      <c r="E446" s="12">
        <v>142</v>
      </c>
      <c r="F446" s="18" t="s">
        <v>1914</v>
      </c>
      <c r="G446" s="14">
        <v>3</v>
      </c>
      <c r="H446" s="18" t="s">
        <v>3594</v>
      </c>
      <c r="I446" s="14">
        <v>17</v>
      </c>
      <c r="J446" s="18" t="s">
        <v>3595</v>
      </c>
      <c r="K446" s="14">
        <v>11</v>
      </c>
      <c r="L446" s="18" t="s">
        <v>3596</v>
      </c>
      <c r="M446" s="14">
        <v>108</v>
      </c>
      <c r="N446" s="18" t="s">
        <v>3597</v>
      </c>
      <c r="O446" s="14">
        <v>3</v>
      </c>
      <c r="P446" s="18" t="s">
        <v>3594</v>
      </c>
      <c r="Q446" s="210">
        <v>0</v>
      </c>
      <c r="R446" s="210"/>
    </row>
    <row r="447" spans="1:18" ht="12.75">
      <c r="A447" s="9"/>
      <c r="B447" s="9"/>
      <c r="C447" s="9"/>
      <c r="D447" s="16" t="s">
        <v>1925</v>
      </c>
      <c r="E447" s="12">
        <v>16</v>
      </c>
      <c r="F447" s="18" t="s">
        <v>1914</v>
      </c>
      <c r="G447" s="14">
        <v>1</v>
      </c>
      <c r="H447" s="18" t="s">
        <v>1924</v>
      </c>
      <c r="I447" s="14">
        <v>4</v>
      </c>
      <c r="J447" s="18" t="s">
        <v>1939</v>
      </c>
      <c r="K447" s="14">
        <v>0</v>
      </c>
      <c r="L447" s="18" t="s">
        <v>1922</v>
      </c>
      <c r="M447" s="14">
        <v>4</v>
      </c>
      <c r="N447" s="18" t="s">
        <v>1939</v>
      </c>
      <c r="O447" s="14">
        <v>7</v>
      </c>
      <c r="P447" s="18" t="s">
        <v>3598</v>
      </c>
      <c r="Q447" s="210">
        <v>1</v>
      </c>
      <c r="R447" s="210"/>
    </row>
    <row r="448" spans="1:18" ht="12.75">
      <c r="A448" s="9"/>
      <c r="B448" s="9"/>
      <c r="C448" s="9"/>
      <c r="D448" s="16" t="s">
        <v>1905</v>
      </c>
      <c r="E448" s="12">
        <v>1</v>
      </c>
      <c r="F448" s="18" t="s">
        <v>1914</v>
      </c>
      <c r="G448" s="14">
        <v>0</v>
      </c>
      <c r="H448" s="18" t="s">
        <v>1922</v>
      </c>
      <c r="I448" s="14">
        <v>1</v>
      </c>
      <c r="J448" s="18" t="s">
        <v>1914</v>
      </c>
      <c r="K448" s="14">
        <v>0</v>
      </c>
      <c r="L448" s="18" t="s">
        <v>1922</v>
      </c>
      <c r="M448" s="14">
        <v>0</v>
      </c>
      <c r="N448" s="18" t="s">
        <v>1922</v>
      </c>
      <c r="O448" s="14">
        <v>0</v>
      </c>
      <c r="P448" s="18" t="s">
        <v>1922</v>
      </c>
      <c r="Q448" s="210">
        <v>0</v>
      </c>
      <c r="R448" s="210"/>
    </row>
    <row r="449" spans="1:18" ht="12.75">
      <c r="A449" s="9" t="s">
        <v>3599</v>
      </c>
      <c r="B449" s="9" t="s">
        <v>3600</v>
      </c>
      <c r="C449" s="212" t="s">
        <v>1912</v>
      </c>
      <c r="D449" s="212"/>
      <c r="E449" s="12">
        <v>325</v>
      </c>
      <c r="F449" s="13">
        <v>100</v>
      </c>
      <c r="G449" s="14">
        <v>50</v>
      </c>
      <c r="H449" s="13">
        <v>15.384615384615385</v>
      </c>
      <c r="I449" s="14">
        <v>59</v>
      </c>
      <c r="J449" s="13">
        <v>18.153846153846153</v>
      </c>
      <c r="K449" s="14">
        <v>160</v>
      </c>
      <c r="L449" s="13">
        <v>49.23076923076923</v>
      </c>
      <c r="M449" s="14">
        <v>38</v>
      </c>
      <c r="N449" s="13">
        <v>11.692307692307692</v>
      </c>
      <c r="O449" s="14">
        <v>18</v>
      </c>
      <c r="P449" s="13">
        <v>5.538461538461538</v>
      </c>
      <c r="Q449" s="210">
        <v>0</v>
      </c>
      <c r="R449" s="210"/>
    </row>
    <row r="450" spans="1:18" ht="12.75">
      <c r="A450" s="9"/>
      <c r="B450" s="9"/>
      <c r="C450" s="9"/>
      <c r="D450" s="16" t="s">
        <v>1913</v>
      </c>
      <c r="E450" s="12">
        <v>260</v>
      </c>
      <c r="F450" s="18" t="s">
        <v>1914</v>
      </c>
      <c r="G450" s="14">
        <v>45</v>
      </c>
      <c r="H450" s="18" t="s">
        <v>3601</v>
      </c>
      <c r="I450" s="14">
        <v>55</v>
      </c>
      <c r="J450" s="18" t="s">
        <v>3602</v>
      </c>
      <c r="K450" s="14">
        <v>154</v>
      </c>
      <c r="L450" s="18" t="s">
        <v>3603</v>
      </c>
      <c r="M450" s="14">
        <v>0</v>
      </c>
      <c r="N450" s="18" t="s">
        <v>1922</v>
      </c>
      <c r="O450" s="14">
        <v>6</v>
      </c>
      <c r="P450" s="18" t="s">
        <v>3604</v>
      </c>
      <c r="Q450" s="210">
        <v>0</v>
      </c>
      <c r="R450" s="210"/>
    </row>
    <row r="451" spans="1:18" ht="12.75">
      <c r="A451" s="9"/>
      <c r="B451" s="9"/>
      <c r="C451" s="9"/>
      <c r="D451" s="16" t="s">
        <v>1919</v>
      </c>
      <c r="E451" s="12">
        <v>60</v>
      </c>
      <c r="F451" s="18" t="s">
        <v>1914</v>
      </c>
      <c r="G451" s="14">
        <v>5</v>
      </c>
      <c r="H451" s="18" t="s">
        <v>2015</v>
      </c>
      <c r="I451" s="14">
        <v>4</v>
      </c>
      <c r="J451" s="18" t="s">
        <v>2023</v>
      </c>
      <c r="K451" s="14">
        <v>6</v>
      </c>
      <c r="L451" s="18" t="s">
        <v>2246</v>
      </c>
      <c r="M451" s="14">
        <v>38</v>
      </c>
      <c r="N451" s="18" t="s">
        <v>3605</v>
      </c>
      <c r="O451" s="14">
        <v>7</v>
      </c>
      <c r="P451" s="18" t="s">
        <v>2525</v>
      </c>
      <c r="Q451" s="210">
        <v>0</v>
      </c>
      <c r="R451" s="210"/>
    </row>
    <row r="452" spans="1:18" ht="12.75">
      <c r="A452" s="9"/>
      <c r="B452" s="9"/>
      <c r="C452" s="9"/>
      <c r="D452" s="16" t="s">
        <v>1925</v>
      </c>
      <c r="E452" s="12">
        <v>5</v>
      </c>
      <c r="F452" s="18" t="s">
        <v>1914</v>
      </c>
      <c r="G452" s="14">
        <v>0</v>
      </c>
      <c r="H452" s="18" t="s">
        <v>1922</v>
      </c>
      <c r="I452" s="14">
        <v>0</v>
      </c>
      <c r="J452" s="18" t="s">
        <v>1922</v>
      </c>
      <c r="K452" s="14">
        <v>0</v>
      </c>
      <c r="L452" s="18" t="s">
        <v>1922</v>
      </c>
      <c r="M452" s="14">
        <v>0</v>
      </c>
      <c r="N452" s="18" t="s">
        <v>1922</v>
      </c>
      <c r="O452" s="14">
        <v>5</v>
      </c>
      <c r="P452" s="18" t="s">
        <v>1914</v>
      </c>
      <c r="Q452" s="210">
        <v>0</v>
      </c>
      <c r="R452" s="210"/>
    </row>
    <row r="453" spans="1:18" ht="12.75">
      <c r="A453" s="9" t="s">
        <v>3606</v>
      </c>
      <c r="B453" s="9" t="s">
        <v>3607</v>
      </c>
      <c r="C453" s="212" t="s">
        <v>1912</v>
      </c>
      <c r="D453" s="212"/>
      <c r="E453" s="12">
        <v>294</v>
      </c>
      <c r="F453" s="13">
        <v>100</v>
      </c>
      <c r="G453" s="14">
        <v>34</v>
      </c>
      <c r="H453" s="13">
        <v>11.564625850340136</v>
      </c>
      <c r="I453" s="14">
        <v>68</v>
      </c>
      <c r="J453" s="13">
        <v>23.12925170068027</v>
      </c>
      <c r="K453" s="14">
        <v>165</v>
      </c>
      <c r="L453" s="13">
        <v>56.12244897959184</v>
      </c>
      <c r="M453" s="14">
        <v>19</v>
      </c>
      <c r="N453" s="13">
        <v>6.462585034013605</v>
      </c>
      <c r="O453" s="14">
        <v>8</v>
      </c>
      <c r="P453" s="13">
        <v>2.7210884353741496</v>
      </c>
      <c r="Q453" s="210">
        <v>0</v>
      </c>
      <c r="R453" s="210"/>
    </row>
    <row r="454" spans="1:18" ht="12.75">
      <c r="A454" s="9"/>
      <c r="B454" s="9"/>
      <c r="C454" s="9"/>
      <c r="D454" s="16" t="s">
        <v>1913</v>
      </c>
      <c r="E454" s="12">
        <v>251</v>
      </c>
      <c r="F454" s="18" t="s">
        <v>1914</v>
      </c>
      <c r="G454" s="14">
        <v>26</v>
      </c>
      <c r="H454" s="18" t="s">
        <v>3608</v>
      </c>
      <c r="I454" s="14">
        <v>60</v>
      </c>
      <c r="J454" s="18" t="s">
        <v>3609</v>
      </c>
      <c r="K454" s="14">
        <v>165</v>
      </c>
      <c r="L454" s="18" t="s">
        <v>3610</v>
      </c>
      <c r="M454" s="14">
        <v>0</v>
      </c>
      <c r="N454" s="18" t="s">
        <v>1922</v>
      </c>
      <c r="O454" s="14">
        <v>0</v>
      </c>
      <c r="P454" s="18" t="s">
        <v>1922</v>
      </c>
      <c r="Q454" s="210">
        <v>0</v>
      </c>
      <c r="R454" s="210"/>
    </row>
    <row r="455" spans="1:18" ht="12.75">
      <c r="A455" s="9"/>
      <c r="B455" s="9"/>
      <c r="C455" s="9"/>
      <c r="D455" s="16" t="s">
        <v>1919</v>
      </c>
      <c r="E455" s="12">
        <v>39</v>
      </c>
      <c r="F455" s="18" t="s">
        <v>1914</v>
      </c>
      <c r="G455" s="14">
        <v>7</v>
      </c>
      <c r="H455" s="18" t="s">
        <v>3611</v>
      </c>
      <c r="I455" s="14">
        <v>8</v>
      </c>
      <c r="J455" s="18" t="s">
        <v>3612</v>
      </c>
      <c r="K455" s="14">
        <v>0</v>
      </c>
      <c r="L455" s="18" t="s">
        <v>1922</v>
      </c>
      <c r="M455" s="14">
        <v>19</v>
      </c>
      <c r="N455" s="18" t="s">
        <v>3613</v>
      </c>
      <c r="O455" s="14">
        <v>5</v>
      </c>
      <c r="P455" s="18" t="s">
        <v>2307</v>
      </c>
      <c r="Q455" s="210">
        <v>0</v>
      </c>
      <c r="R455" s="210"/>
    </row>
    <row r="456" spans="1:18" ht="12.75">
      <c r="A456" s="9"/>
      <c r="B456" s="9"/>
      <c r="C456" s="9"/>
      <c r="D456" s="16" t="s">
        <v>1958</v>
      </c>
      <c r="E456" s="12">
        <v>2</v>
      </c>
      <c r="F456" s="18" t="s">
        <v>1914</v>
      </c>
      <c r="G456" s="14">
        <v>0</v>
      </c>
      <c r="H456" s="18" t="s">
        <v>1922</v>
      </c>
      <c r="I456" s="14">
        <v>0</v>
      </c>
      <c r="J456" s="18" t="s">
        <v>1922</v>
      </c>
      <c r="K456" s="14">
        <v>0</v>
      </c>
      <c r="L456" s="18" t="s">
        <v>1922</v>
      </c>
      <c r="M456" s="14">
        <v>0</v>
      </c>
      <c r="N456" s="18" t="s">
        <v>1922</v>
      </c>
      <c r="O456" s="14">
        <v>2</v>
      </c>
      <c r="P456" s="18" t="s">
        <v>1914</v>
      </c>
      <c r="Q456" s="210">
        <v>0</v>
      </c>
      <c r="R456" s="210"/>
    </row>
    <row r="457" spans="1:18" ht="12.75">
      <c r="A457" s="9"/>
      <c r="B457" s="9"/>
      <c r="C457" s="9"/>
      <c r="D457" s="16" t="s">
        <v>1905</v>
      </c>
      <c r="E457" s="12">
        <v>2</v>
      </c>
      <c r="F457" s="18" t="s">
        <v>1914</v>
      </c>
      <c r="G457" s="14">
        <v>1</v>
      </c>
      <c r="H457" s="18" t="s">
        <v>2016</v>
      </c>
      <c r="I457" s="14">
        <v>0</v>
      </c>
      <c r="J457" s="18" t="s">
        <v>1922</v>
      </c>
      <c r="K457" s="14">
        <v>0</v>
      </c>
      <c r="L457" s="18" t="s">
        <v>1922</v>
      </c>
      <c r="M457" s="14">
        <v>0</v>
      </c>
      <c r="N457" s="18" t="s">
        <v>1922</v>
      </c>
      <c r="O457" s="14">
        <v>1</v>
      </c>
      <c r="P457" s="18" t="s">
        <v>2016</v>
      </c>
      <c r="Q457" s="210">
        <v>0</v>
      </c>
      <c r="R457" s="210"/>
    </row>
    <row r="458" spans="1:18" ht="12.75">
      <c r="A458" s="9" t="s">
        <v>3614</v>
      </c>
      <c r="B458" s="9" t="s">
        <v>3615</v>
      </c>
      <c r="C458" s="212" t="s">
        <v>1912</v>
      </c>
      <c r="D458" s="212"/>
      <c r="E458" s="12">
        <v>133</v>
      </c>
      <c r="F458" s="13">
        <v>100</v>
      </c>
      <c r="G458" s="14">
        <v>32</v>
      </c>
      <c r="H458" s="13">
        <v>24.06015037593985</v>
      </c>
      <c r="I458" s="14">
        <v>29</v>
      </c>
      <c r="J458" s="13">
        <v>21.804511278195488</v>
      </c>
      <c r="K458" s="14">
        <v>66</v>
      </c>
      <c r="L458" s="13">
        <v>49.62406015037594</v>
      </c>
      <c r="M458" s="14">
        <v>4</v>
      </c>
      <c r="N458" s="13">
        <v>3.007518796992481</v>
      </c>
      <c r="O458" s="14">
        <v>2</v>
      </c>
      <c r="P458" s="13">
        <v>1.5037593984962405</v>
      </c>
      <c r="Q458" s="210">
        <v>0</v>
      </c>
      <c r="R458" s="210"/>
    </row>
    <row r="459" spans="1:18" ht="12.75">
      <c r="A459" s="9"/>
      <c r="B459" s="9"/>
      <c r="C459" s="9"/>
      <c r="D459" s="16" t="s">
        <v>1913</v>
      </c>
      <c r="E459" s="12">
        <v>120</v>
      </c>
      <c r="F459" s="18" t="s">
        <v>1914</v>
      </c>
      <c r="G459" s="14">
        <v>29</v>
      </c>
      <c r="H459" s="18" t="s">
        <v>3616</v>
      </c>
      <c r="I459" s="14">
        <v>26</v>
      </c>
      <c r="J459" s="18" t="s">
        <v>2029</v>
      </c>
      <c r="K459" s="14">
        <v>64</v>
      </c>
      <c r="L459" s="18" t="s">
        <v>2668</v>
      </c>
      <c r="M459" s="14">
        <v>1</v>
      </c>
      <c r="N459" s="18" t="s">
        <v>2177</v>
      </c>
      <c r="O459" s="14">
        <v>0</v>
      </c>
      <c r="P459" s="18" t="s">
        <v>1922</v>
      </c>
      <c r="Q459" s="210">
        <v>0</v>
      </c>
      <c r="R459" s="210"/>
    </row>
    <row r="460" spans="1:18" ht="12.75">
      <c r="A460" s="9"/>
      <c r="B460" s="9"/>
      <c r="C460" s="9"/>
      <c r="D460" s="16" t="s">
        <v>1919</v>
      </c>
      <c r="E460" s="12">
        <v>8</v>
      </c>
      <c r="F460" s="18" t="s">
        <v>1914</v>
      </c>
      <c r="G460" s="14">
        <v>1</v>
      </c>
      <c r="H460" s="18" t="s">
        <v>1940</v>
      </c>
      <c r="I460" s="14">
        <v>2</v>
      </c>
      <c r="J460" s="18" t="s">
        <v>1939</v>
      </c>
      <c r="K460" s="14">
        <v>2</v>
      </c>
      <c r="L460" s="18" t="s">
        <v>1939</v>
      </c>
      <c r="M460" s="14">
        <v>3</v>
      </c>
      <c r="N460" s="18" t="s">
        <v>1926</v>
      </c>
      <c r="O460" s="14">
        <v>0</v>
      </c>
      <c r="P460" s="18" t="s">
        <v>1922</v>
      </c>
      <c r="Q460" s="210">
        <v>0</v>
      </c>
      <c r="R460" s="210"/>
    </row>
    <row r="461" spans="1:18" ht="12.75">
      <c r="A461" s="9"/>
      <c r="B461" s="9"/>
      <c r="C461" s="9"/>
      <c r="D461" s="16" t="s">
        <v>1925</v>
      </c>
      <c r="E461" s="12">
        <v>4</v>
      </c>
      <c r="F461" s="18" t="s">
        <v>1914</v>
      </c>
      <c r="G461" s="14">
        <v>2</v>
      </c>
      <c r="H461" s="18" t="s">
        <v>2016</v>
      </c>
      <c r="I461" s="14">
        <v>1</v>
      </c>
      <c r="J461" s="18" t="s">
        <v>1939</v>
      </c>
      <c r="K461" s="14">
        <v>0</v>
      </c>
      <c r="L461" s="18" t="s">
        <v>1922</v>
      </c>
      <c r="M461" s="14">
        <v>0</v>
      </c>
      <c r="N461" s="18" t="s">
        <v>1922</v>
      </c>
      <c r="O461" s="14">
        <v>1</v>
      </c>
      <c r="P461" s="18" t="s">
        <v>1939</v>
      </c>
      <c r="Q461" s="210">
        <v>0</v>
      </c>
      <c r="R461" s="210"/>
    </row>
    <row r="462" spans="1:18" ht="12.75">
      <c r="A462" s="9"/>
      <c r="B462" s="9"/>
      <c r="C462" s="9"/>
      <c r="D462" s="16" t="s">
        <v>1958</v>
      </c>
      <c r="E462" s="12">
        <v>1</v>
      </c>
      <c r="F462" s="18" t="s">
        <v>1914</v>
      </c>
      <c r="G462" s="14">
        <v>0</v>
      </c>
      <c r="H462" s="18" t="s">
        <v>1922</v>
      </c>
      <c r="I462" s="14">
        <v>0</v>
      </c>
      <c r="J462" s="18" t="s">
        <v>1922</v>
      </c>
      <c r="K462" s="14">
        <v>0</v>
      </c>
      <c r="L462" s="18" t="s">
        <v>1922</v>
      </c>
      <c r="M462" s="14">
        <v>0</v>
      </c>
      <c r="N462" s="18" t="s">
        <v>1922</v>
      </c>
      <c r="O462" s="14">
        <v>1</v>
      </c>
      <c r="P462" s="18" t="s">
        <v>1914</v>
      </c>
      <c r="Q462" s="210">
        <v>0</v>
      </c>
      <c r="R462" s="210"/>
    </row>
    <row r="463" spans="1:18" ht="12.75">
      <c r="A463" s="9" t="s">
        <v>3617</v>
      </c>
      <c r="B463" s="9" t="s">
        <v>3618</v>
      </c>
      <c r="C463" s="212" t="s">
        <v>1912</v>
      </c>
      <c r="D463" s="212"/>
      <c r="E463" s="12">
        <v>343</v>
      </c>
      <c r="F463" s="13">
        <v>100</v>
      </c>
      <c r="G463" s="14">
        <v>26</v>
      </c>
      <c r="H463" s="13">
        <v>7.580174927113703</v>
      </c>
      <c r="I463" s="14">
        <v>89</v>
      </c>
      <c r="J463" s="13">
        <v>25.94752186588921</v>
      </c>
      <c r="K463" s="14">
        <v>82</v>
      </c>
      <c r="L463" s="13">
        <v>23.9067055393586</v>
      </c>
      <c r="M463" s="14">
        <v>137</v>
      </c>
      <c r="N463" s="13">
        <v>39.94169096209912</v>
      </c>
      <c r="O463" s="14">
        <v>9</v>
      </c>
      <c r="P463" s="13">
        <v>2.623906705539359</v>
      </c>
      <c r="Q463" s="210">
        <v>7</v>
      </c>
      <c r="R463" s="210"/>
    </row>
    <row r="464" spans="1:18" ht="12.75">
      <c r="A464" s="9"/>
      <c r="B464" s="9"/>
      <c r="C464" s="9"/>
      <c r="D464" s="16" t="s">
        <v>1913</v>
      </c>
      <c r="E464" s="12">
        <v>80</v>
      </c>
      <c r="F464" s="18" t="s">
        <v>1914</v>
      </c>
      <c r="G464" s="14">
        <v>8</v>
      </c>
      <c r="H464" s="18" t="s">
        <v>2246</v>
      </c>
      <c r="I464" s="14">
        <v>37</v>
      </c>
      <c r="J464" s="18" t="s">
        <v>3619</v>
      </c>
      <c r="K464" s="14">
        <v>32</v>
      </c>
      <c r="L464" s="18" t="s">
        <v>2138</v>
      </c>
      <c r="M464" s="14">
        <v>3</v>
      </c>
      <c r="N464" s="18" t="s">
        <v>3620</v>
      </c>
      <c r="O464" s="14">
        <v>0</v>
      </c>
      <c r="P464" s="18" t="s">
        <v>1922</v>
      </c>
      <c r="Q464" s="210">
        <v>0</v>
      </c>
      <c r="R464" s="210"/>
    </row>
    <row r="465" spans="1:18" ht="12.75">
      <c r="A465" s="9"/>
      <c r="B465" s="9"/>
      <c r="C465" s="9"/>
      <c r="D465" s="16" t="s">
        <v>1919</v>
      </c>
      <c r="E465" s="12">
        <v>217</v>
      </c>
      <c r="F465" s="18" t="s">
        <v>1914</v>
      </c>
      <c r="G465" s="14">
        <v>16</v>
      </c>
      <c r="H465" s="18" t="s">
        <v>3621</v>
      </c>
      <c r="I465" s="14">
        <v>41</v>
      </c>
      <c r="J465" s="18" t="s">
        <v>2208</v>
      </c>
      <c r="K465" s="14">
        <v>43</v>
      </c>
      <c r="L465" s="18" t="s">
        <v>3622</v>
      </c>
      <c r="M465" s="14">
        <v>115</v>
      </c>
      <c r="N465" s="18" t="s">
        <v>3623</v>
      </c>
      <c r="O465" s="14">
        <v>2</v>
      </c>
      <c r="P465" s="18" t="s">
        <v>3624</v>
      </c>
      <c r="Q465" s="210">
        <v>2</v>
      </c>
      <c r="R465" s="210"/>
    </row>
    <row r="466" spans="1:18" ht="12.75">
      <c r="A466" s="9"/>
      <c r="B466" s="9"/>
      <c r="C466" s="9"/>
      <c r="D466" s="16" t="s">
        <v>1925</v>
      </c>
      <c r="E466" s="12">
        <v>38</v>
      </c>
      <c r="F466" s="18" t="s">
        <v>1914</v>
      </c>
      <c r="G466" s="14">
        <v>1</v>
      </c>
      <c r="H466" s="18" t="s">
        <v>2119</v>
      </c>
      <c r="I466" s="14">
        <v>10</v>
      </c>
      <c r="J466" s="18" t="s">
        <v>2002</v>
      </c>
      <c r="K466" s="14">
        <v>3</v>
      </c>
      <c r="L466" s="18" t="s">
        <v>3625</v>
      </c>
      <c r="M466" s="14">
        <v>17</v>
      </c>
      <c r="N466" s="18" t="s">
        <v>3626</v>
      </c>
      <c r="O466" s="14">
        <v>7</v>
      </c>
      <c r="P466" s="18" t="s">
        <v>2118</v>
      </c>
      <c r="Q466" s="210">
        <v>5</v>
      </c>
      <c r="R466" s="210"/>
    </row>
    <row r="467" spans="1:18" ht="12.75">
      <c r="A467" s="9"/>
      <c r="B467" s="9"/>
      <c r="C467" s="9"/>
      <c r="D467" s="16" t="s">
        <v>1958</v>
      </c>
      <c r="E467" s="12">
        <v>7</v>
      </c>
      <c r="F467" s="18" t="s">
        <v>1914</v>
      </c>
      <c r="G467" s="14">
        <v>1</v>
      </c>
      <c r="H467" s="18" t="s">
        <v>1935</v>
      </c>
      <c r="I467" s="14">
        <v>1</v>
      </c>
      <c r="J467" s="18" t="s">
        <v>1935</v>
      </c>
      <c r="K467" s="14">
        <v>3</v>
      </c>
      <c r="L467" s="18" t="s">
        <v>2261</v>
      </c>
      <c r="M467" s="14">
        <v>2</v>
      </c>
      <c r="N467" s="18" t="s">
        <v>1938</v>
      </c>
      <c r="O467" s="14">
        <v>0</v>
      </c>
      <c r="P467" s="18" t="s">
        <v>1922</v>
      </c>
      <c r="Q467" s="210">
        <v>0</v>
      </c>
      <c r="R467" s="210"/>
    </row>
    <row r="468" spans="1:18" ht="12.75">
      <c r="A468" s="9"/>
      <c r="B468" s="9"/>
      <c r="C468" s="9"/>
      <c r="D468" s="16" t="s">
        <v>1905</v>
      </c>
      <c r="E468" s="12">
        <v>1</v>
      </c>
      <c r="F468" s="18" t="s">
        <v>1914</v>
      </c>
      <c r="G468" s="14">
        <v>0</v>
      </c>
      <c r="H468" s="18" t="s">
        <v>1922</v>
      </c>
      <c r="I468" s="14">
        <v>0</v>
      </c>
      <c r="J468" s="18" t="s">
        <v>1922</v>
      </c>
      <c r="K468" s="14">
        <v>1</v>
      </c>
      <c r="L468" s="18" t="s">
        <v>1914</v>
      </c>
      <c r="M468" s="14">
        <v>0</v>
      </c>
      <c r="N468" s="18" t="s">
        <v>1922</v>
      </c>
      <c r="O468" s="14">
        <v>0</v>
      </c>
      <c r="P468" s="18" t="s">
        <v>1922</v>
      </c>
      <c r="Q468" s="210">
        <v>0</v>
      </c>
      <c r="R468" s="210"/>
    </row>
    <row r="469" spans="1:18" ht="12.75">
      <c r="A469" s="9" t="s">
        <v>3627</v>
      </c>
      <c r="B469" s="9" t="s">
        <v>3628</v>
      </c>
      <c r="C469" s="212" t="s">
        <v>1912</v>
      </c>
      <c r="D469" s="212"/>
      <c r="E469" s="12">
        <v>289</v>
      </c>
      <c r="F469" s="13">
        <v>100</v>
      </c>
      <c r="G469" s="14">
        <v>21</v>
      </c>
      <c r="H469" s="13">
        <v>7.26643598615917</v>
      </c>
      <c r="I469" s="14">
        <v>72</v>
      </c>
      <c r="J469" s="13">
        <v>24.913494809688583</v>
      </c>
      <c r="K469" s="14">
        <v>59</v>
      </c>
      <c r="L469" s="13">
        <v>20.41522491349481</v>
      </c>
      <c r="M469" s="14">
        <v>127</v>
      </c>
      <c r="N469" s="13">
        <v>43.944636678200695</v>
      </c>
      <c r="O469" s="14">
        <v>10</v>
      </c>
      <c r="P469" s="13">
        <v>3.4602076124567476</v>
      </c>
      <c r="Q469" s="210">
        <v>0</v>
      </c>
      <c r="R469" s="210"/>
    </row>
    <row r="470" spans="1:18" ht="12.75">
      <c r="A470" s="9"/>
      <c r="B470" s="9"/>
      <c r="C470" s="9"/>
      <c r="D470" s="16" t="s">
        <v>1913</v>
      </c>
      <c r="E470" s="12">
        <v>131</v>
      </c>
      <c r="F470" s="18" t="s">
        <v>1914</v>
      </c>
      <c r="G470" s="14">
        <v>19</v>
      </c>
      <c r="H470" s="18" t="s">
        <v>3629</v>
      </c>
      <c r="I470" s="14">
        <v>59</v>
      </c>
      <c r="J470" s="18" t="s">
        <v>3630</v>
      </c>
      <c r="K470" s="14">
        <v>47</v>
      </c>
      <c r="L470" s="18" t="s">
        <v>3631</v>
      </c>
      <c r="M470" s="14">
        <v>6</v>
      </c>
      <c r="N470" s="18" t="s">
        <v>3632</v>
      </c>
      <c r="O470" s="14">
        <v>0</v>
      </c>
      <c r="P470" s="18" t="s">
        <v>1922</v>
      </c>
      <c r="Q470" s="210">
        <v>0</v>
      </c>
      <c r="R470" s="210"/>
    </row>
    <row r="471" spans="1:18" ht="12.75">
      <c r="A471" s="9"/>
      <c r="B471" s="9"/>
      <c r="C471" s="9"/>
      <c r="D471" s="16" t="s">
        <v>1919</v>
      </c>
      <c r="E471" s="12">
        <v>134</v>
      </c>
      <c r="F471" s="18" t="s">
        <v>1914</v>
      </c>
      <c r="G471" s="14">
        <v>1</v>
      </c>
      <c r="H471" s="18" t="s">
        <v>3633</v>
      </c>
      <c r="I471" s="14">
        <v>12</v>
      </c>
      <c r="J471" s="18" t="s">
        <v>2474</v>
      </c>
      <c r="K471" s="14">
        <v>10</v>
      </c>
      <c r="L471" s="18" t="s">
        <v>3634</v>
      </c>
      <c r="M471" s="14">
        <v>106</v>
      </c>
      <c r="N471" s="18" t="s">
        <v>3635</v>
      </c>
      <c r="O471" s="14">
        <v>5</v>
      </c>
      <c r="P471" s="18" t="s">
        <v>3636</v>
      </c>
      <c r="Q471" s="210">
        <v>0</v>
      </c>
      <c r="R471" s="210"/>
    </row>
    <row r="472" spans="1:18" ht="12.75">
      <c r="A472" s="9"/>
      <c r="B472" s="9"/>
      <c r="C472" s="9"/>
      <c r="D472" s="16" t="s">
        <v>1925</v>
      </c>
      <c r="E472" s="12">
        <v>21</v>
      </c>
      <c r="F472" s="18" t="s">
        <v>1914</v>
      </c>
      <c r="G472" s="14">
        <v>1</v>
      </c>
      <c r="H472" s="18" t="s">
        <v>1936</v>
      </c>
      <c r="I472" s="14">
        <v>1</v>
      </c>
      <c r="J472" s="18" t="s">
        <v>1936</v>
      </c>
      <c r="K472" s="14">
        <v>2</v>
      </c>
      <c r="L472" s="18" t="s">
        <v>3637</v>
      </c>
      <c r="M472" s="14">
        <v>15</v>
      </c>
      <c r="N472" s="18" t="s">
        <v>3638</v>
      </c>
      <c r="O472" s="14">
        <v>2</v>
      </c>
      <c r="P472" s="18" t="s">
        <v>3637</v>
      </c>
      <c r="Q472" s="210">
        <v>0</v>
      </c>
      <c r="R472" s="210"/>
    </row>
    <row r="473" spans="1:18" ht="12.75">
      <c r="A473" s="9"/>
      <c r="B473" s="9"/>
      <c r="C473" s="9"/>
      <c r="D473" s="16" t="s">
        <v>1958</v>
      </c>
      <c r="E473" s="12">
        <v>3</v>
      </c>
      <c r="F473" s="18" t="s">
        <v>1914</v>
      </c>
      <c r="G473" s="14">
        <v>0</v>
      </c>
      <c r="H473" s="18" t="s">
        <v>1922</v>
      </c>
      <c r="I473" s="14">
        <v>0</v>
      </c>
      <c r="J473" s="18" t="s">
        <v>1922</v>
      </c>
      <c r="K473" s="14">
        <v>0</v>
      </c>
      <c r="L473" s="18" t="s">
        <v>1922</v>
      </c>
      <c r="M473" s="14">
        <v>0</v>
      </c>
      <c r="N473" s="18" t="s">
        <v>1922</v>
      </c>
      <c r="O473" s="14">
        <v>3</v>
      </c>
      <c r="P473" s="18" t="s">
        <v>1914</v>
      </c>
      <c r="Q473" s="210">
        <v>0</v>
      </c>
      <c r="R473" s="210"/>
    </row>
    <row r="474" spans="1:18" ht="12.75">
      <c r="A474" s="9" t="s">
        <v>3639</v>
      </c>
      <c r="B474" s="9" t="s">
        <v>3640</v>
      </c>
      <c r="C474" s="212" t="s">
        <v>1912</v>
      </c>
      <c r="D474" s="212"/>
      <c r="E474" s="12">
        <v>270</v>
      </c>
      <c r="F474" s="13">
        <v>100</v>
      </c>
      <c r="G474" s="14">
        <v>18</v>
      </c>
      <c r="H474" s="13">
        <v>6.666666666666667</v>
      </c>
      <c r="I474" s="14">
        <v>51</v>
      </c>
      <c r="J474" s="13">
        <v>18.88888888888889</v>
      </c>
      <c r="K474" s="14">
        <v>101</v>
      </c>
      <c r="L474" s="13">
        <v>37.407407407407405</v>
      </c>
      <c r="M474" s="14">
        <v>90</v>
      </c>
      <c r="N474" s="13">
        <v>33.333333333333336</v>
      </c>
      <c r="O474" s="14">
        <v>10</v>
      </c>
      <c r="P474" s="13">
        <v>3.7037037037037037</v>
      </c>
      <c r="Q474" s="210">
        <v>1</v>
      </c>
      <c r="R474" s="210"/>
    </row>
    <row r="475" spans="1:18" ht="12.75">
      <c r="A475" s="9"/>
      <c r="B475" s="9"/>
      <c r="C475" s="9"/>
      <c r="D475" s="16" t="s">
        <v>1913</v>
      </c>
      <c r="E475" s="12">
        <v>160</v>
      </c>
      <c r="F475" s="18" t="s">
        <v>1914</v>
      </c>
      <c r="G475" s="14">
        <v>16</v>
      </c>
      <c r="H475" s="18" t="s">
        <v>2246</v>
      </c>
      <c r="I475" s="14">
        <v>44</v>
      </c>
      <c r="J475" s="18" t="s">
        <v>3641</v>
      </c>
      <c r="K475" s="14">
        <v>94</v>
      </c>
      <c r="L475" s="18" t="s">
        <v>3642</v>
      </c>
      <c r="M475" s="14">
        <v>6</v>
      </c>
      <c r="N475" s="18" t="s">
        <v>3620</v>
      </c>
      <c r="O475" s="14">
        <v>0</v>
      </c>
      <c r="P475" s="18" t="s">
        <v>1922</v>
      </c>
      <c r="Q475" s="210">
        <v>0</v>
      </c>
      <c r="R475" s="210"/>
    </row>
    <row r="476" spans="1:18" ht="12.75">
      <c r="A476" s="9"/>
      <c r="B476" s="9"/>
      <c r="C476" s="9"/>
      <c r="D476" s="16" t="s">
        <v>1919</v>
      </c>
      <c r="E476" s="12">
        <v>99</v>
      </c>
      <c r="F476" s="18" t="s">
        <v>1914</v>
      </c>
      <c r="G476" s="14">
        <v>2</v>
      </c>
      <c r="H476" s="18" t="s">
        <v>3643</v>
      </c>
      <c r="I476" s="14">
        <v>5</v>
      </c>
      <c r="J476" s="18" t="s">
        <v>3644</v>
      </c>
      <c r="K476" s="14">
        <v>6</v>
      </c>
      <c r="L476" s="18" t="s">
        <v>3645</v>
      </c>
      <c r="M476" s="14">
        <v>82</v>
      </c>
      <c r="N476" s="18" t="s">
        <v>3646</v>
      </c>
      <c r="O476" s="14">
        <v>4</v>
      </c>
      <c r="P476" s="18" t="s">
        <v>3647</v>
      </c>
      <c r="Q476" s="210">
        <v>1</v>
      </c>
      <c r="R476" s="210"/>
    </row>
    <row r="477" spans="1:18" ht="12.75">
      <c r="A477" s="9"/>
      <c r="B477" s="9"/>
      <c r="C477" s="9"/>
      <c r="D477" s="16" t="s">
        <v>1925</v>
      </c>
      <c r="E477" s="12">
        <v>9</v>
      </c>
      <c r="F477" s="18" t="s">
        <v>1914</v>
      </c>
      <c r="G477" s="14">
        <v>0</v>
      </c>
      <c r="H477" s="18" t="s">
        <v>1922</v>
      </c>
      <c r="I477" s="14">
        <v>2</v>
      </c>
      <c r="J477" s="18" t="s">
        <v>2121</v>
      </c>
      <c r="K477" s="14">
        <v>1</v>
      </c>
      <c r="L477" s="18" t="s">
        <v>2080</v>
      </c>
      <c r="M477" s="14">
        <v>2</v>
      </c>
      <c r="N477" s="18" t="s">
        <v>2121</v>
      </c>
      <c r="O477" s="14">
        <v>4</v>
      </c>
      <c r="P477" s="18" t="s">
        <v>2317</v>
      </c>
      <c r="Q477" s="210">
        <v>0</v>
      </c>
      <c r="R477" s="210"/>
    </row>
    <row r="478" spans="1:18" ht="12.75">
      <c r="A478" s="9"/>
      <c r="B478" s="9"/>
      <c r="C478" s="9"/>
      <c r="D478" s="16" t="s">
        <v>1958</v>
      </c>
      <c r="E478" s="12">
        <v>1</v>
      </c>
      <c r="F478" s="18" t="s">
        <v>1914</v>
      </c>
      <c r="G478" s="14">
        <v>0</v>
      </c>
      <c r="H478" s="18" t="s">
        <v>1922</v>
      </c>
      <c r="I478" s="14">
        <v>0</v>
      </c>
      <c r="J478" s="18" t="s">
        <v>1922</v>
      </c>
      <c r="K478" s="14">
        <v>0</v>
      </c>
      <c r="L478" s="18" t="s">
        <v>1922</v>
      </c>
      <c r="M478" s="14">
        <v>0</v>
      </c>
      <c r="N478" s="18" t="s">
        <v>1922</v>
      </c>
      <c r="O478" s="14">
        <v>1</v>
      </c>
      <c r="P478" s="18" t="s">
        <v>1914</v>
      </c>
      <c r="Q478" s="210">
        <v>0</v>
      </c>
      <c r="R478" s="210"/>
    </row>
    <row r="479" spans="1:18" ht="12.75">
      <c r="A479" s="9"/>
      <c r="B479" s="9"/>
      <c r="C479" s="9"/>
      <c r="D479" s="16" t="s">
        <v>1905</v>
      </c>
      <c r="E479" s="12">
        <v>1</v>
      </c>
      <c r="F479" s="18" t="s">
        <v>1914</v>
      </c>
      <c r="G479" s="14">
        <v>0</v>
      </c>
      <c r="H479" s="18" t="s">
        <v>1922</v>
      </c>
      <c r="I479" s="14">
        <v>0</v>
      </c>
      <c r="J479" s="18" t="s">
        <v>1922</v>
      </c>
      <c r="K479" s="14">
        <v>0</v>
      </c>
      <c r="L479" s="18" t="s">
        <v>1922</v>
      </c>
      <c r="M479" s="14">
        <v>0</v>
      </c>
      <c r="N479" s="18" t="s">
        <v>1922</v>
      </c>
      <c r="O479" s="14">
        <v>1</v>
      </c>
      <c r="P479" s="18" t="s">
        <v>1914</v>
      </c>
      <c r="Q479" s="210">
        <v>0</v>
      </c>
      <c r="R479" s="210"/>
    </row>
    <row r="480" spans="1:18" ht="12.75">
      <c r="A480" s="9" t="s">
        <v>3648</v>
      </c>
      <c r="B480" s="9" t="s">
        <v>3649</v>
      </c>
      <c r="C480" s="212" t="s">
        <v>1912</v>
      </c>
      <c r="D480" s="212"/>
      <c r="E480" s="12">
        <v>286</v>
      </c>
      <c r="F480" s="13">
        <v>100</v>
      </c>
      <c r="G480" s="14">
        <v>22</v>
      </c>
      <c r="H480" s="13">
        <v>7.6923076923076925</v>
      </c>
      <c r="I480" s="14">
        <v>79</v>
      </c>
      <c r="J480" s="13">
        <v>27.622377622377623</v>
      </c>
      <c r="K480" s="14">
        <v>55</v>
      </c>
      <c r="L480" s="13">
        <v>19.23076923076923</v>
      </c>
      <c r="M480" s="14">
        <v>119</v>
      </c>
      <c r="N480" s="13">
        <v>41.60839160839161</v>
      </c>
      <c r="O480" s="14">
        <v>11</v>
      </c>
      <c r="P480" s="13">
        <v>3.8461538461538463</v>
      </c>
      <c r="Q480" s="210">
        <v>5</v>
      </c>
      <c r="R480" s="210"/>
    </row>
    <row r="481" spans="1:18" ht="12.75">
      <c r="A481" s="9"/>
      <c r="B481" s="9"/>
      <c r="C481" s="9"/>
      <c r="D481" s="16" t="s">
        <v>1913</v>
      </c>
      <c r="E481" s="12">
        <v>113</v>
      </c>
      <c r="F481" s="18" t="s">
        <v>1914</v>
      </c>
      <c r="G481" s="14">
        <v>19</v>
      </c>
      <c r="H481" s="18" t="s">
        <v>3650</v>
      </c>
      <c r="I481" s="14">
        <v>56</v>
      </c>
      <c r="J481" s="18" t="s">
        <v>3651</v>
      </c>
      <c r="K481" s="14">
        <v>38</v>
      </c>
      <c r="L481" s="18" t="s">
        <v>3652</v>
      </c>
      <c r="M481" s="14">
        <v>0</v>
      </c>
      <c r="N481" s="18" t="s">
        <v>1922</v>
      </c>
      <c r="O481" s="14">
        <v>0</v>
      </c>
      <c r="P481" s="18" t="s">
        <v>1922</v>
      </c>
      <c r="Q481" s="210">
        <v>0</v>
      </c>
      <c r="R481" s="210"/>
    </row>
    <row r="482" spans="1:18" ht="12.75">
      <c r="A482" s="9"/>
      <c r="B482" s="9"/>
      <c r="C482" s="9"/>
      <c r="D482" s="16" t="s">
        <v>1919</v>
      </c>
      <c r="E482" s="12">
        <v>158</v>
      </c>
      <c r="F482" s="18" t="s">
        <v>1914</v>
      </c>
      <c r="G482" s="14">
        <v>2</v>
      </c>
      <c r="H482" s="18" t="s">
        <v>2641</v>
      </c>
      <c r="I482" s="14">
        <v>22</v>
      </c>
      <c r="J482" s="18" t="s">
        <v>3653</v>
      </c>
      <c r="K482" s="14">
        <v>14</v>
      </c>
      <c r="L482" s="18" t="s">
        <v>3654</v>
      </c>
      <c r="M482" s="14">
        <v>115</v>
      </c>
      <c r="N482" s="18" t="s">
        <v>3655</v>
      </c>
      <c r="O482" s="14">
        <v>5</v>
      </c>
      <c r="P482" s="18" t="s">
        <v>3656</v>
      </c>
      <c r="Q482" s="210">
        <v>1</v>
      </c>
      <c r="R482" s="210"/>
    </row>
    <row r="483" spans="1:18" ht="12.75">
      <c r="A483" s="9"/>
      <c r="B483" s="9"/>
      <c r="C483" s="9"/>
      <c r="D483" s="16" t="s">
        <v>1925</v>
      </c>
      <c r="E483" s="12">
        <v>13</v>
      </c>
      <c r="F483" s="18" t="s">
        <v>1914</v>
      </c>
      <c r="G483" s="14">
        <v>1</v>
      </c>
      <c r="H483" s="18" t="s">
        <v>2136</v>
      </c>
      <c r="I483" s="14">
        <v>1</v>
      </c>
      <c r="J483" s="18" t="s">
        <v>2136</v>
      </c>
      <c r="K483" s="14">
        <v>1</v>
      </c>
      <c r="L483" s="18" t="s">
        <v>2136</v>
      </c>
      <c r="M483" s="14">
        <v>4</v>
      </c>
      <c r="N483" s="18" t="s">
        <v>2351</v>
      </c>
      <c r="O483" s="14">
        <v>6</v>
      </c>
      <c r="P483" s="18" t="s">
        <v>1969</v>
      </c>
      <c r="Q483" s="210">
        <v>4</v>
      </c>
      <c r="R483" s="210"/>
    </row>
    <row r="484" spans="1:18" ht="12.75">
      <c r="A484" s="9"/>
      <c r="B484" s="9"/>
      <c r="C484" s="9"/>
      <c r="D484" s="16" t="s">
        <v>1958</v>
      </c>
      <c r="E484" s="12">
        <v>2</v>
      </c>
      <c r="F484" s="18" t="s">
        <v>1914</v>
      </c>
      <c r="G484" s="14">
        <v>0</v>
      </c>
      <c r="H484" s="18" t="s">
        <v>1922</v>
      </c>
      <c r="I484" s="14">
        <v>0</v>
      </c>
      <c r="J484" s="18" t="s">
        <v>1922</v>
      </c>
      <c r="K484" s="14">
        <v>2</v>
      </c>
      <c r="L484" s="18" t="s">
        <v>1914</v>
      </c>
      <c r="M484" s="14">
        <v>0</v>
      </c>
      <c r="N484" s="18" t="s">
        <v>1922</v>
      </c>
      <c r="O484" s="14">
        <v>0</v>
      </c>
      <c r="P484" s="18" t="s">
        <v>1922</v>
      </c>
      <c r="Q484" s="210">
        <v>0</v>
      </c>
      <c r="R484" s="210"/>
    </row>
    <row r="485" spans="1:18" ht="12.75">
      <c r="A485" s="9" t="s">
        <v>3657</v>
      </c>
      <c r="B485" s="9" t="s">
        <v>3658</v>
      </c>
      <c r="C485" s="212" t="s">
        <v>1912</v>
      </c>
      <c r="D485" s="212"/>
      <c r="E485" s="12">
        <v>330</v>
      </c>
      <c r="F485" s="13">
        <v>100</v>
      </c>
      <c r="G485" s="14">
        <v>20</v>
      </c>
      <c r="H485" s="13">
        <v>6.0606060606060606</v>
      </c>
      <c r="I485" s="14">
        <v>82</v>
      </c>
      <c r="J485" s="13">
        <v>24.848484848484848</v>
      </c>
      <c r="K485" s="14">
        <v>63</v>
      </c>
      <c r="L485" s="13">
        <v>19.09090909090909</v>
      </c>
      <c r="M485" s="14">
        <v>158</v>
      </c>
      <c r="N485" s="13">
        <v>47.878787878787875</v>
      </c>
      <c r="O485" s="14">
        <v>7</v>
      </c>
      <c r="P485" s="13">
        <v>2.121212121212121</v>
      </c>
      <c r="Q485" s="210">
        <v>11</v>
      </c>
      <c r="R485" s="210"/>
    </row>
    <row r="486" spans="1:18" ht="12.75">
      <c r="A486" s="9"/>
      <c r="B486" s="9"/>
      <c r="C486" s="9"/>
      <c r="D486" s="16" t="s">
        <v>1913</v>
      </c>
      <c r="E486" s="12">
        <v>127</v>
      </c>
      <c r="F486" s="18" t="s">
        <v>1914</v>
      </c>
      <c r="G486" s="14">
        <v>14</v>
      </c>
      <c r="H486" s="18" t="s">
        <v>3659</v>
      </c>
      <c r="I486" s="14">
        <v>59</v>
      </c>
      <c r="J486" s="18" t="s">
        <v>3660</v>
      </c>
      <c r="K486" s="14">
        <v>54</v>
      </c>
      <c r="L486" s="18" t="s">
        <v>3661</v>
      </c>
      <c r="M486" s="14">
        <v>0</v>
      </c>
      <c r="N486" s="18" t="s">
        <v>1922</v>
      </c>
      <c r="O486" s="14">
        <v>0</v>
      </c>
      <c r="P486" s="18" t="s">
        <v>1922</v>
      </c>
      <c r="Q486" s="210">
        <v>0</v>
      </c>
      <c r="R486" s="210"/>
    </row>
    <row r="487" spans="1:18" ht="12.75">
      <c r="A487" s="9"/>
      <c r="B487" s="9"/>
      <c r="C487" s="9"/>
      <c r="D487" s="16" t="s">
        <v>1919</v>
      </c>
      <c r="E487" s="12">
        <v>167</v>
      </c>
      <c r="F487" s="18" t="s">
        <v>1914</v>
      </c>
      <c r="G487" s="14">
        <v>4</v>
      </c>
      <c r="H487" s="18" t="s">
        <v>3662</v>
      </c>
      <c r="I487" s="14">
        <v>14</v>
      </c>
      <c r="J487" s="18" t="s">
        <v>3663</v>
      </c>
      <c r="K487" s="14">
        <v>6</v>
      </c>
      <c r="L487" s="18" t="s">
        <v>3664</v>
      </c>
      <c r="M487" s="14">
        <v>142</v>
      </c>
      <c r="N487" s="18" t="s">
        <v>3665</v>
      </c>
      <c r="O487" s="14">
        <v>1</v>
      </c>
      <c r="P487" s="18" t="s">
        <v>3666</v>
      </c>
      <c r="Q487" s="210">
        <v>0</v>
      </c>
      <c r="R487" s="210"/>
    </row>
    <row r="488" spans="1:18" ht="12.75">
      <c r="A488" s="9"/>
      <c r="B488" s="9"/>
      <c r="C488" s="9"/>
      <c r="D488" s="16" t="s">
        <v>1925</v>
      </c>
      <c r="E488" s="12">
        <v>36</v>
      </c>
      <c r="F488" s="18" t="s">
        <v>1914</v>
      </c>
      <c r="G488" s="14">
        <v>2</v>
      </c>
      <c r="H488" s="18" t="s">
        <v>2237</v>
      </c>
      <c r="I488" s="14">
        <v>9</v>
      </c>
      <c r="J488" s="18" t="s">
        <v>1939</v>
      </c>
      <c r="K488" s="14">
        <v>3</v>
      </c>
      <c r="L488" s="18" t="s">
        <v>2015</v>
      </c>
      <c r="M488" s="14">
        <v>16</v>
      </c>
      <c r="N488" s="18" t="s">
        <v>2317</v>
      </c>
      <c r="O488" s="14">
        <v>6</v>
      </c>
      <c r="P488" s="18" t="s">
        <v>2014</v>
      </c>
      <c r="Q488" s="210">
        <v>11</v>
      </c>
      <c r="R488" s="210"/>
    </row>
    <row r="489" spans="1:18" ht="12.75">
      <c r="A489" s="9" t="s">
        <v>3667</v>
      </c>
      <c r="B489" s="9" t="s">
        <v>3668</v>
      </c>
      <c r="C489" s="212" t="s">
        <v>1912</v>
      </c>
      <c r="D489" s="212"/>
      <c r="E489" s="12">
        <v>297</v>
      </c>
      <c r="F489" s="13">
        <v>100</v>
      </c>
      <c r="G489" s="14">
        <v>14</v>
      </c>
      <c r="H489" s="13">
        <v>4.713804713804714</v>
      </c>
      <c r="I489" s="14">
        <v>86</v>
      </c>
      <c r="J489" s="13">
        <v>28.956228956228955</v>
      </c>
      <c r="K489" s="14">
        <v>55</v>
      </c>
      <c r="L489" s="13">
        <v>18.51851851851852</v>
      </c>
      <c r="M489" s="14">
        <v>130</v>
      </c>
      <c r="N489" s="13">
        <v>43.77104377104377</v>
      </c>
      <c r="O489" s="14">
        <v>12</v>
      </c>
      <c r="P489" s="13">
        <v>4.040404040404041</v>
      </c>
      <c r="Q489" s="210">
        <v>1</v>
      </c>
      <c r="R489" s="210"/>
    </row>
    <row r="490" spans="1:18" ht="12.75">
      <c r="A490" s="9"/>
      <c r="B490" s="9"/>
      <c r="C490" s="9"/>
      <c r="D490" s="16" t="s">
        <v>1913</v>
      </c>
      <c r="E490" s="12">
        <v>134</v>
      </c>
      <c r="F490" s="18" t="s">
        <v>1914</v>
      </c>
      <c r="G490" s="14">
        <v>11</v>
      </c>
      <c r="H490" s="18" t="s">
        <v>3669</v>
      </c>
      <c r="I490" s="14">
        <v>68</v>
      </c>
      <c r="J490" s="18" t="s">
        <v>3670</v>
      </c>
      <c r="K490" s="14">
        <v>52</v>
      </c>
      <c r="L490" s="18" t="s">
        <v>3671</v>
      </c>
      <c r="M490" s="14">
        <v>3</v>
      </c>
      <c r="N490" s="18" t="s">
        <v>3672</v>
      </c>
      <c r="O490" s="14">
        <v>0</v>
      </c>
      <c r="P490" s="18" t="s">
        <v>1922</v>
      </c>
      <c r="Q490" s="210">
        <v>0</v>
      </c>
      <c r="R490" s="210"/>
    </row>
    <row r="491" spans="1:18" ht="12.75">
      <c r="A491" s="9"/>
      <c r="B491" s="9"/>
      <c r="C491" s="9"/>
      <c r="D491" s="16" t="s">
        <v>1919</v>
      </c>
      <c r="E491" s="12">
        <v>143</v>
      </c>
      <c r="F491" s="18" t="s">
        <v>1914</v>
      </c>
      <c r="G491" s="14">
        <v>2</v>
      </c>
      <c r="H491" s="18" t="s">
        <v>3673</v>
      </c>
      <c r="I491" s="14">
        <v>14</v>
      </c>
      <c r="J491" s="18" t="s">
        <v>1970</v>
      </c>
      <c r="K491" s="14">
        <v>3</v>
      </c>
      <c r="L491" s="18" t="s">
        <v>3674</v>
      </c>
      <c r="M491" s="14">
        <v>119</v>
      </c>
      <c r="N491" s="18" t="s">
        <v>3675</v>
      </c>
      <c r="O491" s="14">
        <v>5</v>
      </c>
      <c r="P491" s="18" t="s">
        <v>3676</v>
      </c>
      <c r="Q491" s="210">
        <v>0</v>
      </c>
      <c r="R491" s="210"/>
    </row>
    <row r="492" spans="1:18" ht="12.75">
      <c r="A492" s="9"/>
      <c r="B492" s="9"/>
      <c r="C492" s="9"/>
      <c r="D492" s="16" t="s">
        <v>1925</v>
      </c>
      <c r="E492" s="12">
        <v>16</v>
      </c>
      <c r="F492" s="18" t="s">
        <v>1914</v>
      </c>
      <c r="G492" s="14">
        <v>1</v>
      </c>
      <c r="H492" s="18" t="s">
        <v>1924</v>
      </c>
      <c r="I492" s="14">
        <v>3</v>
      </c>
      <c r="J492" s="18" t="s">
        <v>2210</v>
      </c>
      <c r="K492" s="14">
        <v>0</v>
      </c>
      <c r="L492" s="18" t="s">
        <v>1922</v>
      </c>
      <c r="M492" s="14">
        <v>8</v>
      </c>
      <c r="N492" s="18" t="s">
        <v>2016</v>
      </c>
      <c r="O492" s="14">
        <v>4</v>
      </c>
      <c r="P492" s="18" t="s">
        <v>1939</v>
      </c>
      <c r="Q492" s="210">
        <v>1</v>
      </c>
      <c r="R492" s="210"/>
    </row>
    <row r="493" spans="1:18" ht="12.75">
      <c r="A493" s="9"/>
      <c r="B493" s="9"/>
      <c r="C493" s="9"/>
      <c r="D493" s="16" t="s">
        <v>1958</v>
      </c>
      <c r="E493" s="12">
        <v>4</v>
      </c>
      <c r="F493" s="18" t="s">
        <v>1914</v>
      </c>
      <c r="G493" s="14">
        <v>0</v>
      </c>
      <c r="H493" s="18" t="s">
        <v>1922</v>
      </c>
      <c r="I493" s="14">
        <v>1</v>
      </c>
      <c r="J493" s="18" t="s">
        <v>1939</v>
      </c>
      <c r="K493" s="14">
        <v>0</v>
      </c>
      <c r="L493" s="18" t="s">
        <v>1922</v>
      </c>
      <c r="M493" s="14">
        <v>0</v>
      </c>
      <c r="N493" s="18" t="s">
        <v>1922</v>
      </c>
      <c r="O493" s="14">
        <v>3</v>
      </c>
      <c r="P493" s="18" t="s">
        <v>2054</v>
      </c>
      <c r="Q493" s="210">
        <v>0</v>
      </c>
      <c r="R493" s="210"/>
    </row>
    <row r="494" spans="1:18" ht="12.75">
      <c r="A494" s="9" t="s">
        <v>3677</v>
      </c>
      <c r="B494" s="9" t="s">
        <v>3678</v>
      </c>
      <c r="C494" s="212" t="s">
        <v>1912</v>
      </c>
      <c r="D494" s="212"/>
      <c r="E494" s="12">
        <v>253</v>
      </c>
      <c r="F494" s="13">
        <v>100</v>
      </c>
      <c r="G494" s="14">
        <v>13</v>
      </c>
      <c r="H494" s="13">
        <v>5.138339920948616</v>
      </c>
      <c r="I494" s="14">
        <v>66</v>
      </c>
      <c r="J494" s="13">
        <v>26.08695652173913</v>
      </c>
      <c r="K494" s="14">
        <v>66</v>
      </c>
      <c r="L494" s="13">
        <v>26.08695652173913</v>
      </c>
      <c r="M494" s="14">
        <v>103</v>
      </c>
      <c r="N494" s="13">
        <v>40.71146245059288</v>
      </c>
      <c r="O494" s="14">
        <v>5</v>
      </c>
      <c r="P494" s="13">
        <v>1.976284584980237</v>
      </c>
      <c r="Q494" s="210">
        <v>0</v>
      </c>
      <c r="R494" s="210"/>
    </row>
    <row r="495" spans="1:18" ht="12.75">
      <c r="A495" s="9"/>
      <c r="B495" s="9"/>
      <c r="C495" s="9"/>
      <c r="D495" s="16" t="s">
        <v>1913</v>
      </c>
      <c r="E495" s="12">
        <v>112</v>
      </c>
      <c r="F495" s="18" t="s">
        <v>1914</v>
      </c>
      <c r="G495" s="14">
        <v>8</v>
      </c>
      <c r="H495" s="18" t="s">
        <v>2179</v>
      </c>
      <c r="I495" s="14">
        <v>45</v>
      </c>
      <c r="J495" s="18" t="s">
        <v>3679</v>
      </c>
      <c r="K495" s="14">
        <v>58</v>
      </c>
      <c r="L495" s="18" t="s">
        <v>3680</v>
      </c>
      <c r="M495" s="14">
        <v>1</v>
      </c>
      <c r="N495" s="18" t="s">
        <v>2068</v>
      </c>
      <c r="O495" s="14">
        <v>0</v>
      </c>
      <c r="P495" s="18" t="s">
        <v>1922</v>
      </c>
      <c r="Q495" s="210">
        <v>0</v>
      </c>
      <c r="R495" s="210"/>
    </row>
    <row r="496" spans="1:18" ht="12.75">
      <c r="A496" s="9"/>
      <c r="B496" s="9"/>
      <c r="C496" s="9"/>
      <c r="D496" s="16" t="s">
        <v>1919</v>
      </c>
      <c r="E496" s="12">
        <v>131</v>
      </c>
      <c r="F496" s="18" t="s">
        <v>1914</v>
      </c>
      <c r="G496" s="14">
        <v>4</v>
      </c>
      <c r="H496" s="18" t="s">
        <v>2347</v>
      </c>
      <c r="I496" s="14">
        <v>19</v>
      </c>
      <c r="J496" s="18" t="s">
        <v>3629</v>
      </c>
      <c r="K496" s="14">
        <v>8</v>
      </c>
      <c r="L496" s="18" t="s">
        <v>3681</v>
      </c>
      <c r="M496" s="14">
        <v>99</v>
      </c>
      <c r="N496" s="18" t="s">
        <v>3682</v>
      </c>
      <c r="O496" s="14">
        <v>1</v>
      </c>
      <c r="P496" s="18" t="s">
        <v>3683</v>
      </c>
      <c r="Q496" s="210">
        <v>0</v>
      </c>
      <c r="R496" s="210"/>
    </row>
    <row r="497" spans="1:18" ht="12.75">
      <c r="A497" s="9"/>
      <c r="B497" s="9"/>
      <c r="C497" s="9"/>
      <c r="D497" s="16" t="s">
        <v>1925</v>
      </c>
      <c r="E497" s="12">
        <v>8</v>
      </c>
      <c r="F497" s="18" t="s">
        <v>1914</v>
      </c>
      <c r="G497" s="14">
        <v>1</v>
      </c>
      <c r="H497" s="18" t="s">
        <v>1940</v>
      </c>
      <c r="I497" s="14">
        <v>2</v>
      </c>
      <c r="J497" s="18" t="s">
        <v>1939</v>
      </c>
      <c r="K497" s="14">
        <v>0</v>
      </c>
      <c r="L497" s="18" t="s">
        <v>1922</v>
      </c>
      <c r="M497" s="14">
        <v>2</v>
      </c>
      <c r="N497" s="18" t="s">
        <v>1939</v>
      </c>
      <c r="O497" s="14">
        <v>3</v>
      </c>
      <c r="P497" s="18" t="s">
        <v>1926</v>
      </c>
      <c r="Q497" s="210">
        <v>0</v>
      </c>
      <c r="R497" s="210"/>
    </row>
    <row r="498" spans="1:18" ht="12.75">
      <c r="A498" s="9"/>
      <c r="B498" s="9"/>
      <c r="C498" s="9"/>
      <c r="D498" s="16" t="s">
        <v>1958</v>
      </c>
      <c r="E498" s="12">
        <v>2</v>
      </c>
      <c r="F498" s="18" t="s">
        <v>1914</v>
      </c>
      <c r="G498" s="14">
        <v>0</v>
      </c>
      <c r="H498" s="18" t="s">
        <v>1922</v>
      </c>
      <c r="I498" s="14">
        <v>0</v>
      </c>
      <c r="J498" s="18" t="s">
        <v>1922</v>
      </c>
      <c r="K498" s="14">
        <v>0</v>
      </c>
      <c r="L498" s="18" t="s">
        <v>1922</v>
      </c>
      <c r="M498" s="14">
        <v>1</v>
      </c>
      <c r="N498" s="18" t="s">
        <v>2016</v>
      </c>
      <c r="O498" s="14">
        <v>1</v>
      </c>
      <c r="P498" s="18" t="s">
        <v>2016</v>
      </c>
      <c r="Q498" s="210">
        <v>0</v>
      </c>
      <c r="R498" s="210"/>
    </row>
    <row r="499" spans="1:18" ht="12.75">
      <c r="A499" s="9" t="s">
        <v>3684</v>
      </c>
      <c r="B499" s="9" t="s">
        <v>3685</v>
      </c>
      <c r="C499" s="212" t="s">
        <v>1912</v>
      </c>
      <c r="D499" s="212"/>
      <c r="E499" s="12">
        <v>233</v>
      </c>
      <c r="F499" s="13">
        <v>100</v>
      </c>
      <c r="G499" s="14">
        <v>34</v>
      </c>
      <c r="H499" s="13">
        <v>14.592274678111588</v>
      </c>
      <c r="I499" s="14">
        <v>41</v>
      </c>
      <c r="J499" s="13">
        <v>17.59656652360515</v>
      </c>
      <c r="K499" s="14">
        <v>120</v>
      </c>
      <c r="L499" s="13">
        <v>51.502145922746784</v>
      </c>
      <c r="M499" s="14">
        <v>32</v>
      </c>
      <c r="N499" s="13">
        <v>13.733905579399142</v>
      </c>
      <c r="O499" s="14">
        <v>6</v>
      </c>
      <c r="P499" s="13">
        <v>2.575107296137339</v>
      </c>
      <c r="Q499" s="210">
        <v>0</v>
      </c>
      <c r="R499" s="210"/>
    </row>
    <row r="500" spans="1:18" ht="12.75">
      <c r="A500" s="9"/>
      <c r="B500" s="9"/>
      <c r="C500" s="9"/>
      <c r="D500" s="16" t="s">
        <v>1913</v>
      </c>
      <c r="E500" s="12">
        <v>171</v>
      </c>
      <c r="F500" s="18" t="s">
        <v>1914</v>
      </c>
      <c r="G500" s="14">
        <v>28</v>
      </c>
      <c r="H500" s="18" t="s">
        <v>3686</v>
      </c>
      <c r="I500" s="14">
        <v>34</v>
      </c>
      <c r="J500" s="18" t="s">
        <v>3687</v>
      </c>
      <c r="K500" s="14">
        <v>108</v>
      </c>
      <c r="L500" s="18" t="s">
        <v>3688</v>
      </c>
      <c r="M500" s="14">
        <v>1</v>
      </c>
      <c r="N500" s="18" t="s">
        <v>3689</v>
      </c>
      <c r="O500" s="14">
        <v>0</v>
      </c>
      <c r="P500" s="18" t="s">
        <v>1922</v>
      </c>
      <c r="Q500" s="210">
        <v>0</v>
      </c>
      <c r="R500" s="210"/>
    </row>
    <row r="501" spans="1:18" ht="12.75">
      <c r="A501" s="9"/>
      <c r="B501" s="9"/>
      <c r="C501" s="9"/>
      <c r="D501" s="16" t="s">
        <v>1919</v>
      </c>
      <c r="E501" s="12">
        <v>52</v>
      </c>
      <c r="F501" s="18" t="s">
        <v>1914</v>
      </c>
      <c r="G501" s="14">
        <v>6</v>
      </c>
      <c r="H501" s="18" t="s">
        <v>2285</v>
      </c>
      <c r="I501" s="14">
        <v>4</v>
      </c>
      <c r="J501" s="18" t="s">
        <v>2136</v>
      </c>
      <c r="K501" s="14">
        <v>8</v>
      </c>
      <c r="L501" s="18" t="s">
        <v>1972</v>
      </c>
      <c r="M501" s="14">
        <v>31</v>
      </c>
      <c r="N501" s="18" t="s">
        <v>3690</v>
      </c>
      <c r="O501" s="14">
        <v>3</v>
      </c>
      <c r="P501" s="18" t="s">
        <v>2363</v>
      </c>
      <c r="Q501" s="210">
        <v>0</v>
      </c>
      <c r="R501" s="210"/>
    </row>
    <row r="502" spans="1:18" ht="12.75">
      <c r="A502" s="9"/>
      <c r="B502" s="9"/>
      <c r="C502" s="9"/>
      <c r="D502" s="16" t="s">
        <v>1925</v>
      </c>
      <c r="E502" s="12">
        <v>6</v>
      </c>
      <c r="F502" s="18" t="s">
        <v>1914</v>
      </c>
      <c r="G502" s="14">
        <v>0</v>
      </c>
      <c r="H502" s="18" t="s">
        <v>1922</v>
      </c>
      <c r="I502" s="14">
        <v>2</v>
      </c>
      <c r="J502" s="18" t="s">
        <v>2033</v>
      </c>
      <c r="K502" s="14">
        <v>1</v>
      </c>
      <c r="L502" s="18" t="s">
        <v>2014</v>
      </c>
      <c r="M502" s="14">
        <v>0</v>
      </c>
      <c r="N502" s="18" t="s">
        <v>1922</v>
      </c>
      <c r="O502" s="14">
        <v>3</v>
      </c>
      <c r="P502" s="18" t="s">
        <v>2016</v>
      </c>
      <c r="Q502" s="210">
        <v>0</v>
      </c>
      <c r="R502" s="210"/>
    </row>
    <row r="503" spans="1:18" ht="12.75">
      <c r="A503" s="9"/>
      <c r="B503" s="9"/>
      <c r="C503" s="9"/>
      <c r="D503" s="16" t="s">
        <v>1958</v>
      </c>
      <c r="E503" s="12">
        <v>1</v>
      </c>
      <c r="F503" s="18" t="s">
        <v>1914</v>
      </c>
      <c r="G503" s="14">
        <v>0</v>
      </c>
      <c r="H503" s="18" t="s">
        <v>1922</v>
      </c>
      <c r="I503" s="14">
        <v>0</v>
      </c>
      <c r="J503" s="18" t="s">
        <v>1922</v>
      </c>
      <c r="K503" s="14">
        <v>1</v>
      </c>
      <c r="L503" s="18" t="s">
        <v>1914</v>
      </c>
      <c r="M503" s="14">
        <v>0</v>
      </c>
      <c r="N503" s="18" t="s">
        <v>1922</v>
      </c>
      <c r="O503" s="14">
        <v>0</v>
      </c>
      <c r="P503" s="18" t="s">
        <v>1922</v>
      </c>
      <c r="Q503" s="210">
        <v>0</v>
      </c>
      <c r="R503" s="210"/>
    </row>
    <row r="504" spans="1:18" ht="12.75">
      <c r="A504" s="9"/>
      <c r="B504" s="9"/>
      <c r="C504" s="9"/>
      <c r="D504" s="16" t="s">
        <v>1905</v>
      </c>
      <c r="E504" s="12">
        <v>3</v>
      </c>
      <c r="F504" s="18" t="s">
        <v>1914</v>
      </c>
      <c r="G504" s="14">
        <v>0</v>
      </c>
      <c r="H504" s="18" t="s">
        <v>1922</v>
      </c>
      <c r="I504" s="14">
        <v>1</v>
      </c>
      <c r="J504" s="18" t="s">
        <v>2033</v>
      </c>
      <c r="K504" s="14">
        <v>2</v>
      </c>
      <c r="L504" s="18" t="s">
        <v>2024</v>
      </c>
      <c r="M504" s="14">
        <v>0</v>
      </c>
      <c r="N504" s="18" t="s">
        <v>1922</v>
      </c>
      <c r="O504" s="14">
        <v>0</v>
      </c>
      <c r="P504" s="18" t="s">
        <v>1922</v>
      </c>
      <c r="Q504" s="210">
        <v>0</v>
      </c>
      <c r="R504" s="210"/>
    </row>
    <row r="505" spans="1:18" ht="12.75">
      <c r="A505" s="9" t="s">
        <v>3691</v>
      </c>
      <c r="B505" s="9" t="s">
        <v>3692</v>
      </c>
      <c r="C505" s="212" t="s">
        <v>1912</v>
      </c>
      <c r="D505" s="212"/>
      <c r="E505" s="12">
        <v>178</v>
      </c>
      <c r="F505" s="13">
        <v>100</v>
      </c>
      <c r="G505" s="14">
        <v>26</v>
      </c>
      <c r="H505" s="13">
        <v>14.606741573033707</v>
      </c>
      <c r="I505" s="14">
        <v>35</v>
      </c>
      <c r="J505" s="13">
        <v>19.662921348314608</v>
      </c>
      <c r="K505" s="14">
        <v>71</v>
      </c>
      <c r="L505" s="13">
        <v>39.8876404494382</v>
      </c>
      <c r="M505" s="14">
        <v>40</v>
      </c>
      <c r="N505" s="13">
        <v>22.471910112359552</v>
      </c>
      <c r="O505" s="14">
        <v>6</v>
      </c>
      <c r="P505" s="13">
        <v>3.3707865168539324</v>
      </c>
      <c r="Q505" s="210">
        <v>0</v>
      </c>
      <c r="R505" s="210"/>
    </row>
    <row r="506" spans="1:18" ht="12.75">
      <c r="A506" s="9"/>
      <c r="B506" s="9"/>
      <c r="C506" s="9"/>
      <c r="D506" s="16" t="s">
        <v>1913</v>
      </c>
      <c r="E506" s="12">
        <v>123</v>
      </c>
      <c r="F506" s="18" t="s">
        <v>1914</v>
      </c>
      <c r="G506" s="14">
        <v>22</v>
      </c>
      <c r="H506" s="18" t="s">
        <v>3693</v>
      </c>
      <c r="I506" s="14">
        <v>32</v>
      </c>
      <c r="J506" s="18" t="s">
        <v>3694</v>
      </c>
      <c r="K506" s="14">
        <v>68</v>
      </c>
      <c r="L506" s="18" t="s">
        <v>3529</v>
      </c>
      <c r="M506" s="14">
        <v>1</v>
      </c>
      <c r="N506" s="18" t="s">
        <v>3695</v>
      </c>
      <c r="O506" s="14">
        <v>0</v>
      </c>
      <c r="P506" s="18" t="s">
        <v>1922</v>
      </c>
      <c r="Q506" s="210">
        <v>0</v>
      </c>
      <c r="R506" s="210"/>
    </row>
    <row r="507" spans="1:18" ht="12.75">
      <c r="A507" s="9"/>
      <c r="B507" s="9"/>
      <c r="C507" s="9"/>
      <c r="D507" s="16" t="s">
        <v>1919</v>
      </c>
      <c r="E507" s="12">
        <v>47</v>
      </c>
      <c r="F507" s="18" t="s">
        <v>1914</v>
      </c>
      <c r="G507" s="14">
        <v>3</v>
      </c>
      <c r="H507" s="18" t="s">
        <v>3696</v>
      </c>
      <c r="I507" s="14">
        <v>2</v>
      </c>
      <c r="J507" s="18" t="s">
        <v>3697</v>
      </c>
      <c r="K507" s="14">
        <v>3</v>
      </c>
      <c r="L507" s="18" t="s">
        <v>3696</v>
      </c>
      <c r="M507" s="14">
        <v>39</v>
      </c>
      <c r="N507" s="18" t="s">
        <v>3698</v>
      </c>
      <c r="O507" s="14">
        <v>0</v>
      </c>
      <c r="P507" s="18" t="s">
        <v>1922</v>
      </c>
      <c r="Q507" s="210">
        <v>0</v>
      </c>
      <c r="R507" s="210"/>
    </row>
    <row r="508" spans="1:18" ht="12.75">
      <c r="A508" s="9"/>
      <c r="B508" s="9"/>
      <c r="C508" s="9"/>
      <c r="D508" s="16" t="s">
        <v>1925</v>
      </c>
      <c r="E508" s="12">
        <v>8</v>
      </c>
      <c r="F508" s="18" t="s">
        <v>1914</v>
      </c>
      <c r="G508" s="14">
        <v>1</v>
      </c>
      <c r="H508" s="18" t="s">
        <v>1940</v>
      </c>
      <c r="I508" s="14">
        <v>1</v>
      </c>
      <c r="J508" s="18" t="s">
        <v>1940</v>
      </c>
      <c r="K508" s="14">
        <v>0</v>
      </c>
      <c r="L508" s="18" t="s">
        <v>1922</v>
      </c>
      <c r="M508" s="14">
        <v>0</v>
      </c>
      <c r="N508" s="18" t="s">
        <v>1922</v>
      </c>
      <c r="O508" s="14">
        <v>6</v>
      </c>
      <c r="P508" s="18" t="s">
        <v>2054</v>
      </c>
      <c r="Q508" s="210">
        <v>0</v>
      </c>
      <c r="R508" s="210"/>
    </row>
    <row r="509" spans="1:18" ht="12.75">
      <c r="A509" s="9" t="s">
        <v>3699</v>
      </c>
      <c r="B509" s="9" t="s">
        <v>3700</v>
      </c>
      <c r="C509" s="212" t="s">
        <v>1912</v>
      </c>
      <c r="D509" s="212"/>
      <c r="E509" s="12">
        <v>244</v>
      </c>
      <c r="F509" s="13">
        <v>100</v>
      </c>
      <c r="G509" s="14">
        <v>18</v>
      </c>
      <c r="H509" s="13">
        <v>7.377049180327869</v>
      </c>
      <c r="I509" s="14">
        <v>67</v>
      </c>
      <c r="J509" s="13">
        <v>27.459016393442624</v>
      </c>
      <c r="K509" s="14">
        <v>53</v>
      </c>
      <c r="L509" s="13">
        <v>21.721311475409838</v>
      </c>
      <c r="M509" s="14">
        <v>96</v>
      </c>
      <c r="N509" s="13">
        <v>39.34426229508197</v>
      </c>
      <c r="O509" s="14">
        <v>10</v>
      </c>
      <c r="P509" s="13">
        <v>4.098360655737705</v>
      </c>
      <c r="Q509" s="210">
        <v>0</v>
      </c>
      <c r="R509" s="210"/>
    </row>
    <row r="510" spans="1:18" ht="12.75">
      <c r="A510" s="9"/>
      <c r="B510" s="9"/>
      <c r="C510" s="9"/>
      <c r="D510" s="16" t="s">
        <v>1913</v>
      </c>
      <c r="E510" s="12">
        <v>104</v>
      </c>
      <c r="F510" s="18" t="s">
        <v>1914</v>
      </c>
      <c r="G510" s="14">
        <v>14</v>
      </c>
      <c r="H510" s="18" t="s">
        <v>3701</v>
      </c>
      <c r="I510" s="14">
        <v>50</v>
      </c>
      <c r="J510" s="18" t="s">
        <v>3702</v>
      </c>
      <c r="K510" s="14">
        <v>40</v>
      </c>
      <c r="L510" s="18" t="s">
        <v>1971</v>
      </c>
      <c r="M510" s="14">
        <v>0</v>
      </c>
      <c r="N510" s="18" t="s">
        <v>1922</v>
      </c>
      <c r="O510" s="14">
        <v>0</v>
      </c>
      <c r="P510" s="18" t="s">
        <v>1922</v>
      </c>
      <c r="Q510" s="210">
        <v>0</v>
      </c>
      <c r="R510" s="210"/>
    </row>
    <row r="511" spans="1:18" ht="12.75">
      <c r="A511" s="9"/>
      <c r="B511" s="9"/>
      <c r="C511" s="9"/>
      <c r="D511" s="16" t="s">
        <v>1919</v>
      </c>
      <c r="E511" s="12">
        <v>119</v>
      </c>
      <c r="F511" s="18" t="s">
        <v>1914</v>
      </c>
      <c r="G511" s="14">
        <v>2</v>
      </c>
      <c r="H511" s="18" t="s">
        <v>3703</v>
      </c>
      <c r="I511" s="14">
        <v>13</v>
      </c>
      <c r="J511" s="18" t="s">
        <v>3704</v>
      </c>
      <c r="K511" s="14">
        <v>11</v>
      </c>
      <c r="L511" s="18" t="s">
        <v>3705</v>
      </c>
      <c r="M511" s="14">
        <v>90</v>
      </c>
      <c r="N511" s="18" t="s">
        <v>3706</v>
      </c>
      <c r="O511" s="14">
        <v>3</v>
      </c>
      <c r="P511" s="18" t="s">
        <v>3707</v>
      </c>
      <c r="Q511" s="210">
        <v>0</v>
      </c>
      <c r="R511" s="210"/>
    </row>
    <row r="512" spans="1:18" ht="12.75">
      <c r="A512" s="9"/>
      <c r="B512" s="9"/>
      <c r="C512" s="9"/>
      <c r="D512" s="16" t="s">
        <v>1925</v>
      </c>
      <c r="E512" s="12">
        <v>19</v>
      </c>
      <c r="F512" s="18" t="s">
        <v>1914</v>
      </c>
      <c r="G512" s="14">
        <v>2</v>
      </c>
      <c r="H512" s="18" t="s">
        <v>2001</v>
      </c>
      <c r="I512" s="14">
        <v>4</v>
      </c>
      <c r="J512" s="18" t="s">
        <v>3708</v>
      </c>
      <c r="K512" s="14">
        <v>2</v>
      </c>
      <c r="L512" s="18" t="s">
        <v>2001</v>
      </c>
      <c r="M512" s="14">
        <v>5</v>
      </c>
      <c r="N512" s="18" t="s">
        <v>2002</v>
      </c>
      <c r="O512" s="14">
        <v>6</v>
      </c>
      <c r="P512" s="18" t="s">
        <v>3709</v>
      </c>
      <c r="Q512" s="210">
        <v>0</v>
      </c>
      <c r="R512" s="210"/>
    </row>
    <row r="513" spans="1:18" ht="12.75">
      <c r="A513" s="9"/>
      <c r="B513" s="9"/>
      <c r="C513" s="9"/>
      <c r="D513" s="16" t="s">
        <v>1958</v>
      </c>
      <c r="E513" s="12">
        <v>2</v>
      </c>
      <c r="F513" s="18" t="s">
        <v>1914</v>
      </c>
      <c r="G513" s="14">
        <v>0</v>
      </c>
      <c r="H513" s="18" t="s">
        <v>1922</v>
      </c>
      <c r="I513" s="14">
        <v>0</v>
      </c>
      <c r="J513" s="18" t="s">
        <v>1922</v>
      </c>
      <c r="K513" s="14">
        <v>0</v>
      </c>
      <c r="L513" s="18" t="s">
        <v>1922</v>
      </c>
      <c r="M513" s="14">
        <v>1</v>
      </c>
      <c r="N513" s="18" t="s">
        <v>2016</v>
      </c>
      <c r="O513" s="14">
        <v>1</v>
      </c>
      <c r="P513" s="18" t="s">
        <v>2016</v>
      </c>
      <c r="Q513" s="210">
        <v>0</v>
      </c>
      <c r="R513" s="210"/>
    </row>
    <row r="514" spans="1:18" ht="12.75">
      <c r="A514" s="9" t="s">
        <v>3710</v>
      </c>
      <c r="B514" s="9" t="s">
        <v>3711</v>
      </c>
      <c r="C514" s="212" t="s">
        <v>1912</v>
      </c>
      <c r="D514" s="212"/>
      <c r="E514" s="12">
        <v>210</v>
      </c>
      <c r="F514" s="13">
        <v>100</v>
      </c>
      <c r="G514" s="14">
        <v>51</v>
      </c>
      <c r="H514" s="13">
        <v>24.285714285714285</v>
      </c>
      <c r="I514" s="14">
        <v>78</v>
      </c>
      <c r="J514" s="13">
        <v>37.142857142857146</v>
      </c>
      <c r="K514" s="14">
        <v>51</v>
      </c>
      <c r="L514" s="13">
        <v>24.285714285714285</v>
      </c>
      <c r="M514" s="14">
        <v>19</v>
      </c>
      <c r="N514" s="13">
        <v>9.047619047619047</v>
      </c>
      <c r="O514" s="14">
        <v>11</v>
      </c>
      <c r="P514" s="13">
        <v>5.238095238095238</v>
      </c>
      <c r="Q514" s="210">
        <v>25</v>
      </c>
      <c r="R514" s="210"/>
    </row>
    <row r="515" spans="1:18" ht="12.75">
      <c r="A515" s="9"/>
      <c r="B515" s="9"/>
      <c r="C515" s="9"/>
      <c r="D515" s="16" t="s">
        <v>1913</v>
      </c>
      <c r="E515" s="12">
        <v>150</v>
      </c>
      <c r="F515" s="18" t="s">
        <v>1914</v>
      </c>
      <c r="G515" s="14">
        <v>38</v>
      </c>
      <c r="H515" s="18" t="s">
        <v>3712</v>
      </c>
      <c r="I515" s="14">
        <v>63</v>
      </c>
      <c r="J515" s="18" t="s">
        <v>3713</v>
      </c>
      <c r="K515" s="14">
        <v>49</v>
      </c>
      <c r="L515" s="18" t="s">
        <v>3714</v>
      </c>
      <c r="M515" s="14">
        <v>0</v>
      </c>
      <c r="N515" s="18" t="s">
        <v>1922</v>
      </c>
      <c r="O515" s="14">
        <v>0</v>
      </c>
      <c r="P515" s="18" t="s">
        <v>1922</v>
      </c>
      <c r="Q515" s="210">
        <v>0</v>
      </c>
      <c r="R515" s="210"/>
    </row>
    <row r="516" spans="1:18" ht="12.75">
      <c r="A516" s="9"/>
      <c r="B516" s="9"/>
      <c r="C516" s="9"/>
      <c r="D516" s="16" t="s">
        <v>1919</v>
      </c>
      <c r="E516" s="12">
        <v>48</v>
      </c>
      <c r="F516" s="18" t="s">
        <v>1914</v>
      </c>
      <c r="G516" s="14">
        <v>13</v>
      </c>
      <c r="H516" s="18" t="s">
        <v>3715</v>
      </c>
      <c r="I516" s="14">
        <v>12</v>
      </c>
      <c r="J516" s="18" t="s">
        <v>1939</v>
      </c>
      <c r="K516" s="14">
        <v>2</v>
      </c>
      <c r="L516" s="18" t="s">
        <v>2522</v>
      </c>
      <c r="M516" s="14">
        <v>17</v>
      </c>
      <c r="N516" s="18" t="s">
        <v>3716</v>
      </c>
      <c r="O516" s="14">
        <v>4</v>
      </c>
      <c r="P516" s="18" t="s">
        <v>2015</v>
      </c>
      <c r="Q516" s="210">
        <v>6</v>
      </c>
      <c r="R516" s="210"/>
    </row>
    <row r="517" spans="1:18" ht="12.75">
      <c r="A517" s="9"/>
      <c r="B517" s="9"/>
      <c r="C517" s="9"/>
      <c r="D517" s="16" t="s">
        <v>1925</v>
      </c>
      <c r="E517" s="12">
        <v>12</v>
      </c>
      <c r="F517" s="18" t="s">
        <v>1914</v>
      </c>
      <c r="G517" s="14">
        <v>0</v>
      </c>
      <c r="H517" s="18" t="s">
        <v>1922</v>
      </c>
      <c r="I517" s="14">
        <v>3</v>
      </c>
      <c r="J517" s="18" t="s">
        <v>1939</v>
      </c>
      <c r="K517" s="14">
        <v>0</v>
      </c>
      <c r="L517" s="18" t="s">
        <v>1922</v>
      </c>
      <c r="M517" s="14">
        <v>2</v>
      </c>
      <c r="N517" s="18" t="s">
        <v>2014</v>
      </c>
      <c r="O517" s="14">
        <v>7</v>
      </c>
      <c r="P517" s="18" t="s">
        <v>2095</v>
      </c>
      <c r="Q517" s="210">
        <v>17</v>
      </c>
      <c r="R517" s="210"/>
    </row>
    <row r="518" spans="1:18" ht="12.75">
      <c r="A518" s="9"/>
      <c r="B518" s="9"/>
      <c r="C518" s="9"/>
      <c r="D518" s="16" t="s">
        <v>1958</v>
      </c>
      <c r="E518" s="12">
        <v>0</v>
      </c>
      <c r="F518" s="18" t="s">
        <v>1922</v>
      </c>
      <c r="G518" s="14">
        <v>0</v>
      </c>
      <c r="H518" s="18" t="s">
        <v>1922</v>
      </c>
      <c r="I518" s="14">
        <v>0</v>
      </c>
      <c r="J518" s="18" t="s">
        <v>1922</v>
      </c>
      <c r="K518" s="14">
        <v>0</v>
      </c>
      <c r="L518" s="18" t="s">
        <v>1922</v>
      </c>
      <c r="M518" s="14">
        <v>0</v>
      </c>
      <c r="N518" s="18" t="s">
        <v>1922</v>
      </c>
      <c r="O518" s="14">
        <v>0</v>
      </c>
      <c r="P518" s="18" t="s">
        <v>1922</v>
      </c>
      <c r="Q518" s="210">
        <v>2</v>
      </c>
      <c r="R518" s="210"/>
    </row>
    <row r="519" spans="1:18" ht="12.75">
      <c r="A519" s="9" t="s">
        <v>3717</v>
      </c>
      <c r="B519" s="9" t="s">
        <v>3718</v>
      </c>
      <c r="C519" s="212" t="s">
        <v>1912</v>
      </c>
      <c r="D519" s="212"/>
      <c r="E519" s="12">
        <v>142</v>
      </c>
      <c r="F519" s="13">
        <v>100</v>
      </c>
      <c r="G519" s="14">
        <v>22</v>
      </c>
      <c r="H519" s="13">
        <v>15.492957746478874</v>
      </c>
      <c r="I519" s="14">
        <v>50</v>
      </c>
      <c r="J519" s="13">
        <v>35.2112676056338</v>
      </c>
      <c r="K519" s="14">
        <v>23</v>
      </c>
      <c r="L519" s="13">
        <v>16.197183098591548</v>
      </c>
      <c r="M519" s="14">
        <v>42</v>
      </c>
      <c r="N519" s="13">
        <v>29.577464788732396</v>
      </c>
      <c r="O519" s="14">
        <v>5</v>
      </c>
      <c r="P519" s="13">
        <v>3.5211267605633805</v>
      </c>
      <c r="Q519" s="210">
        <v>6</v>
      </c>
      <c r="R519" s="210"/>
    </row>
    <row r="520" spans="1:18" ht="12.75">
      <c r="A520" s="9"/>
      <c r="B520" s="9"/>
      <c r="C520" s="9"/>
      <c r="D520" s="16" t="s">
        <v>1913</v>
      </c>
      <c r="E520" s="12">
        <v>91</v>
      </c>
      <c r="F520" s="18" t="s">
        <v>1914</v>
      </c>
      <c r="G520" s="14">
        <v>20</v>
      </c>
      <c r="H520" s="18" t="s">
        <v>3719</v>
      </c>
      <c r="I520" s="14">
        <v>49</v>
      </c>
      <c r="J520" s="18" t="s">
        <v>2203</v>
      </c>
      <c r="K520" s="14">
        <v>22</v>
      </c>
      <c r="L520" s="18" t="s">
        <v>3720</v>
      </c>
      <c r="M520" s="14">
        <v>0</v>
      </c>
      <c r="N520" s="18" t="s">
        <v>1922</v>
      </c>
      <c r="O520" s="14">
        <v>0</v>
      </c>
      <c r="P520" s="18" t="s">
        <v>1922</v>
      </c>
      <c r="Q520" s="210">
        <v>0</v>
      </c>
      <c r="R520" s="210"/>
    </row>
    <row r="521" spans="1:18" ht="12.75">
      <c r="A521" s="9"/>
      <c r="B521" s="9"/>
      <c r="C521" s="9"/>
      <c r="D521" s="16" t="s">
        <v>1919</v>
      </c>
      <c r="E521" s="12">
        <v>48</v>
      </c>
      <c r="F521" s="18" t="s">
        <v>1914</v>
      </c>
      <c r="G521" s="14">
        <v>2</v>
      </c>
      <c r="H521" s="18" t="s">
        <v>2522</v>
      </c>
      <c r="I521" s="14">
        <v>1</v>
      </c>
      <c r="J521" s="18" t="s">
        <v>2664</v>
      </c>
      <c r="K521" s="14">
        <v>1</v>
      </c>
      <c r="L521" s="18" t="s">
        <v>2664</v>
      </c>
      <c r="M521" s="14">
        <v>42</v>
      </c>
      <c r="N521" s="18" t="s">
        <v>3721</v>
      </c>
      <c r="O521" s="14">
        <v>2</v>
      </c>
      <c r="P521" s="18" t="s">
        <v>2522</v>
      </c>
      <c r="Q521" s="210">
        <v>5</v>
      </c>
      <c r="R521" s="210"/>
    </row>
    <row r="522" spans="1:18" ht="12.75">
      <c r="A522" s="9"/>
      <c r="B522" s="9"/>
      <c r="C522" s="9"/>
      <c r="D522" s="16" t="s">
        <v>1925</v>
      </c>
      <c r="E522" s="12">
        <v>3</v>
      </c>
      <c r="F522" s="18" t="s">
        <v>1914</v>
      </c>
      <c r="G522" s="14">
        <v>0</v>
      </c>
      <c r="H522" s="18" t="s">
        <v>1922</v>
      </c>
      <c r="I522" s="14">
        <v>0</v>
      </c>
      <c r="J522" s="18" t="s">
        <v>1922</v>
      </c>
      <c r="K522" s="14">
        <v>0</v>
      </c>
      <c r="L522" s="18" t="s">
        <v>1922</v>
      </c>
      <c r="M522" s="14">
        <v>0</v>
      </c>
      <c r="N522" s="18" t="s">
        <v>1922</v>
      </c>
      <c r="O522" s="14">
        <v>3</v>
      </c>
      <c r="P522" s="18" t="s">
        <v>1914</v>
      </c>
      <c r="Q522" s="210">
        <v>1</v>
      </c>
      <c r="R522" s="210"/>
    </row>
    <row r="523" spans="1:18" ht="12.75">
      <c r="A523" s="9" t="s">
        <v>3722</v>
      </c>
      <c r="B523" s="9" t="s">
        <v>3723</v>
      </c>
      <c r="C523" s="212" t="s">
        <v>1912</v>
      </c>
      <c r="D523" s="212"/>
      <c r="E523" s="12">
        <v>157</v>
      </c>
      <c r="F523" s="13">
        <v>100</v>
      </c>
      <c r="G523" s="14">
        <v>7</v>
      </c>
      <c r="H523" s="13">
        <v>4.45859872611465</v>
      </c>
      <c r="I523" s="14">
        <v>59</v>
      </c>
      <c r="J523" s="13">
        <v>37.5796178343949</v>
      </c>
      <c r="K523" s="14">
        <v>39</v>
      </c>
      <c r="L523" s="13">
        <v>24.840764331210192</v>
      </c>
      <c r="M523" s="14">
        <v>43</v>
      </c>
      <c r="N523" s="13">
        <v>27.388535031847134</v>
      </c>
      <c r="O523" s="14">
        <v>9</v>
      </c>
      <c r="P523" s="13">
        <v>5.732484076433121</v>
      </c>
      <c r="Q523" s="210">
        <v>2</v>
      </c>
      <c r="R523" s="210"/>
    </row>
    <row r="524" spans="1:18" ht="12.75">
      <c r="A524" s="9"/>
      <c r="B524" s="9"/>
      <c r="C524" s="9"/>
      <c r="D524" s="16" t="s">
        <v>1913</v>
      </c>
      <c r="E524" s="12">
        <v>100</v>
      </c>
      <c r="F524" s="18" t="s">
        <v>1914</v>
      </c>
      <c r="G524" s="14">
        <v>7</v>
      </c>
      <c r="H524" s="18" t="s">
        <v>3724</v>
      </c>
      <c r="I524" s="14">
        <v>53</v>
      </c>
      <c r="J524" s="18" t="s">
        <v>3623</v>
      </c>
      <c r="K524" s="14">
        <v>39</v>
      </c>
      <c r="L524" s="18" t="s">
        <v>3725</v>
      </c>
      <c r="M524" s="14">
        <v>1</v>
      </c>
      <c r="N524" s="18" t="s">
        <v>3726</v>
      </c>
      <c r="O524" s="14">
        <v>0</v>
      </c>
      <c r="P524" s="18" t="s">
        <v>1922</v>
      </c>
      <c r="Q524" s="210">
        <v>0</v>
      </c>
      <c r="R524" s="210"/>
    </row>
    <row r="525" spans="1:18" ht="12.75">
      <c r="A525" s="9"/>
      <c r="B525" s="9"/>
      <c r="C525" s="9"/>
      <c r="D525" s="16" t="s">
        <v>1919</v>
      </c>
      <c r="E525" s="12">
        <v>50</v>
      </c>
      <c r="F525" s="18" t="s">
        <v>1914</v>
      </c>
      <c r="G525" s="14">
        <v>0</v>
      </c>
      <c r="H525" s="18" t="s">
        <v>1922</v>
      </c>
      <c r="I525" s="14">
        <v>6</v>
      </c>
      <c r="J525" s="18" t="s">
        <v>2270</v>
      </c>
      <c r="K525" s="14">
        <v>0</v>
      </c>
      <c r="L525" s="18" t="s">
        <v>1922</v>
      </c>
      <c r="M525" s="14">
        <v>42</v>
      </c>
      <c r="N525" s="18" t="s">
        <v>3727</v>
      </c>
      <c r="O525" s="14">
        <v>2</v>
      </c>
      <c r="P525" s="18" t="s">
        <v>3728</v>
      </c>
      <c r="Q525" s="210">
        <v>0</v>
      </c>
      <c r="R525" s="210"/>
    </row>
    <row r="526" spans="1:18" ht="12.75">
      <c r="A526" s="9"/>
      <c r="B526" s="9"/>
      <c r="C526" s="9"/>
      <c r="D526" s="16" t="s">
        <v>1925</v>
      </c>
      <c r="E526" s="12">
        <v>7</v>
      </c>
      <c r="F526" s="18" t="s">
        <v>1914</v>
      </c>
      <c r="G526" s="14">
        <v>0</v>
      </c>
      <c r="H526" s="18" t="s">
        <v>1922</v>
      </c>
      <c r="I526" s="14">
        <v>0</v>
      </c>
      <c r="J526" s="18" t="s">
        <v>1922</v>
      </c>
      <c r="K526" s="14">
        <v>0</v>
      </c>
      <c r="L526" s="18" t="s">
        <v>1922</v>
      </c>
      <c r="M526" s="14">
        <v>0</v>
      </c>
      <c r="N526" s="18" t="s">
        <v>1922</v>
      </c>
      <c r="O526" s="14">
        <v>7</v>
      </c>
      <c r="P526" s="18" t="s">
        <v>1914</v>
      </c>
      <c r="Q526" s="210">
        <v>2</v>
      </c>
      <c r="R526" s="210"/>
    </row>
    <row r="527" spans="1:18" ht="12.75">
      <c r="A527" s="9" t="s">
        <v>3729</v>
      </c>
      <c r="B527" s="9" t="s">
        <v>3730</v>
      </c>
      <c r="C527" s="212" t="s">
        <v>1912</v>
      </c>
      <c r="D527" s="212"/>
      <c r="E527" s="12">
        <v>349</v>
      </c>
      <c r="F527" s="13">
        <v>100</v>
      </c>
      <c r="G527" s="14">
        <v>42</v>
      </c>
      <c r="H527" s="13">
        <v>12.034383954154729</v>
      </c>
      <c r="I527" s="14">
        <v>112</v>
      </c>
      <c r="J527" s="13">
        <v>32.09169054441261</v>
      </c>
      <c r="K527" s="14">
        <v>47</v>
      </c>
      <c r="L527" s="13">
        <v>13.46704871060172</v>
      </c>
      <c r="M527" s="14">
        <v>132</v>
      </c>
      <c r="N527" s="13">
        <v>37.82234957020057</v>
      </c>
      <c r="O527" s="14">
        <v>16</v>
      </c>
      <c r="P527" s="13">
        <v>4.584527220630372</v>
      </c>
      <c r="Q527" s="210">
        <v>11</v>
      </c>
      <c r="R527" s="210"/>
    </row>
    <row r="528" spans="1:18" ht="12.75">
      <c r="A528" s="9"/>
      <c r="B528" s="9"/>
      <c r="C528" s="9"/>
      <c r="D528" s="16" t="s">
        <v>1913</v>
      </c>
      <c r="E528" s="12">
        <v>138</v>
      </c>
      <c r="F528" s="18" t="s">
        <v>1914</v>
      </c>
      <c r="G528" s="14">
        <v>20</v>
      </c>
      <c r="H528" s="18" t="s">
        <v>3731</v>
      </c>
      <c r="I528" s="14">
        <v>73</v>
      </c>
      <c r="J528" s="18" t="s">
        <v>3732</v>
      </c>
      <c r="K528" s="14">
        <v>41</v>
      </c>
      <c r="L528" s="18" t="s">
        <v>3733</v>
      </c>
      <c r="M528" s="14">
        <v>4</v>
      </c>
      <c r="N528" s="18" t="s">
        <v>2423</v>
      </c>
      <c r="O528" s="14">
        <v>0</v>
      </c>
      <c r="P528" s="18" t="s">
        <v>1922</v>
      </c>
      <c r="Q528" s="210">
        <v>0</v>
      </c>
      <c r="R528" s="210"/>
    </row>
    <row r="529" spans="1:18" ht="12.75">
      <c r="A529" s="9"/>
      <c r="B529" s="9"/>
      <c r="C529" s="9"/>
      <c r="D529" s="16" t="s">
        <v>1919</v>
      </c>
      <c r="E529" s="12">
        <v>167</v>
      </c>
      <c r="F529" s="18" t="s">
        <v>1914</v>
      </c>
      <c r="G529" s="14">
        <v>15</v>
      </c>
      <c r="H529" s="18" t="s">
        <v>3734</v>
      </c>
      <c r="I529" s="14">
        <v>32</v>
      </c>
      <c r="J529" s="18" t="s">
        <v>3735</v>
      </c>
      <c r="K529" s="14">
        <v>5</v>
      </c>
      <c r="L529" s="18" t="s">
        <v>2476</v>
      </c>
      <c r="M529" s="14">
        <v>110</v>
      </c>
      <c r="N529" s="18" t="s">
        <v>3736</v>
      </c>
      <c r="O529" s="14">
        <v>5</v>
      </c>
      <c r="P529" s="18" t="s">
        <v>2476</v>
      </c>
      <c r="Q529" s="210">
        <v>2</v>
      </c>
      <c r="R529" s="210"/>
    </row>
    <row r="530" spans="1:18" ht="12.75">
      <c r="A530" s="9"/>
      <c r="B530" s="9"/>
      <c r="C530" s="9"/>
      <c r="D530" s="16" t="s">
        <v>1925</v>
      </c>
      <c r="E530" s="12">
        <v>43</v>
      </c>
      <c r="F530" s="18" t="s">
        <v>1914</v>
      </c>
      <c r="G530" s="14">
        <v>7</v>
      </c>
      <c r="H530" s="18" t="s">
        <v>3737</v>
      </c>
      <c r="I530" s="14">
        <v>7</v>
      </c>
      <c r="J530" s="18" t="s">
        <v>3737</v>
      </c>
      <c r="K530" s="14">
        <v>1</v>
      </c>
      <c r="L530" s="18" t="s">
        <v>3738</v>
      </c>
      <c r="M530" s="14">
        <v>18</v>
      </c>
      <c r="N530" s="18" t="s">
        <v>3739</v>
      </c>
      <c r="O530" s="14">
        <v>10</v>
      </c>
      <c r="P530" s="18" t="s">
        <v>3740</v>
      </c>
      <c r="Q530" s="210">
        <v>9</v>
      </c>
      <c r="R530" s="210"/>
    </row>
    <row r="531" spans="1:18" ht="12.75">
      <c r="A531" s="9"/>
      <c r="B531" s="9"/>
      <c r="C531" s="9"/>
      <c r="D531" s="16" t="s">
        <v>1958</v>
      </c>
      <c r="E531" s="12">
        <v>1</v>
      </c>
      <c r="F531" s="18" t="s">
        <v>1914</v>
      </c>
      <c r="G531" s="14">
        <v>0</v>
      </c>
      <c r="H531" s="18" t="s">
        <v>1922</v>
      </c>
      <c r="I531" s="14">
        <v>0</v>
      </c>
      <c r="J531" s="18" t="s">
        <v>1922</v>
      </c>
      <c r="K531" s="14">
        <v>0</v>
      </c>
      <c r="L531" s="18" t="s">
        <v>1922</v>
      </c>
      <c r="M531" s="14">
        <v>0</v>
      </c>
      <c r="N531" s="18" t="s">
        <v>1922</v>
      </c>
      <c r="O531" s="14">
        <v>1</v>
      </c>
      <c r="P531" s="18" t="s">
        <v>1914</v>
      </c>
      <c r="Q531" s="210">
        <v>0</v>
      </c>
      <c r="R531" s="210"/>
    </row>
    <row r="532" spans="1:18" ht="12.75">
      <c r="A532" s="9" t="s">
        <v>3741</v>
      </c>
      <c r="B532" s="9" t="s">
        <v>3742</v>
      </c>
      <c r="C532" s="212" t="s">
        <v>1912</v>
      </c>
      <c r="D532" s="212"/>
      <c r="E532" s="12">
        <v>128</v>
      </c>
      <c r="F532" s="13">
        <v>100</v>
      </c>
      <c r="G532" s="14">
        <v>4</v>
      </c>
      <c r="H532" s="13">
        <v>3.125</v>
      </c>
      <c r="I532" s="14">
        <v>51</v>
      </c>
      <c r="J532" s="13">
        <v>39.84375</v>
      </c>
      <c r="K532" s="14">
        <v>30</v>
      </c>
      <c r="L532" s="13">
        <v>23.4375</v>
      </c>
      <c r="M532" s="14">
        <v>38</v>
      </c>
      <c r="N532" s="13">
        <v>29.6875</v>
      </c>
      <c r="O532" s="14">
        <v>5</v>
      </c>
      <c r="P532" s="13">
        <v>3.90625</v>
      </c>
      <c r="Q532" s="210">
        <v>0</v>
      </c>
      <c r="R532" s="210"/>
    </row>
    <row r="533" spans="1:18" ht="12.75">
      <c r="A533" s="9"/>
      <c r="B533" s="9"/>
      <c r="C533" s="9"/>
      <c r="D533" s="16" t="s">
        <v>1913</v>
      </c>
      <c r="E533" s="12">
        <v>68</v>
      </c>
      <c r="F533" s="18" t="s">
        <v>1914</v>
      </c>
      <c r="G533" s="14">
        <v>3</v>
      </c>
      <c r="H533" s="18" t="s">
        <v>2713</v>
      </c>
      <c r="I533" s="14">
        <v>38</v>
      </c>
      <c r="J533" s="18" t="s">
        <v>3743</v>
      </c>
      <c r="K533" s="14">
        <v>27</v>
      </c>
      <c r="L533" s="18" t="s">
        <v>3744</v>
      </c>
      <c r="M533" s="14">
        <v>0</v>
      </c>
      <c r="N533" s="18" t="s">
        <v>1922</v>
      </c>
      <c r="O533" s="14">
        <v>0</v>
      </c>
      <c r="P533" s="18" t="s">
        <v>1922</v>
      </c>
      <c r="Q533" s="210">
        <v>0</v>
      </c>
      <c r="R533" s="210"/>
    </row>
    <row r="534" spans="1:18" ht="12.75">
      <c r="A534" s="9"/>
      <c r="B534" s="9"/>
      <c r="C534" s="9"/>
      <c r="D534" s="16" t="s">
        <v>1919</v>
      </c>
      <c r="E534" s="12">
        <v>49</v>
      </c>
      <c r="F534" s="18" t="s">
        <v>1914</v>
      </c>
      <c r="G534" s="14">
        <v>1</v>
      </c>
      <c r="H534" s="18" t="s">
        <v>2262</v>
      </c>
      <c r="I534" s="14">
        <v>12</v>
      </c>
      <c r="J534" s="18" t="s">
        <v>3745</v>
      </c>
      <c r="K534" s="14">
        <v>0</v>
      </c>
      <c r="L534" s="18" t="s">
        <v>1922</v>
      </c>
      <c r="M534" s="14">
        <v>36</v>
      </c>
      <c r="N534" s="18" t="s">
        <v>3746</v>
      </c>
      <c r="O534" s="14">
        <v>0</v>
      </c>
      <c r="P534" s="18" t="s">
        <v>1922</v>
      </c>
      <c r="Q534" s="210">
        <v>0</v>
      </c>
      <c r="R534" s="210"/>
    </row>
    <row r="535" spans="1:18" ht="12.75">
      <c r="A535" s="9"/>
      <c r="B535" s="9"/>
      <c r="C535" s="9"/>
      <c r="D535" s="16" t="s">
        <v>1925</v>
      </c>
      <c r="E535" s="12">
        <v>8</v>
      </c>
      <c r="F535" s="18" t="s">
        <v>1914</v>
      </c>
      <c r="G535" s="14">
        <v>0</v>
      </c>
      <c r="H535" s="18" t="s">
        <v>1922</v>
      </c>
      <c r="I535" s="14">
        <v>1</v>
      </c>
      <c r="J535" s="18" t="s">
        <v>1940</v>
      </c>
      <c r="K535" s="14">
        <v>2</v>
      </c>
      <c r="L535" s="18" t="s">
        <v>1939</v>
      </c>
      <c r="M535" s="14">
        <v>0</v>
      </c>
      <c r="N535" s="18" t="s">
        <v>1922</v>
      </c>
      <c r="O535" s="14">
        <v>5</v>
      </c>
      <c r="P535" s="18" t="s">
        <v>2454</v>
      </c>
      <c r="Q535" s="210">
        <v>0</v>
      </c>
      <c r="R535" s="210"/>
    </row>
    <row r="536" spans="1:18" ht="12.75">
      <c r="A536" s="9"/>
      <c r="B536" s="9"/>
      <c r="C536" s="9"/>
      <c r="D536" s="16" t="s">
        <v>1958</v>
      </c>
      <c r="E536" s="12">
        <v>3</v>
      </c>
      <c r="F536" s="18" t="s">
        <v>1914</v>
      </c>
      <c r="G536" s="14">
        <v>0</v>
      </c>
      <c r="H536" s="18" t="s">
        <v>1922</v>
      </c>
      <c r="I536" s="14">
        <v>0</v>
      </c>
      <c r="J536" s="18" t="s">
        <v>1922</v>
      </c>
      <c r="K536" s="14">
        <v>1</v>
      </c>
      <c r="L536" s="18" t="s">
        <v>2033</v>
      </c>
      <c r="M536" s="14">
        <v>2</v>
      </c>
      <c r="N536" s="18" t="s">
        <v>2024</v>
      </c>
      <c r="O536" s="14">
        <v>0</v>
      </c>
      <c r="P536" s="18" t="s">
        <v>1922</v>
      </c>
      <c r="Q536" s="210">
        <v>0</v>
      </c>
      <c r="R536" s="210"/>
    </row>
    <row r="537" spans="1:18" ht="12.75">
      <c r="A537" s="9" t="s">
        <v>3747</v>
      </c>
      <c r="B537" s="9" t="s">
        <v>3748</v>
      </c>
      <c r="C537" s="212" t="s">
        <v>1912</v>
      </c>
      <c r="D537" s="212"/>
      <c r="E537" s="12">
        <v>184</v>
      </c>
      <c r="F537" s="13">
        <v>100</v>
      </c>
      <c r="G537" s="14">
        <v>18</v>
      </c>
      <c r="H537" s="13">
        <v>9.782608695652174</v>
      </c>
      <c r="I537" s="14">
        <v>57</v>
      </c>
      <c r="J537" s="13">
        <v>30.97826086956522</v>
      </c>
      <c r="K537" s="14">
        <v>24</v>
      </c>
      <c r="L537" s="13">
        <v>13.043478260869565</v>
      </c>
      <c r="M537" s="14">
        <v>75</v>
      </c>
      <c r="N537" s="13">
        <v>40.76086956521739</v>
      </c>
      <c r="O537" s="14">
        <v>10</v>
      </c>
      <c r="P537" s="13">
        <v>5.434782608695652</v>
      </c>
      <c r="Q537" s="210">
        <v>24</v>
      </c>
      <c r="R537" s="210"/>
    </row>
    <row r="538" spans="1:18" ht="12.75">
      <c r="A538" s="9"/>
      <c r="B538" s="9"/>
      <c r="C538" s="9"/>
      <c r="D538" s="16" t="s">
        <v>1913</v>
      </c>
      <c r="E538" s="12">
        <v>83</v>
      </c>
      <c r="F538" s="18" t="s">
        <v>1914</v>
      </c>
      <c r="G538" s="14">
        <v>13</v>
      </c>
      <c r="H538" s="18" t="s">
        <v>3749</v>
      </c>
      <c r="I538" s="14">
        <v>46</v>
      </c>
      <c r="J538" s="18" t="s">
        <v>3750</v>
      </c>
      <c r="K538" s="14">
        <v>24</v>
      </c>
      <c r="L538" s="18" t="s">
        <v>2609</v>
      </c>
      <c r="M538" s="14">
        <v>0</v>
      </c>
      <c r="N538" s="18" t="s">
        <v>1922</v>
      </c>
      <c r="O538" s="14">
        <v>0</v>
      </c>
      <c r="P538" s="18" t="s">
        <v>1922</v>
      </c>
      <c r="Q538" s="210">
        <v>0</v>
      </c>
      <c r="R538" s="210"/>
    </row>
    <row r="539" spans="1:18" ht="12.75">
      <c r="A539" s="9"/>
      <c r="B539" s="9"/>
      <c r="C539" s="9"/>
      <c r="D539" s="16" t="s">
        <v>1919</v>
      </c>
      <c r="E539" s="12">
        <v>82</v>
      </c>
      <c r="F539" s="18" t="s">
        <v>1914</v>
      </c>
      <c r="G539" s="14">
        <v>4</v>
      </c>
      <c r="H539" s="18" t="s">
        <v>3751</v>
      </c>
      <c r="I539" s="14">
        <v>9</v>
      </c>
      <c r="J539" s="18" t="s">
        <v>3752</v>
      </c>
      <c r="K539" s="14">
        <v>0</v>
      </c>
      <c r="L539" s="18" t="s">
        <v>1922</v>
      </c>
      <c r="M539" s="14">
        <v>66</v>
      </c>
      <c r="N539" s="18" t="s">
        <v>3753</v>
      </c>
      <c r="O539" s="14">
        <v>3</v>
      </c>
      <c r="P539" s="18" t="s">
        <v>3754</v>
      </c>
      <c r="Q539" s="210">
        <v>5</v>
      </c>
      <c r="R539" s="210"/>
    </row>
    <row r="540" spans="1:18" ht="12.75">
      <c r="A540" s="9"/>
      <c r="B540" s="9"/>
      <c r="C540" s="9"/>
      <c r="D540" s="16" t="s">
        <v>1925</v>
      </c>
      <c r="E540" s="12">
        <v>19</v>
      </c>
      <c r="F540" s="18" t="s">
        <v>1914</v>
      </c>
      <c r="G540" s="14">
        <v>1</v>
      </c>
      <c r="H540" s="18" t="s">
        <v>2117</v>
      </c>
      <c r="I540" s="14">
        <v>2</v>
      </c>
      <c r="J540" s="18" t="s">
        <v>2001</v>
      </c>
      <c r="K540" s="14">
        <v>0</v>
      </c>
      <c r="L540" s="18" t="s">
        <v>1922</v>
      </c>
      <c r="M540" s="14">
        <v>9</v>
      </c>
      <c r="N540" s="18" t="s">
        <v>2003</v>
      </c>
      <c r="O540" s="14">
        <v>7</v>
      </c>
      <c r="P540" s="18" t="s">
        <v>3755</v>
      </c>
      <c r="Q540" s="210">
        <v>18</v>
      </c>
      <c r="R540" s="210"/>
    </row>
    <row r="541" spans="1:18" ht="12.75">
      <c r="A541" s="9"/>
      <c r="B541" s="9"/>
      <c r="C541" s="9"/>
      <c r="D541" s="16" t="s">
        <v>1958</v>
      </c>
      <c r="E541" s="12">
        <v>0</v>
      </c>
      <c r="F541" s="18" t="s">
        <v>1922</v>
      </c>
      <c r="G541" s="14">
        <v>0</v>
      </c>
      <c r="H541" s="18" t="s">
        <v>1922</v>
      </c>
      <c r="I541" s="14">
        <v>0</v>
      </c>
      <c r="J541" s="18" t="s">
        <v>1922</v>
      </c>
      <c r="K541" s="14">
        <v>0</v>
      </c>
      <c r="L541" s="18" t="s">
        <v>1922</v>
      </c>
      <c r="M541" s="14">
        <v>0</v>
      </c>
      <c r="N541" s="18" t="s">
        <v>1922</v>
      </c>
      <c r="O541" s="14">
        <v>0</v>
      </c>
      <c r="P541" s="18" t="s">
        <v>1922</v>
      </c>
      <c r="Q541" s="210">
        <v>1</v>
      </c>
      <c r="R541" s="210"/>
    </row>
    <row r="542" spans="1:18" ht="12.75">
      <c r="A542" s="9" t="s">
        <v>3756</v>
      </c>
      <c r="B542" s="9" t="s">
        <v>3757</v>
      </c>
      <c r="C542" s="212" t="s">
        <v>1912</v>
      </c>
      <c r="D542" s="212"/>
      <c r="E542" s="12">
        <v>75</v>
      </c>
      <c r="F542" s="13">
        <v>100</v>
      </c>
      <c r="G542" s="14">
        <v>8</v>
      </c>
      <c r="H542" s="13">
        <v>10.666666666666666</v>
      </c>
      <c r="I542" s="14">
        <v>14</v>
      </c>
      <c r="J542" s="13">
        <v>18.666666666666668</v>
      </c>
      <c r="K542" s="14">
        <v>41</v>
      </c>
      <c r="L542" s="13">
        <v>54.666666666666664</v>
      </c>
      <c r="M542" s="14">
        <v>10</v>
      </c>
      <c r="N542" s="13">
        <v>13.333333333333334</v>
      </c>
      <c r="O542" s="14">
        <v>2</v>
      </c>
      <c r="P542" s="13">
        <v>2.6666666666666665</v>
      </c>
      <c r="Q542" s="210">
        <v>0</v>
      </c>
      <c r="R542" s="210"/>
    </row>
    <row r="543" spans="1:18" ht="12.75">
      <c r="A543" s="9"/>
      <c r="B543" s="9"/>
      <c r="C543" s="9"/>
      <c r="D543" s="16" t="s">
        <v>1913</v>
      </c>
      <c r="E543" s="12">
        <v>55</v>
      </c>
      <c r="F543" s="18" t="s">
        <v>1914</v>
      </c>
      <c r="G543" s="14">
        <v>7</v>
      </c>
      <c r="H543" s="18" t="s">
        <v>3758</v>
      </c>
      <c r="I543" s="14">
        <v>11</v>
      </c>
      <c r="J543" s="18" t="s">
        <v>1929</v>
      </c>
      <c r="K543" s="14">
        <v>37</v>
      </c>
      <c r="L543" s="18" t="s">
        <v>3759</v>
      </c>
      <c r="M543" s="14">
        <v>0</v>
      </c>
      <c r="N543" s="18" t="s">
        <v>1922</v>
      </c>
      <c r="O543" s="14">
        <v>0</v>
      </c>
      <c r="P543" s="18" t="s">
        <v>1922</v>
      </c>
      <c r="Q543" s="210">
        <v>0</v>
      </c>
      <c r="R543" s="210"/>
    </row>
    <row r="544" spans="1:18" ht="12.75">
      <c r="A544" s="9"/>
      <c r="B544" s="9"/>
      <c r="C544" s="9"/>
      <c r="D544" s="16" t="s">
        <v>1919</v>
      </c>
      <c r="E544" s="12">
        <v>20</v>
      </c>
      <c r="F544" s="18" t="s">
        <v>1914</v>
      </c>
      <c r="G544" s="14">
        <v>1</v>
      </c>
      <c r="H544" s="18" t="s">
        <v>2690</v>
      </c>
      <c r="I544" s="14">
        <v>3</v>
      </c>
      <c r="J544" s="18" t="s">
        <v>2691</v>
      </c>
      <c r="K544" s="14">
        <v>4</v>
      </c>
      <c r="L544" s="18" t="s">
        <v>1929</v>
      </c>
      <c r="M544" s="14">
        <v>10</v>
      </c>
      <c r="N544" s="18" t="s">
        <v>2016</v>
      </c>
      <c r="O544" s="14">
        <v>2</v>
      </c>
      <c r="P544" s="18" t="s">
        <v>2246</v>
      </c>
      <c r="Q544" s="210">
        <v>0</v>
      </c>
      <c r="R544" s="210"/>
    </row>
    <row r="545" spans="1:18" ht="12.75">
      <c r="A545" s="9" t="s">
        <v>3760</v>
      </c>
      <c r="B545" s="9" t="s">
        <v>3761</v>
      </c>
      <c r="C545" s="212" t="s">
        <v>1912</v>
      </c>
      <c r="D545" s="212"/>
      <c r="E545" s="12">
        <v>25</v>
      </c>
      <c r="F545" s="13">
        <v>100</v>
      </c>
      <c r="G545" s="14">
        <v>4</v>
      </c>
      <c r="H545" s="13">
        <v>16</v>
      </c>
      <c r="I545" s="14">
        <v>4</v>
      </c>
      <c r="J545" s="13">
        <v>16</v>
      </c>
      <c r="K545" s="14">
        <v>4</v>
      </c>
      <c r="L545" s="13">
        <v>16</v>
      </c>
      <c r="M545" s="14">
        <v>11</v>
      </c>
      <c r="N545" s="13">
        <v>44</v>
      </c>
      <c r="O545" s="14">
        <v>2</v>
      </c>
      <c r="P545" s="13">
        <v>8</v>
      </c>
      <c r="Q545" s="210">
        <v>0</v>
      </c>
      <c r="R545" s="210"/>
    </row>
    <row r="546" spans="1:18" ht="12.75">
      <c r="A546" s="9"/>
      <c r="B546" s="9"/>
      <c r="C546" s="9"/>
      <c r="D546" s="16" t="s">
        <v>1913</v>
      </c>
      <c r="E546" s="12">
        <v>2</v>
      </c>
      <c r="F546" s="18" t="s">
        <v>1914</v>
      </c>
      <c r="G546" s="14">
        <v>1</v>
      </c>
      <c r="H546" s="18" t="s">
        <v>2016</v>
      </c>
      <c r="I546" s="14">
        <v>1</v>
      </c>
      <c r="J546" s="18" t="s">
        <v>2016</v>
      </c>
      <c r="K546" s="14">
        <v>0</v>
      </c>
      <c r="L546" s="18" t="s">
        <v>1922</v>
      </c>
      <c r="M546" s="14">
        <v>0</v>
      </c>
      <c r="N546" s="18" t="s">
        <v>1922</v>
      </c>
      <c r="O546" s="14">
        <v>0</v>
      </c>
      <c r="P546" s="18" t="s">
        <v>1922</v>
      </c>
      <c r="Q546" s="210">
        <v>0</v>
      </c>
      <c r="R546" s="210"/>
    </row>
    <row r="547" spans="1:18" ht="12.75">
      <c r="A547" s="9"/>
      <c r="B547" s="9"/>
      <c r="C547" s="9"/>
      <c r="D547" s="16" t="s">
        <v>1919</v>
      </c>
      <c r="E547" s="12">
        <v>18</v>
      </c>
      <c r="F547" s="18" t="s">
        <v>1914</v>
      </c>
      <c r="G547" s="14">
        <v>3</v>
      </c>
      <c r="H547" s="18" t="s">
        <v>2014</v>
      </c>
      <c r="I547" s="14">
        <v>2</v>
      </c>
      <c r="J547" s="18" t="s">
        <v>2080</v>
      </c>
      <c r="K547" s="14">
        <v>3</v>
      </c>
      <c r="L547" s="18" t="s">
        <v>2014</v>
      </c>
      <c r="M547" s="14">
        <v>10</v>
      </c>
      <c r="N547" s="18" t="s">
        <v>2083</v>
      </c>
      <c r="O547" s="14">
        <v>0</v>
      </c>
      <c r="P547" s="18" t="s">
        <v>1922</v>
      </c>
      <c r="Q547" s="210">
        <v>0</v>
      </c>
      <c r="R547" s="210"/>
    </row>
    <row r="548" spans="1:18" ht="12.75">
      <c r="A548" s="9"/>
      <c r="B548" s="9"/>
      <c r="C548" s="9"/>
      <c r="D548" s="16" t="s">
        <v>1925</v>
      </c>
      <c r="E548" s="12">
        <v>4</v>
      </c>
      <c r="F548" s="18" t="s">
        <v>1914</v>
      </c>
      <c r="G548" s="14">
        <v>0</v>
      </c>
      <c r="H548" s="18" t="s">
        <v>1922</v>
      </c>
      <c r="I548" s="14">
        <v>1</v>
      </c>
      <c r="J548" s="18" t="s">
        <v>1939</v>
      </c>
      <c r="K548" s="14">
        <v>1</v>
      </c>
      <c r="L548" s="18" t="s">
        <v>1939</v>
      </c>
      <c r="M548" s="14">
        <v>0</v>
      </c>
      <c r="N548" s="18" t="s">
        <v>1922</v>
      </c>
      <c r="O548" s="14">
        <v>2</v>
      </c>
      <c r="P548" s="18" t="s">
        <v>2016</v>
      </c>
      <c r="Q548" s="210">
        <v>0</v>
      </c>
      <c r="R548" s="210"/>
    </row>
    <row r="549" spans="1:18" ht="12.75">
      <c r="A549" s="9"/>
      <c r="B549" s="9"/>
      <c r="C549" s="9"/>
      <c r="D549" s="16" t="s">
        <v>1905</v>
      </c>
      <c r="E549" s="12">
        <v>1</v>
      </c>
      <c r="F549" s="18" t="s">
        <v>1914</v>
      </c>
      <c r="G549" s="14">
        <v>0</v>
      </c>
      <c r="H549" s="18" t="s">
        <v>1922</v>
      </c>
      <c r="I549" s="14">
        <v>0</v>
      </c>
      <c r="J549" s="18" t="s">
        <v>1922</v>
      </c>
      <c r="K549" s="14">
        <v>0</v>
      </c>
      <c r="L549" s="18" t="s">
        <v>1922</v>
      </c>
      <c r="M549" s="14">
        <v>1</v>
      </c>
      <c r="N549" s="18" t="s">
        <v>1914</v>
      </c>
      <c r="O549" s="14">
        <v>0</v>
      </c>
      <c r="P549" s="18" t="s">
        <v>1922</v>
      </c>
      <c r="Q549" s="210">
        <v>0</v>
      </c>
      <c r="R549" s="210"/>
    </row>
    <row r="550" spans="1:18" ht="12.75">
      <c r="A550" s="9" t="s">
        <v>3762</v>
      </c>
      <c r="B550" s="9" t="s">
        <v>3763</v>
      </c>
      <c r="C550" s="212" t="s">
        <v>1912</v>
      </c>
      <c r="D550" s="212"/>
      <c r="E550" s="12">
        <v>190</v>
      </c>
      <c r="F550" s="13">
        <v>100</v>
      </c>
      <c r="G550" s="14">
        <v>14</v>
      </c>
      <c r="H550" s="13">
        <v>7.368421052631579</v>
      </c>
      <c r="I550" s="14">
        <v>16</v>
      </c>
      <c r="J550" s="13">
        <v>8.421052631578947</v>
      </c>
      <c r="K550" s="14">
        <v>100</v>
      </c>
      <c r="L550" s="13">
        <v>52.63157894736842</v>
      </c>
      <c r="M550" s="14">
        <v>46</v>
      </c>
      <c r="N550" s="13">
        <v>24.210526315789473</v>
      </c>
      <c r="O550" s="14">
        <v>14</v>
      </c>
      <c r="P550" s="13">
        <v>7.368421052631579</v>
      </c>
      <c r="Q550" s="210">
        <v>0</v>
      </c>
      <c r="R550" s="210"/>
    </row>
    <row r="551" spans="1:18" ht="12.75">
      <c r="A551" s="9"/>
      <c r="B551" s="9"/>
      <c r="C551" s="9"/>
      <c r="D551" s="16" t="s">
        <v>1913</v>
      </c>
      <c r="E551" s="12">
        <v>129</v>
      </c>
      <c r="F551" s="18" t="s">
        <v>1914</v>
      </c>
      <c r="G551" s="14">
        <v>14</v>
      </c>
      <c r="H551" s="18" t="s">
        <v>3764</v>
      </c>
      <c r="I551" s="14">
        <v>14</v>
      </c>
      <c r="J551" s="18" t="s">
        <v>3764</v>
      </c>
      <c r="K551" s="14">
        <v>100</v>
      </c>
      <c r="L551" s="18" t="s">
        <v>3765</v>
      </c>
      <c r="M551" s="14">
        <v>0</v>
      </c>
      <c r="N551" s="18" t="s">
        <v>1922</v>
      </c>
      <c r="O551" s="14">
        <v>1</v>
      </c>
      <c r="P551" s="18" t="s">
        <v>3766</v>
      </c>
      <c r="Q551" s="210">
        <v>0</v>
      </c>
      <c r="R551" s="210"/>
    </row>
    <row r="552" spans="1:18" ht="12.75">
      <c r="A552" s="9"/>
      <c r="B552" s="9"/>
      <c r="C552" s="9"/>
      <c r="D552" s="16" t="s">
        <v>1919</v>
      </c>
      <c r="E552" s="12">
        <v>56</v>
      </c>
      <c r="F552" s="18" t="s">
        <v>1914</v>
      </c>
      <c r="G552" s="14">
        <v>0</v>
      </c>
      <c r="H552" s="18" t="s">
        <v>1922</v>
      </c>
      <c r="I552" s="14">
        <v>1</v>
      </c>
      <c r="J552" s="18" t="s">
        <v>2546</v>
      </c>
      <c r="K552" s="14">
        <v>0</v>
      </c>
      <c r="L552" s="18" t="s">
        <v>1922</v>
      </c>
      <c r="M552" s="14">
        <v>46</v>
      </c>
      <c r="N552" s="18" t="s">
        <v>3767</v>
      </c>
      <c r="O552" s="14">
        <v>9</v>
      </c>
      <c r="P552" s="18" t="s">
        <v>3768</v>
      </c>
      <c r="Q552" s="210">
        <v>0</v>
      </c>
      <c r="R552" s="210"/>
    </row>
    <row r="553" spans="1:18" ht="12.75">
      <c r="A553" s="9"/>
      <c r="B553" s="9"/>
      <c r="C553" s="9"/>
      <c r="D553" s="16" t="s">
        <v>1925</v>
      </c>
      <c r="E553" s="12">
        <v>5</v>
      </c>
      <c r="F553" s="18" t="s">
        <v>1914</v>
      </c>
      <c r="G553" s="14">
        <v>0</v>
      </c>
      <c r="H553" s="18" t="s">
        <v>1922</v>
      </c>
      <c r="I553" s="14">
        <v>1</v>
      </c>
      <c r="J553" s="18" t="s">
        <v>1929</v>
      </c>
      <c r="K553" s="14">
        <v>0</v>
      </c>
      <c r="L553" s="18" t="s">
        <v>1922</v>
      </c>
      <c r="M553" s="14">
        <v>0</v>
      </c>
      <c r="N553" s="18" t="s">
        <v>1922</v>
      </c>
      <c r="O553" s="14">
        <v>4</v>
      </c>
      <c r="P553" s="18" t="s">
        <v>3570</v>
      </c>
      <c r="Q553" s="210">
        <v>0</v>
      </c>
      <c r="R553" s="210"/>
    </row>
    <row r="554" spans="1:18" ht="12.75">
      <c r="A554" s="9" t="s">
        <v>3769</v>
      </c>
      <c r="B554" s="9" t="s">
        <v>3770</v>
      </c>
      <c r="C554" s="212" t="s">
        <v>1912</v>
      </c>
      <c r="D554" s="212"/>
      <c r="E554" s="12">
        <v>151</v>
      </c>
      <c r="F554" s="13">
        <v>100</v>
      </c>
      <c r="G554" s="14">
        <v>7</v>
      </c>
      <c r="H554" s="13">
        <v>4.635761589403973</v>
      </c>
      <c r="I554" s="14">
        <v>20</v>
      </c>
      <c r="J554" s="13">
        <v>13.245033112582782</v>
      </c>
      <c r="K554" s="14">
        <v>71</v>
      </c>
      <c r="L554" s="13">
        <v>47.019867549668874</v>
      </c>
      <c r="M554" s="14">
        <v>46</v>
      </c>
      <c r="N554" s="13">
        <v>30.4635761589404</v>
      </c>
      <c r="O554" s="14">
        <v>7</v>
      </c>
      <c r="P554" s="13">
        <v>4.635761589403973</v>
      </c>
      <c r="Q554" s="210">
        <v>0</v>
      </c>
      <c r="R554" s="210"/>
    </row>
    <row r="555" spans="1:18" ht="12.75">
      <c r="A555" s="9"/>
      <c r="B555" s="9"/>
      <c r="C555" s="9"/>
      <c r="D555" s="16" t="s">
        <v>1913</v>
      </c>
      <c r="E555" s="12">
        <v>85</v>
      </c>
      <c r="F555" s="18" t="s">
        <v>1914</v>
      </c>
      <c r="G555" s="14">
        <v>4</v>
      </c>
      <c r="H555" s="18" t="s">
        <v>2644</v>
      </c>
      <c r="I555" s="14">
        <v>15</v>
      </c>
      <c r="J555" s="18" t="s">
        <v>2198</v>
      </c>
      <c r="K555" s="14">
        <v>66</v>
      </c>
      <c r="L555" s="18" t="s">
        <v>3771</v>
      </c>
      <c r="M555" s="14">
        <v>0</v>
      </c>
      <c r="N555" s="18" t="s">
        <v>1922</v>
      </c>
      <c r="O555" s="14">
        <v>0</v>
      </c>
      <c r="P555" s="18" t="s">
        <v>1922</v>
      </c>
      <c r="Q555" s="210">
        <v>0</v>
      </c>
      <c r="R555" s="210"/>
    </row>
    <row r="556" spans="1:18" ht="12.75">
      <c r="A556" s="9"/>
      <c r="B556" s="9"/>
      <c r="C556" s="9"/>
      <c r="D556" s="16" t="s">
        <v>1919</v>
      </c>
      <c r="E556" s="12">
        <v>58</v>
      </c>
      <c r="F556" s="18" t="s">
        <v>1914</v>
      </c>
      <c r="G556" s="14">
        <v>3</v>
      </c>
      <c r="H556" s="18" t="s">
        <v>3772</v>
      </c>
      <c r="I556" s="14">
        <v>3</v>
      </c>
      <c r="J556" s="18" t="s">
        <v>3772</v>
      </c>
      <c r="K556" s="14">
        <v>5</v>
      </c>
      <c r="L556" s="18" t="s">
        <v>3773</v>
      </c>
      <c r="M556" s="14">
        <v>45</v>
      </c>
      <c r="N556" s="18" t="s">
        <v>3774</v>
      </c>
      <c r="O556" s="14">
        <v>2</v>
      </c>
      <c r="P556" s="18" t="s">
        <v>3775</v>
      </c>
      <c r="Q556" s="210">
        <v>0</v>
      </c>
      <c r="R556" s="210"/>
    </row>
    <row r="557" spans="1:18" ht="12.75">
      <c r="A557" s="9"/>
      <c r="B557" s="9"/>
      <c r="C557" s="9"/>
      <c r="D557" s="16" t="s">
        <v>1925</v>
      </c>
      <c r="E557" s="12">
        <v>8</v>
      </c>
      <c r="F557" s="18" t="s">
        <v>1914</v>
      </c>
      <c r="G557" s="14">
        <v>0</v>
      </c>
      <c r="H557" s="18" t="s">
        <v>1922</v>
      </c>
      <c r="I557" s="14">
        <v>2</v>
      </c>
      <c r="J557" s="18" t="s">
        <v>1939</v>
      </c>
      <c r="K557" s="14">
        <v>0</v>
      </c>
      <c r="L557" s="18" t="s">
        <v>1922</v>
      </c>
      <c r="M557" s="14">
        <v>1</v>
      </c>
      <c r="N557" s="18" t="s">
        <v>1940</v>
      </c>
      <c r="O557" s="14">
        <v>5</v>
      </c>
      <c r="P557" s="18" t="s">
        <v>2454</v>
      </c>
      <c r="Q557" s="210">
        <v>0</v>
      </c>
      <c r="R557" s="210"/>
    </row>
    <row r="558" spans="1:18" ht="12.75">
      <c r="A558" s="9" t="s">
        <v>3776</v>
      </c>
      <c r="B558" s="9" t="s">
        <v>3777</v>
      </c>
      <c r="C558" s="212" t="s">
        <v>1912</v>
      </c>
      <c r="D558" s="212"/>
      <c r="E558" s="12">
        <v>260</v>
      </c>
      <c r="F558" s="13">
        <v>100</v>
      </c>
      <c r="G558" s="14">
        <v>9</v>
      </c>
      <c r="H558" s="13">
        <v>3.4615384615384617</v>
      </c>
      <c r="I558" s="14">
        <v>59</v>
      </c>
      <c r="J558" s="13">
        <v>22.692307692307693</v>
      </c>
      <c r="K558" s="14">
        <v>39</v>
      </c>
      <c r="L558" s="13">
        <v>15</v>
      </c>
      <c r="M558" s="14">
        <v>144</v>
      </c>
      <c r="N558" s="13">
        <v>55.38461538461539</v>
      </c>
      <c r="O558" s="14">
        <v>9</v>
      </c>
      <c r="P558" s="13">
        <v>3.4615384615384617</v>
      </c>
      <c r="Q558" s="210">
        <v>1</v>
      </c>
      <c r="R558" s="210"/>
    </row>
    <row r="559" spans="1:18" ht="12.75">
      <c r="A559" s="9"/>
      <c r="B559" s="9"/>
      <c r="C559" s="9"/>
      <c r="D559" s="16" t="s">
        <v>1913</v>
      </c>
      <c r="E559" s="12">
        <v>90</v>
      </c>
      <c r="F559" s="18" t="s">
        <v>1914</v>
      </c>
      <c r="G559" s="14">
        <v>9</v>
      </c>
      <c r="H559" s="18" t="s">
        <v>2246</v>
      </c>
      <c r="I559" s="14">
        <v>46</v>
      </c>
      <c r="J559" s="18" t="s">
        <v>3778</v>
      </c>
      <c r="K559" s="14">
        <v>35</v>
      </c>
      <c r="L559" s="18" t="s">
        <v>2449</v>
      </c>
      <c r="M559" s="14">
        <v>0</v>
      </c>
      <c r="N559" s="18" t="s">
        <v>1922</v>
      </c>
      <c r="O559" s="14">
        <v>0</v>
      </c>
      <c r="P559" s="18" t="s">
        <v>1922</v>
      </c>
      <c r="Q559" s="210">
        <v>0</v>
      </c>
      <c r="R559" s="210"/>
    </row>
    <row r="560" spans="1:18" ht="12.75">
      <c r="A560" s="9"/>
      <c r="B560" s="9"/>
      <c r="C560" s="9"/>
      <c r="D560" s="16" t="s">
        <v>1919</v>
      </c>
      <c r="E560" s="12">
        <v>145</v>
      </c>
      <c r="F560" s="18" t="s">
        <v>1914</v>
      </c>
      <c r="G560" s="14">
        <v>0</v>
      </c>
      <c r="H560" s="18" t="s">
        <v>1922</v>
      </c>
      <c r="I560" s="14">
        <v>11</v>
      </c>
      <c r="J560" s="18" t="s">
        <v>3779</v>
      </c>
      <c r="K560" s="14">
        <v>2</v>
      </c>
      <c r="L560" s="18" t="s">
        <v>3780</v>
      </c>
      <c r="M560" s="14">
        <v>129</v>
      </c>
      <c r="N560" s="18" t="s">
        <v>3781</v>
      </c>
      <c r="O560" s="14">
        <v>3</v>
      </c>
      <c r="P560" s="18" t="s">
        <v>3782</v>
      </c>
      <c r="Q560" s="210">
        <v>0</v>
      </c>
      <c r="R560" s="210"/>
    </row>
    <row r="561" spans="1:18" ht="12.75">
      <c r="A561" s="9"/>
      <c r="B561" s="9"/>
      <c r="C561" s="9"/>
      <c r="D561" s="16" t="s">
        <v>1925</v>
      </c>
      <c r="E561" s="12">
        <v>20</v>
      </c>
      <c r="F561" s="18" t="s">
        <v>1914</v>
      </c>
      <c r="G561" s="14">
        <v>0</v>
      </c>
      <c r="H561" s="18" t="s">
        <v>1922</v>
      </c>
      <c r="I561" s="14">
        <v>1</v>
      </c>
      <c r="J561" s="18" t="s">
        <v>2690</v>
      </c>
      <c r="K561" s="14">
        <v>2</v>
      </c>
      <c r="L561" s="18" t="s">
        <v>2246</v>
      </c>
      <c r="M561" s="14">
        <v>12</v>
      </c>
      <c r="N561" s="18" t="s">
        <v>1928</v>
      </c>
      <c r="O561" s="14">
        <v>5</v>
      </c>
      <c r="P561" s="18" t="s">
        <v>1939</v>
      </c>
      <c r="Q561" s="210">
        <v>1</v>
      </c>
      <c r="R561" s="210"/>
    </row>
    <row r="562" spans="1:18" ht="12.75">
      <c r="A562" s="9"/>
      <c r="B562" s="9"/>
      <c r="C562" s="9"/>
      <c r="D562" s="16" t="s">
        <v>1958</v>
      </c>
      <c r="E562" s="12">
        <v>5</v>
      </c>
      <c r="F562" s="18" t="s">
        <v>1914</v>
      </c>
      <c r="G562" s="14">
        <v>0</v>
      </c>
      <c r="H562" s="18" t="s">
        <v>1922</v>
      </c>
      <c r="I562" s="14">
        <v>1</v>
      </c>
      <c r="J562" s="18" t="s">
        <v>1929</v>
      </c>
      <c r="K562" s="14">
        <v>0</v>
      </c>
      <c r="L562" s="18" t="s">
        <v>1922</v>
      </c>
      <c r="M562" s="14">
        <v>3</v>
      </c>
      <c r="N562" s="18" t="s">
        <v>1928</v>
      </c>
      <c r="O562" s="14">
        <v>1</v>
      </c>
      <c r="P562" s="18" t="s">
        <v>1929</v>
      </c>
      <c r="Q562" s="210">
        <v>0</v>
      </c>
      <c r="R562" s="210"/>
    </row>
    <row r="563" spans="1:18" ht="12.75">
      <c r="A563" s="9" t="s">
        <v>3783</v>
      </c>
      <c r="B563" s="9" t="s">
        <v>3784</v>
      </c>
      <c r="C563" s="212" t="s">
        <v>1912</v>
      </c>
      <c r="D563" s="212"/>
      <c r="E563" s="12">
        <v>292</v>
      </c>
      <c r="F563" s="13">
        <v>100</v>
      </c>
      <c r="G563" s="14">
        <v>16</v>
      </c>
      <c r="H563" s="13">
        <v>5.47945205479452</v>
      </c>
      <c r="I563" s="14">
        <v>87</v>
      </c>
      <c r="J563" s="13">
        <v>29.794520547945204</v>
      </c>
      <c r="K563" s="14">
        <v>66</v>
      </c>
      <c r="L563" s="13">
        <v>22.602739726027398</v>
      </c>
      <c r="M563" s="14">
        <v>114</v>
      </c>
      <c r="N563" s="13">
        <v>39.04109589041096</v>
      </c>
      <c r="O563" s="14">
        <v>9</v>
      </c>
      <c r="P563" s="13">
        <v>3.0821917808219177</v>
      </c>
      <c r="Q563" s="210">
        <v>1</v>
      </c>
      <c r="R563" s="210"/>
    </row>
    <row r="564" spans="1:18" ht="12.75">
      <c r="A564" s="9"/>
      <c r="B564" s="9"/>
      <c r="C564" s="9"/>
      <c r="D564" s="16" t="s">
        <v>1913</v>
      </c>
      <c r="E564" s="12">
        <v>146</v>
      </c>
      <c r="F564" s="18" t="s">
        <v>1914</v>
      </c>
      <c r="G564" s="14">
        <v>15</v>
      </c>
      <c r="H564" s="18" t="s">
        <v>3785</v>
      </c>
      <c r="I564" s="14">
        <v>70</v>
      </c>
      <c r="J564" s="18" t="s">
        <v>2706</v>
      </c>
      <c r="K564" s="14">
        <v>61</v>
      </c>
      <c r="L564" s="18" t="s">
        <v>3786</v>
      </c>
      <c r="M564" s="14">
        <v>0</v>
      </c>
      <c r="N564" s="18" t="s">
        <v>1922</v>
      </c>
      <c r="O564" s="14">
        <v>0</v>
      </c>
      <c r="P564" s="18" t="s">
        <v>1922</v>
      </c>
      <c r="Q564" s="210">
        <v>0</v>
      </c>
      <c r="R564" s="210"/>
    </row>
    <row r="565" spans="1:18" ht="12.75">
      <c r="A565" s="9"/>
      <c r="B565" s="9"/>
      <c r="C565" s="9"/>
      <c r="D565" s="16" t="s">
        <v>1919</v>
      </c>
      <c r="E565" s="12">
        <v>128</v>
      </c>
      <c r="F565" s="18" t="s">
        <v>1914</v>
      </c>
      <c r="G565" s="14">
        <v>1</v>
      </c>
      <c r="H565" s="18" t="s">
        <v>3766</v>
      </c>
      <c r="I565" s="14">
        <v>16</v>
      </c>
      <c r="J565" s="18" t="s">
        <v>1940</v>
      </c>
      <c r="K565" s="14">
        <v>4</v>
      </c>
      <c r="L565" s="18" t="s">
        <v>3587</v>
      </c>
      <c r="M565" s="14">
        <v>105</v>
      </c>
      <c r="N565" s="18" t="s">
        <v>3787</v>
      </c>
      <c r="O565" s="14">
        <v>2</v>
      </c>
      <c r="P565" s="18" t="s">
        <v>3788</v>
      </c>
      <c r="Q565" s="210">
        <v>0</v>
      </c>
      <c r="R565" s="210"/>
    </row>
    <row r="566" spans="1:18" ht="12.75">
      <c r="A566" s="9"/>
      <c r="B566" s="9"/>
      <c r="C566" s="9"/>
      <c r="D566" s="16" t="s">
        <v>1925</v>
      </c>
      <c r="E566" s="12">
        <v>18</v>
      </c>
      <c r="F566" s="18" t="s">
        <v>1914</v>
      </c>
      <c r="G566" s="14">
        <v>0</v>
      </c>
      <c r="H566" s="18" t="s">
        <v>1922</v>
      </c>
      <c r="I566" s="14">
        <v>1</v>
      </c>
      <c r="J566" s="18" t="s">
        <v>2237</v>
      </c>
      <c r="K566" s="14">
        <v>1</v>
      </c>
      <c r="L566" s="18" t="s">
        <v>2237</v>
      </c>
      <c r="M566" s="14">
        <v>9</v>
      </c>
      <c r="N566" s="18" t="s">
        <v>2016</v>
      </c>
      <c r="O566" s="14">
        <v>7</v>
      </c>
      <c r="P566" s="18" t="s">
        <v>2449</v>
      </c>
      <c r="Q566" s="210">
        <v>1</v>
      </c>
      <c r="R566" s="210"/>
    </row>
    <row r="567" spans="1:18" ht="12.75">
      <c r="A567" s="9" t="s">
        <v>3789</v>
      </c>
      <c r="B567" s="9" t="s">
        <v>3790</v>
      </c>
      <c r="C567" s="212" t="s">
        <v>1912</v>
      </c>
      <c r="D567" s="212"/>
      <c r="E567" s="12">
        <v>245</v>
      </c>
      <c r="F567" s="13">
        <v>100</v>
      </c>
      <c r="G567" s="14">
        <v>6</v>
      </c>
      <c r="H567" s="13">
        <v>2.4489795918367347</v>
      </c>
      <c r="I567" s="14">
        <v>48</v>
      </c>
      <c r="J567" s="13">
        <v>19.591836734693878</v>
      </c>
      <c r="K567" s="14">
        <v>96</v>
      </c>
      <c r="L567" s="13">
        <v>39.183673469387756</v>
      </c>
      <c r="M567" s="14">
        <v>89</v>
      </c>
      <c r="N567" s="13">
        <v>36.326530612244895</v>
      </c>
      <c r="O567" s="14">
        <v>6</v>
      </c>
      <c r="P567" s="13">
        <v>2.4489795918367347</v>
      </c>
      <c r="Q567" s="210">
        <v>1</v>
      </c>
      <c r="R567" s="210"/>
    </row>
    <row r="568" spans="1:18" ht="12.75">
      <c r="A568" s="9"/>
      <c r="B568" s="9"/>
      <c r="C568" s="9"/>
      <c r="D568" s="16" t="s">
        <v>1913</v>
      </c>
      <c r="E568" s="12">
        <v>141</v>
      </c>
      <c r="F568" s="18" t="s">
        <v>1914</v>
      </c>
      <c r="G568" s="14">
        <v>5</v>
      </c>
      <c r="H568" s="18" t="s">
        <v>3791</v>
      </c>
      <c r="I568" s="14">
        <v>41</v>
      </c>
      <c r="J568" s="18" t="s">
        <v>2332</v>
      </c>
      <c r="K568" s="14">
        <v>93</v>
      </c>
      <c r="L568" s="18" t="s">
        <v>3792</v>
      </c>
      <c r="M568" s="14">
        <v>0</v>
      </c>
      <c r="N568" s="18" t="s">
        <v>1922</v>
      </c>
      <c r="O568" s="14">
        <v>2</v>
      </c>
      <c r="P568" s="18" t="s">
        <v>3793</v>
      </c>
      <c r="Q568" s="210">
        <v>0</v>
      </c>
      <c r="R568" s="210"/>
    </row>
    <row r="569" spans="1:18" ht="12.75">
      <c r="A569" s="9"/>
      <c r="B569" s="9"/>
      <c r="C569" s="9"/>
      <c r="D569" s="16" t="s">
        <v>1919</v>
      </c>
      <c r="E569" s="12">
        <v>100</v>
      </c>
      <c r="F569" s="18" t="s">
        <v>1914</v>
      </c>
      <c r="G569" s="14">
        <v>1</v>
      </c>
      <c r="H569" s="18" t="s">
        <v>3726</v>
      </c>
      <c r="I569" s="14">
        <v>7</v>
      </c>
      <c r="J569" s="18" t="s">
        <v>3724</v>
      </c>
      <c r="K569" s="14">
        <v>3</v>
      </c>
      <c r="L569" s="18" t="s">
        <v>3794</v>
      </c>
      <c r="M569" s="14">
        <v>86</v>
      </c>
      <c r="N569" s="18" t="s">
        <v>3795</v>
      </c>
      <c r="O569" s="14">
        <v>3</v>
      </c>
      <c r="P569" s="18" t="s">
        <v>3794</v>
      </c>
      <c r="Q569" s="210">
        <v>1</v>
      </c>
      <c r="R569" s="210"/>
    </row>
    <row r="570" spans="1:18" ht="12.75">
      <c r="A570" s="9"/>
      <c r="B570" s="9"/>
      <c r="C570" s="9"/>
      <c r="D570" s="16" t="s">
        <v>1925</v>
      </c>
      <c r="E570" s="12">
        <v>4</v>
      </c>
      <c r="F570" s="18" t="s">
        <v>1914</v>
      </c>
      <c r="G570" s="14">
        <v>0</v>
      </c>
      <c r="H570" s="18" t="s">
        <v>1922</v>
      </c>
      <c r="I570" s="14">
        <v>0</v>
      </c>
      <c r="J570" s="18" t="s">
        <v>1922</v>
      </c>
      <c r="K570" s="14">
        <v>0</v>
      </c>
      <c r="L570" s="18" t="s">
        <v>1922</v>
      </c>
      <c r="M570" s="14">
        <v>3</v>
      </c>
      <c r="N570" s="18" t="s">
        <v>2054</v>
      </c>
      <c r="O570" s="14">
        <v>1</v>
      </c>
      <c r="P570" s="18" t="s">
        <v>1939</v>
      </c>
      <c r="Q570" s="210">
        <v>0</v>
      </c>
      <c r="R570" s="210"/>
    </row>
    <row r="571" spans="1:18" ht="12.75">
      <c r="A571" s="9" t="s">
        <v>3796</v>
      </c>
      <c r="B571" s="9" t="s">
        <v>3797</v>
      </c>
      <c r="C571" s="212" t="s">
        <v>1912</v>
      </c>
      <c r="D571" s="212"/>
      <c r="E571" s="12">
        <v>151</v>
      </c>
      <c r="F571" s="13">
        <v>100</v>
      </c>
      <c r="G571" s="14">
        <v>4</v>
      </c>
      <c r="H571" s="13">
        <v>2.6490066225165565</v>
      </c>
      <c r="I571" s="14">
        <v>28</v>
      </c>
      <c r="J571" s="13">
        <v>18.543046357615893</v>
      </c>
      <c r="K571" s="14">
        <v>17</v>
      </c>
      <c r="L571" s="13">
        <v>11.258278145695364</v>
      </c>
      <c r="M571" s="14">
        <v>100</v>
      </c>
      <c r="N571" s="13">
        <v>66.2251655629139</v>
      </c>
      <c r="O571" s="14">
        <v>2</v>
      </c>
      <c r="P571" s="13">
        <v>1.3245033112582782</v>
      </c>
      <c r="Q571" s="210">
        <v>3</v>
      </c>
      <c r="R571" s="210"/>
    </row>
    <row r="572" spans="1:18" ht="12.75">
      <c r="A572" s="9"/>
      <c r="B572" s="9"/>
      <c r="C572" s="9"/>
      <c r="D572" s="16" t="s">
        <v>1913</v>
      </c>
      <c r="E572" s="12">
        <v>36</v>
      </c>
      <c r="F572" s="18" t="s">
        <v>1914</v>
      </c>
      <c r="G572" s="14">
        <v>3</v>
      </c>
      <c r="H572" s="18" t="s">
        <v>2015</v>
      </c>
      <c r="I572" s="14">
        <v>22</v>
      </c>
      <c r="J572" s="18" t="s">
        <v>3798</v>
      </c>
      <c r="K572" s="14">
        <v>11</v>
      </c>
      <c r="L572" s="18" t="s">
        <v>2327</v>
      </c>
      <c r="M572" s="14">
        <v>0</v>
      </c>
      <c r="N572" s="18" t="s">
        <v>1922</v>
      </c>
      <c r="O572" s="14">
        <v>0</v>
      </c>
      <c r="P572" s="18" t="s">
        <v>1922</v>
      </c>
      <c r="Q572" s="210">
        <v>0</v>
      </c>
      <c r="R572" s="210"/>
    </row>
    <row r="573" spans="1:18" ht="12.75">
      <c r="A573" s="9"/>
      <c r="B573" s="9"/>
      <c r="C573" s="9"/>
      <c r="D573" s="16" t="s">
        <v>1919</v>
      </c>
      <c r="E573" s="12">
        <v>102</v>
      </c>
      <c r="F573" s="18" t="s">
        <v>1914</v>
      </c>
      <c r="G573" s="14">
        <v>1</v>
      </c>
      <c r="H573" s="18" t="s">
        <v>3799</v>
      </c>
      <c r="I573" s="14">
        <v>4</v>
      </c>
      <c r="J573" s="18" t="s">
        <v>3800</v>
      </c>
      <c r="K573" s="14">
        <v>6</v>
      </c>
      <c r="L573" s="18" t="s">
        <v>1952</v>
      </c>
      <c r="M573" s="14">
        <v>91</v>
      </c>
      <c r="N573" s="18" t="s">
        <v>3801</v>
      </c>
      <c r="O573" s="14">
        <v>0</v>
      </c>
      <c r="P573" s="18" t="s">
        <v>1922</v>
      </c>
      <c r="Q573" s="210">
        <v>0</v>
      </c>
      <c r="R573" s="210"/>
    </row>
    <row r="574" spans="1:18" ht="12.75">
      <c r="A574" s="9"/>
      <c r="B574" s="9"/>
      <c r="C574" s="9"/>
      <c r="D574" s="16" t="s">
        <v>1925</v>
      </c>
      <c r="E574" s="12">
        <v>11</v>
      </c>
      <c r="F574" s="18" t="s">
        <v>1914</v>
      </c>
      <c r="G574" s="14">
        <v>0</v>
      </c>
      <c r="H574" s="18" t="s">
        <v>1922</v>
      </c>
      <c r="I574" s="14">
        <v>2</v>
      </c>
      <c r="J574" s="18" t="s">
        <v>2042</v>
      </c>
      <c r="K574" s="14">
        <v>0</v>
      </c>
      <c r="L574" s="18" t="s">
        <v>1922</v>
      </c>
      <c r="M574" s="14">
        <v>7</v>
      </c>
      <c r="N574" s="18" t="s">
        <v>2277</v>
      </c>
      <c r="O574" s="14">
        <v>2</v>
      </c>
      <c r="P574" s="18" t="s">
        <v>2042</v>
      </c>
      <c r="Q574" s="210">
        <v>0</v>
      </c>
      <c r="R574" s="210"/>
    </row>
    <row r="575" spans="1:18" ht="12.75">
      <c r="A575" s="9"/>
      <c r="B575" s="9"/>
      <c r="C575" s="9"/>
      <c r="D575" s="16" t="s">
        <v>1958</v>
      </c>
      <c r="E575" s="12">
        <v>2</v>
      </c>
      <c r="F575" s="18" t="s">
        <v>1914</v>
      </c>
      <c r="G575" s="14">
        <v>0</v>
      </c>
      <c r="H575" s="18" t="s">
        <v>1922</v>
      </c>
      <c r="I575" s="14">
        <v>0</v>
      </c>
      <c r="J575" s="18" t="s">
        <v>1922</v>
      </c>
      <c r="K575" s="14">
        <v>0</v>
      </c>
      <c r="L575" s="18" t="s">
        <v>1922</v>
      </c>
      <c r="M575" s="14">
        <v>2</v>
      </c>
      <c r="N575" s="18" t="s">
        <v>1914</v>
      </c>
      <c r="O575" s="14">
        <v>0</v>
      </c>
      <c r="P575" s="18" t="s">
        <v>1922</v>
      </c>
      <c r="Q575" s="210">
        <v>3</v>
      </c>
      <c r="R575" s="210"/>
    </row>
    <row r="576" spans="1:18" ht="12.75">
      <c r="A576" s="9" t="s">
        <v>3802</v>
      </c>
      <c r="B576" s="9" t="s">
        <v>3803</v>
      </c>
      <c r="C576" s="212" t="s">
        <v>1912</v>
      </c>
      <c r="D576" s="212"/>
      <c r="E576" s="12">
        <v>131</v>
      </c>
      <c r="F576" s="13">
        <v>100</v>
      </c>
      <c r="G576" s="14">
        <v>2</v>
      </c>
      <c r="H576" s="13">
        <v>1.5267175572519085</v>
      </c>
      <c r="I576" s="14">
        <v>20</v>
      </c>
      <c r="J576" s="13">
        <v>15.267175572519085</v>
      </c>
      <c r="K576" s="14">
        <v>26</v>
      </c>
      <c r="L576" s="13">
        <v>19.84732824427481</v>
      </c>
      <c r="M576" s="14">
        <v>67</v>
      </c>
      <c r="N576" s="13">
        <v>51.14503816793893</v>
      </c>
      <c r="O576" s="14">
        <v>16</v>
      </c>
      <c r="P576" s="13">
        <v>12.213740458015268</v>
      </c>
      <c r="Q576" s="210">
        <v>1</v>
      </c>
      <c r="R576" s="210"/>
    </row>
    <row r="577" spans="1:18" ht="12.75">
      <c r="A577" s="9"/>
      <c r="B577" s="9"/>
      <c r="C577" s="9"/>
      <c r="D577" s="16" t="s">
        <v>1913</v>
      </c>
      <c r="E577" s="12">
        <v>43</v>
      </c>
      <c r="F577" s="18" t="s">
        <v>1914</v>
      </c>
      <c r="G577" s="14">
        <v>1</v>
      </c>
      <c r="H577" s="18" t="s">
        <v>3738</v>
      </c>
      <c r="I577" s="14">
        <v>18</v>
      </c>
      <c r="J577" s="18" t="s">
        <v>3739</v>
      </c>
      <c r="K577" s="14">
        <v>24</v>
      </c>
      <c r="L577" s="18" t="s">
        <v>3804</v>
      </c>
      <c r="M577" s="14">
        <v>0</v>
      </c>
      <c r="N577" s="18" t="s">
        <v>1922</v>
      </c>
      <c r="O577" s="14">
        <v>0</v>
      </c>
      <c r="P577" s="18" t="s">
        <v>1922</v>
      </c>
      <c r="Q577" s="210">
        <v>0</v>
      </c>
      <c r="R577" s="210"/>
    </row>
    <row r="578" spans="1:18" ht="12.75">
      <c r="A578" s="9"/>
      <c r="B578" s="9"/>
      <c r="C578" s="9"/>
      <c r="D578" s="16" t="s">
        <v>1919</v>
      </c>
      <c r="E578" s="12">
        <v>83</v>
      </c>
      <c r="F578" s="18" t="s">
        <v>1914</v>
      </c>
      <c r="G578" s="14">
        <v>1</v>
      </c>
      <c r="H578" s="18" t="s">
        <v>3805</v>
      </c>
      <c r="I578" s="14">
        <v>2</v>
      </c>
      <c r="J578" s="18" t="s">
        <v>2611</v>
      </c>
      <c r="K578" s="14">
        <v>2</v>
      </c>
      <c r="L578" s="18" t="s">
        <v>2611</v>
      </c>
      <c r="M578" s="14">
        <v>66</v>
      </c>
      <c r="N578" s="18" t="s">
        <v>3806</v>
      </c>
      <c r="O578" s="14">
        <v>12</v>
      </c>
      <c r="P578" s="18" t="s">
        <v>3807</v>
      </c>
      <c r="Q578" s="210">
        <v>0</v>
      </c>
      <c r="R578" s="210"/>
    </row>
    <row r="579" spans="1:18" ht="12.75">
      <c r="A579" s="9"/>
      <c r="B579" s="9"/>
      <c r="C579" s="9"/>
      <c r="D579" s="16" t="s">
        <v>1925</v>
      </c>
      <c r="E579" s="12">
        <v>5</v>
      </c>
      <c r="F579" s="18" t="s">
        <v>1914</v>
      </c>
      <c r="G579" s="14">
        <v>0</v>
      </c>
      <c r="H579" s="18" t="s">
        <v>1922</v>
      </c>
      <c r="I579" s="14">
        <v>0</v>
      </c>
      <c r="J579" s="18" t="s">
        <v>1922</v>
      </c>
      <c r="K579" s="14">
        <v>0</v>
      </c>
      <c r="L579" s="18" t="s">
        <v>1922</v>
      </c>
      <c r="M579" s="14">
        <v>1</v>
      </c>
      <c r="N579" s="18" t="s">
        <v>1929</v>
      </c>
      <c r="O579" s="14">
        <v>4</v>
      </c>
      <c r="P579" s="18" t="s">
        <v>3570</v>
      </c>
      <c r="Q579" s="210">
        <v>1</v>
      </c>
      <c r="R579" s="210"/>
    </row>
    <row r="580" spans="1:18" ht="12.75">
      <c r="A580" s="9" t="s">
        <v>3808</v>
      </c>
      <c r="B580" s="9" t="s">
        <v>3809</v>
      </c>
      <c r="C580" s="212" t="s">
        <v>1912</v>
      </c>
      <c r="D580" s="212"/>
      <c r="E580" s="12">
        <v>200</v>
      </c>
      <c r="F580" s="13">
        <v>100</v>
      </c>
      <c r="G580" s="14">
        <v>6</v>
      </c>
      <c r="H580" s="13">
        <v>3</v>
      </c>
      <c r="I580" s="14">
        <v>47</v>
      </c>
      <c r="J580" s="13">
        <v>23.5</v>
      </c>
      <c r="K580" s="14">
        <v>29</v>
      </c>
      <c r="L580" s="13">
        <v>14.5</v>
      </c>
      <c r="M580" s="14">
        <v>111</v>
      </c>
      <c r="N580" s="13">
        <v>55.5</v>
      </c>
      <c r="O580" s="14">
        <v>7</v>
      </c>
      <c r="P580" s="13">
        <v>3.5</v>
      </c>
      <c r="Q580" s="210">
        <v>11</v>
      </c>
      <c r="R580" s="210"/>
    </row>
    <row r="581" spans="1:18" ht="12.75">
      <c r="A581" s="9"/>
      <c r="B581" s="9"/>
      <c r="C581" s="9"/>
      <c r="D581" s="16" t="s">
        <v>1913</v>
      </c>
      <c r="E581" s="12">
        <v>65</v>
      </c>
      <c r="F581" s="18" t="s">
        <v>1914</v>
      </c>
      <c r="G581" s="14">
        <v>5</v>
      </c>
      <c r="H581" s="18" t="s">
        <v>2136</v>
      </c>
      <c r="I581" s="14">
        <v>29</v>
      </c>
      <c r="J581" s="18" t="s">
        <v>3810</v>
      </c>
      <c r="K581" s="14">
        <v>27</v>
      </c>
      <c r="L581" s="18" t="s">
        <v>3811</v>
      </c>
      <c r="M581" s="14">
        <v>4</v>
      </c>
      <c r="N581" s="18" t="s">
        <v>3812</v>
      </c>
      <c r="O581" s="14">
        <v>0</v>
      </c>
      <c r="P581" s="18" t="s">
        <v>1922</v>
      </c>
      <c r="Q581" s="210">
        <v>0</v>
      </c>
      <c r="R581" s="210"/>
    </row>
    <row r="582" spans="1:18" ht="12.75">
      <c r="A582" s="9"/>
      <c r="B582" s="9"/>
      <c r="C582" s="9"/>
      <c r="D582" s="16" t="s">
        <v>1919</v>
      </c>
      <c r="E582" s="12">
        <v>115</v>
      </c>
      <c r="F582" s="18" t="s">
        <v>1914</v>
      </c>
      <c r="G582" s="14">
        <v>1</v>
      </c>
      <c r="H582" s="18" t="s">
        <v>3567</v>
      </c>
      <c r="I582" s="14">
        <v>14</v>
      </c>
      <c r="J582" s="18" t="s">
        <v>3813</v>
      </c>
      <c r="K582" s="14">
        <v>2</v>
      </c>
      <c r="L582" s="18" t="s">
        <v>3814</v>
      </c>
      <c r="M582" s="14">
        <v>98</v>
      </c>
      <c r="N582" s="18" t="s">
        <v>3815</v>
      </c>
      <c r="O582" s="14">
        <v>0</v>
      </c>
      <c r="P582" s="18" t="s">
        <v>1922</v>
      </c>
      <c r="Q582" s="210">
        <v>0</v>
      </c>
      <c r="R582" s="210"/>
    </row>
    <row r="583" spans="1:18" ht="12.75">
      <c r="A583" s="9"/>
      <c r="B583" s="9"/>
      <c r="C583" s="9"/>
      <c r="D583" s="16" t="s">
        <v>1925</v>
      </c>
      <c r="E583" s="12">
        <v>17</v>
      </c>
      <c r="F583" s="18" t="s">
        <v>1914</v>
      </c>
      <c r="G583" s="14">
        <v>0</v>
      </c>
      <c r="H583" s="18" t="s">
        <v>1922</v>
      </c>
      <c r="I583" s="14">
        <v>4</v>
      </c>
      <c r="J583" s="18" t="s">
        <v>2104</v>
      </c>
      <c r="K583" s="14">
        <v>0</v>
      </c>
      <c r="L583" s="18" t="s">
        <v>1922</v>
      </c>
      <c r="M583" s="14">
        <v>8</v>
      </c>
      <c r="N583" s="18" t="s">
        <v>3816</v>
      </c>
      <c r="O583" s="14">
        <v>5</v>
      </c>
      <c r="P583" s="18" t="s">
        <v>2414</v>
      </c>
      <c r="Q583" s="210">
        <v>3</v>
      </c>
      <c r="R583" s="210"/>
    </row>
    <row r="584" spans="1:18" ht="12.75">
      <c r="A584" s="9"/>
      <c r="B584" s="9"/>
      <c r="C584" s="9"/>
      <c r="D584" s="16" t="s">
        <v>1958</v>
      </c>
      <c r="E584" s="12">
        <v>3</v>
      </c>
      <c r="F584" s="18" t="s">
        <v>1914</v>
      </c>
      <c r="G584" s="14">
        <v>0</v>
      </c>
      <c r="H584" s="18" t="s">
        <v>1922</v>
      </c>
      <c r="I584" s="14">
        <v>0</v>
      </c>
      <c r="J584" s="18" t="s">
        <v>1922</v>
      </c>
      <c r="K584" s="14">
        <v>0</v>
      </c>
      <c r="L584" s="18" t="s">
        <v>1922</v>
      </c>
      <c r="M584" s="14">
        <v>1</v>
      </c>
      <c r="N584" s="18" t="s">
        <v>2033</v>
      </c>
      <c r="O584" s="14">
        <v>2</v>
      </c>
      <c r="P584" s="18" t="s">
        <v>2024</v>
      </c>
      <c r="Q584" s="210">
        <v>8</v>
      </c>
      <c r="R584" s="210"/>
    </row>
    <row r="585" spans="1:18" ht="12.75">
      <c r="A585" s="9" t="s">
        <v>3817</v>
      </c>
      <c r="B585" s="9" t="s">
        <v>3818</v>
      </c>
      <c r="C585" s="212" t="s">
        <v>1912</v>
      </c>
      <c r="D585" s="212"/>
      <c r="E585" s="12">
        <v>228</v>
      </c>
      <c r="F585" s="13">
        <v>100</v>
      </c>
      <c r="G585" s="14">
        <v>2</v>
      </c>
      <c r="H585" s="13">
        <v>0.8771929824561403</v>
      </c>
      <c r="I585" s="14">
        <v>41</v>
      </c>
      <c r="J585" s="13">
        <v>17.982456140350877</v>
      </c>
      <c r="K585" s="14">
        <v>44</v>
      </c>
      <c r="L585" s="13">
        <v>19.29824561403509</v>
      </c>
      <c r="M585" s="14">
        <v>136</v>
      </c>
      <c r="N585" s="13">
        <v>59.64912280701754</v>
      </c>
      <c r="O585" s="14">
        <v>5</v>
      </c>
      <c r="P585" s="13">
        <v>2.192982456140351</v>
      </c>
      <c r="Q585" s="210">
        <v>0</v>
      </c>
      <c r="R585" s="210"/>
    </row>
    <row r="586" spans="1:18" ht="12.75">
      <c r="A586" s="9"/>
      <c r="B586" s="9"/>
      <c r="C586" s="9"/>
      <c r="D586" s="16" t="s">
        <v>1913</v>
      </c>
      <c r="E586" s="12">
        <v>83</v>
      </c>
      <c r="F586" s="18" t="s">
        <v>1914</v>
      </c>
      <c r="G586" s="14">
        <v>2</v>
      </c>
      <c r="H586" s="18" t="s">
        <v>2611</v>
      </c>
      <c r="I586" s="14">
        <v>32</v>
      </c>
      <c r="J586" s="18" t="s">
        <v>3819</v>
      </c>
      <c r="K586" s="14">
        <v>43</v>
      </c>
      <c r="L586" s="18" t="s">
        <v>3820</v>
      </c>
      <c r="M586" s="14">
        <v>6</v>
      </c>
      <c r="N586" s="18" t="s">
        <v>3821</v>
      </c>
      <c r="O586" s="14">
        <v>0</v>
      </c>
      <c r="P586" s="18" t="s">
        <v>1922</v>
      </c>
      <c r="Q586" s="210">
        <v>0</v>
      </c>
      <c r="R586" s="210"/>
    </row>
    <row r="587" spans="1:18" ht="12.75">
      <c r="A587" s="9"/>
      <c r="B587" s="9"/>
      <c r="C587" s="9"/>
      <c r="D587" s="16" t="s">
        <v>1919</v>
      </c>
      <c r="E587" s="12">
        <v>136</v>
      </c>
      <c r="F587" s="18" t="s">
        <v>1914</v>
      </c>
      <c r="G587" s="14">
        <v>0</v>
      </c>
      <c r="H587" s="18" t="s">
        <v>1922</v>
      </c>
      <c r="I587" s="14">
        <v>8</v>
      </c>
      <c r="J587" s="18" t="s">
        <v>1952</v>
      </c>
      <c r="K587" s="14">
        <v>1</v>
      </c>
      <c r="L587" s="18" t="s">
        <v>1994</v>
      </c>
      <c r="M587" s="14">
        <v>126</v>
      </c>
      <c r="N587" s="18" t="s">
        <v>3822</v>
      </c>
      <c r="O587" s="14">
        <v>1</v>
      </c>
      <c r="P587" s="18" t="s">
        <v>1994</v>
      </c>
      <c r="Q587" s="210">
        <v>0</v>
      </c>
      <c r="R587" s="210"/>
    </row>
    <row r="588" spans="1:18" ht="12.75">
      <c r="A588" s="9"/>
      <c r="B588" s="9"/>
      <c r="C588" s="9"/>
      <c r="D588" s="16" t="s">
        <v>1925</v>
      </c>
      <c r="E588" s="12">
        <v>8</v>
      </c>
      <c r="F588" s="18" t="s">
        <v>1914</v>
      </c>
      <c r="G588" s="14">
        <v>0</v>
      </c>
      <c r="H588" s="18" t="s">
        <v>1922</v>
      </c>
      <c r="I588" s="14">
        <v>1</v>
      </c>
      <c r="J588" s="18" t="s">
        <v>1940</v>
      </c>
      <c r="K588" s="14">
        <v>0</v>
      </c>
      <c r="L588" s="18" t="s">
        <v>1922</v>
      </c>
      <c r="M588" s="14">
        <v>4</v>
      </c>
      <c r="N588" s="18" t="s">
        <v>2016</v>
      </c>
      <c r="O588" s="14">
        <v>3</v>
      </c>
      <c r="P588" s="18" t="s">
        <v>1926</v>
      </c>
      <c r="Q588" s="210">
        <v>0</v>
      </c>
      <c r="R588" s="210"/>
    </row>
    <row r="589" spans="1:18" ht="12.75">
      <c r="A589" s="9"/>
      <c r="B589" s="9"/>
      <c r="C589" s="9"/>
      <c r="D589" s="16" t="s">
        <v>1958</v>
      </c>
      <c r="E589" s="12">
        <v>1</v>
      </c>
      <c r="F589" s="18" t="s">
        <v>1914</v>
      </c>
      <c r="G589" s="14">
        <v>0</v>
      </c>
      <c r="H589" s="18" t="s">
        <v>1922</v>
      </c>
      <c r="I589" s="14">
        <v>0</v>
      </c>
      <c r="J589" s="18" t="s">
        <v>1922</v>
      </c>
      <c r="K589" s="14">
        <v>0</v>
      </c>
      <c r="L589" s="18" t="s">
        <v>1922</v>
      </c>
      <c r="M589" s="14">
        <v>0</v>
      </c>
      <c r="N589" s="18" t="s">
        <v>1922</v>
      </c>
      <c r="O589" s="14">
        <v>1</v>
      </c>
      <c r="P589" s="18" t="s">
        <v>1914</v>
      </c>
      <c r="Q589" s="210">
        <v>0</v>
      </c>
      <c r="R589" s="210"/>
    </row>
    <row r="590" spans="1:18" ht="12.75">
      <c r="A590" s="9" t="s">
        <v>3823</v>
      </c>
      <c r="B590" s="9" t="s">
        <v>3824</v>
      </c>
      <c r="C590" s="212" t="s">
        <v>1912</v>
      </c>
      <c r="D590" s="212"/>
      <c r="E590" s="12">
        <v>236</v>
      </c>
      <c r="F590" s="13">
        <v>100</v>
      </c>
      <c r="G590" s="14">
        <v>11</v>
      </c>
      <c r="H590" s="13">
        <v>4.661016949152542</v>
      </c>
      <c r="I590" s="14">
        <v>38</v>
      </c>
      <c r="J590" s="13">
        <v>16.10169491525424</v>
      </c>
      <c r="K590" s="14">
        <v>72</v>
      </c>
      <c r="L590" s="13">
        <v>30.508474576271187</v>
      </c>
      <c r="M590" s="14">
        <v>99</v>
      </c>
      <c r="N590" s="13">
        <v>41.94915254237288</v>
      </c>
      <c r="O590" s="14">
        <v>16</v>
      </c>
      <c r="P590" s="13">
        <v>6.779661016949152</v>
      </c>
      <c r="Q590" s="210">
        <v>0</v>
      </c>
      <c r="R590" s="210"/>
    </row>
    <row r="591" spans="1:18" ht="12.75">
      <c r="A591" s="9"/>
      <c r="B591" s="9"/>
      <c r="C591" s="9"/>
      <c r="D591" s="16" t="s">
        <v>1913</v>
      </c>
      <c r="E591" s="12">
        <v>103</v>
      </c>
      <c r="F591" s="18" t="s">
        <v>1914</v>
      </c>
      <c r="G591" s="14">
        <v>8</v>
      </c>
      <c r="H591" s="18" t="s">
        <v>3825</v>
      </c>
      <c r="I591" s="14">
        <v>28</v>
      </c>
      <c r="J591" s="18" t="s">
        <v>3826</v>
      </c>
      <c r="K591" s="14">
        <v>66</v>
      </c>
      <c r="L591" s="18" t="s">
        <v>3827</v>
      </c>
      <c r="M591" s="14">
        <v>1</v>
      </c>
      <c r="N591" s="18" t="s">
        <v>3828</v>
      </c>
      <c r="O591" s="14">
        <v>0</v>
      </c>
      <c r="P591" s="18" t="s">
        <v>1922</v>
      </c>
      <c r="Q591" s="210">
        <v>0</v>
      </c>
      <c r="R591" s="210"/>
    </row>
    <row r="592" spans="1:18" ht="12.75">
      <c r="A592" s="9"/>
      <c r="B592" s="9"/>
      <c r="C592" s="9"/>
      <c r="D592" s="16" t="s">
        <v>1919</v>
      </c>
      <c r="E592" s="12">
        <v>127</v>
      </c>
      <c r="F592" s="18" t="s">
        <v>1914</v>
      </c>
      <c r="G592" s="14">
        <v>2</v>
      </c>
      <c r="H592" s="18" t="s">
        <v>2642</v>
      </c>
      <c r="I592" s="14">
        <v>7</v>
      </c>
      <c r="J592" s="18" t="s">
        <v>3829</v>
      </c>
      <c r="K592" s="14">
        <v>6</v>
      </c>
      <c r="L592" s="18" t="s">
        <v>3830</v>
      </c>
      <c r="M592" s="14">
        <v>98</v>
      </c>
      <c r="N592" s="18" t="s">
        <v>3831</v>
      </c>
      <c r="O592" s="14">
        <v>14</v>
      </c>
      <c r="P592" s="18" t="s">
        <v>3659</v>
      </c>
      <c r="Q592" s="210">
        <v>0</v>
      </c>
      <c r="R592" s="210"/>
    </row>
    <row r="593" spans="1:18" ht="12.75">
      <c r="A593" s="9"/>
      <c r="B593" s="9"/>
      <c r="C593" s="9"/>
      <c r="D593" s="16" t="s">
        <v>1925</v>
      </c>
      <c r="E593" s="12">
        <v>6</v>
      </c>
      <c r="F593" s="18" t="s">
        <v>1914</v>
      </c>
      <c r="G593" s="14">
        <v>1</v>
      </c>
      <c r="H593" s="18" t="s">
        <v>2014</v>
      </c>
      <c r="I593" s="14">
        <v>3</v>
      </c>
      <c r="J593" s="18" t="s">
        <v>2016</v>
      </c>
      <c r="K593" s="14">
        <v>0</v>
      </c>
      <c r="L593" s="18" t="s">
        <v>1922</v>
      </c>
      <c r="M593" s="14">
        <v>0</v>
      </c>
      <c r="N593" s="18" t="s">
        <v>1922</v>
      </c>
      <c r="O593" s="14">
        <v>2</v>
      </c>
      <c r="P593" s="18" t="s">
        <v>2033</v>
      </c>
      <c r="Q593" s="210">
        <v>0</v>
      </c>
      <c r="R593" s="210"/>
    </row>
    <row r="594" spans="1:18" ht="12.75">
      <c r="A594" s="9" t="s">
        <v>3832</v>
      </c>
      <c r="B594" s="9" t="s">
        <v>3833</v>
      </c>
      <c r="C594" s="212" t="s">
        <v>1912</v>
      </c>
      <c r="D594" s="212"/>
      <c r="E594" s="12">
        <v>308</v>
      </c>
      <c r="F594" s="13">
        <v>100</v>
      </c>
      <c r="G594" s="14">
        <v>17</v>
      </c>
      <c r="H594" s="13">
        <v>5.51948051948052</v>
      </c>
      <c r="I594" s="14">
        <v>91</v>
      </c>
      <c r="J594" s="13">
        <v>29.545454545454547</v>
      </c>
      <c r="K594" s="14">
        <v>42</v>
      </c>
      <c r="L594" s="13">
        <v>13.636363636363637</v>
      </c>
      <c r="M594" s="14">
        <v>142</v>
      </c>
      <c r="N594" s="13">
        <v>46.103896103896105</v>
      </c>
      <c r="O594" s="14">
        <v>16</v>
      </c>
      <c r="P594" s="13">
        <v>5.194805194805195</v>
      </c>
      <c r="Q594" s="210">
        <v>0</v>
      </c>
      <c r="R594" s="210"/>
    </row>
    <row r="595" spans="1:18" ht="12.75">
      <c r="A595" s="9"/>
      <c r="B595" s="9"/>
      <c r="C595" s="9"/>
      <c r="D595" s="16" t="s">
        <v>1913</v>
      </c>
      <c r="E595" s="12">
        <v>130</v>
      </c>
      <c r="F595" s="18" t="s">
        <v>1914</v>
      </c>
      <c r="G595" s="14">
        <v>13</v>
      </c>
      <c r="H595" s="18" t="s">
        <v>2246</v>
      </c>
      <c r="I595" s="14">
        <v>74</v>
      </c>
      <c r="J595" s="18" t="s">
        <v>3834</v>
      </c>
      <c r="K595" s="14">
        <v>38</v>
      </c>
      <c r="L595" s="18" t="s">
        <v>3835</v>
      </c>
      <c r="M595" s="14">
        <v>5</v>
      </c>
      <c r="N595" s="18" t="s">
        <v>1973</v>
      </c>
      <c r="O595" s="14">
        <v>0</v>
      </c>
      <c r="P595" s="18" t="s">
        <v>1922</v>
      </c>
      <c r="Q595" s="210">
        <v>0</v>
      </c>
      <c r="R595" s="210"/>
    </row>
    <row r="596" spans="1:18" ht="12.75">
      <c r="A596" s="9"/>
      <c r="B596" s="9"/>
      <c r="C596" s="9"/>
      <c r="D596" s="16" t="s">
        <v>1919</v>
      </c>
      <c r="E596" s="12">
        <v>152</v>
      </c>
      <c r="F596" s="18" t="s">
        <v>1914</v>
      </c>
      <c r="G596" s="14">
        <v>1</v>
      </c>
      <c r="H596" s="18" t="s">
        <v>3836</v>
      </c>
      <c r="I596" s="14">
        <v>14</v>
      </c>
      <c r="J596" s="18" t="s">
        <v>3837</v>
      </c>
      <c r="K596" s="14">
        <v>4</v>
      </c>
      <c r="L596" s="18" t="s">
        <v>2119</v>
      </c>
      <c r="M596" s="14">
        <v>132</v>
      </c>
      <c r="N596" s="18" t="s">
        <v>3838</v>
      </c>
      <c r="O596" s="14">
        <v>1</v>
      </c>
      <c r="P596" s="18" t="s">
        <v>3836</v>
      </c>
      <c r="Q596" s="210">
        <v>0</v>
      </c>
      <c r="R596" s="210"/>
    </row>
    <row r="597" spans="1:18" ht="12.75">
      <c r="A597" s="9"/>
      <c r="B597" s="9"/>
      <c r="C597" s="9"/>
      <c r="D597" s="16" t="s">
        <v>1925</v>
      </c>
      <c r="E597" s="12">
        <v>25</v>
      </c>
      <c r="F597" s="18" t="s">
        <v>1914</v>
      </c>
      <c r="G597" s="14">
        <v>3</v>
      </c>
      <c r="H597" s="18" t="s">
        <v>2270</v>
      </c>
      <c r="I597" s="14">
        <v>3</v>
      </c>
      <c r="J597" s="18" t="s">
        <v>2270</v>
      </c>
      <c r="K597" s="14">
        <v>0</v>
      </c>
      <c r="L597" s="18" t="s">
        <v>1922</v>
      </c>
      <c r="M597" s="14">
        <v>5</v>
      </c>
      <c r="N597" s="18" t="s">
        <v>1929</v>
      </c>
      <c r="O597" s="14">
        <v>14</v>
      </c>
      <c r="P597" s="18" t="s">
        <v>3839</v>
      </c>
      <c r="Q597" s="210">
        <v>0</v>
      </c>
      <c r="R597" s="210"/>
    </row>
    <row r="598" spans="1:18" ht="12.75">
      <c r="A598" s="9"/>
      <c r="B598" s="9"/>
      <c r="C598" s="9"/>
      <c r="D598" s="16" t="s">
        <v>1958</v>
      </c>
      <c r="E598" s="12">
        <v>1</v>
      </c>
      <c r="F598" s="18" t="s">
        <v>1914</v>
      </c>
      <c r="G598" s="14">
        <v>0</v>
      </c>
      <c r="H598" s="18" t="s">
        <v>1922</v>
      </c>
      <c r="I598" s="14">
        <v>0</v>
      </c>
      <c r="J598" s="18" t="s">
        <v>1922</v>
      </c>
      <c r="K598" s="14">
        <v>0</v>
      </c>
      <c r="L598" s="18" t="s">
        <v>1922</v>
      </c>
      <c r="M598" s="14">
        <v>0</v>
      </c>
      <c r="N598" s="18" t="s">
        <v>1922</v>
      </c>
      <c r="O598" s="14">
        <v>1</v>
      </c>
      <c r="P598" s="18" t="s">
        <v>1914</v>
      </c>
      <c r="Q598" s="210">
        <v>0</v>
      </c>
      <c r="R598" s="210"/>
    </row>
    <row r="599" spans="1:18" ht="12.75">
      <c r="A599" s="9" t="s">
        <v>3840</v>
      </c>
      <c r="B599" s="9" t="s">
        <v>3841</v>
      </c>
      <c r="C599" s="212" t="s">
        <v>1912</v>
      </c>
      <c r="D599" s="212"/>
      <c r="E599" s="12">
        <v>267</v>
      </c>
      <c r="F599" s="13">
        <v>100</v>
      </c>
      <c r="G599" s="14">
        <v>11</v>
      </c>
      <c r="H599" s="13">
        <v>4.119850187265918</v>
      </c>
      <c r="I599" s="14">
        <v>76</v>
      </c>
      <c r="J599" s="13">
        <v>28.46441947565543</v>
      </c>
      <c r="K599" s="14">
        <v>60</v>
      </c>
      <c r="L599" s="13">
        <v>22.471910112359552</v>
      </c>
      <c r="M599" s="14">
        <v>106</v>
      </c>
      <c r="N599" s="13">
        <v>39.70037453183521</v>
      </c>
      <c r="O599" s="14">
        <v>14</v>
      </c>
      <c r="P599" s="13">
        <v>5.2434456928838955</v>
      </c>
      <c r="Q599" s="210">
        <v>0</v>
      </c>
      <c r="R599" s="210"/>
    </row>
    <row r="600" spans="1:18" ht="12.75">
      <c r="A600" s="9"/>
      <c r="B600" s="9"/>
      <c r="C600" s="9"/>
      <c r="D600" s="16" t="s">
        <v>1913</v>
      </c>
      <c r="E600" s="12">
        <v>119</v>
      </c>
      <c r="F600" s="18" t="s">
        <v>1914</v>
      </c>
      <c r="G600" s="14">
        <v>9</v>
      </c>
      <c r="H600" s="18" t="s">
        <v>3842</v>
      </c>
      <c r="I600" s="14">
        <v>54</v>
      </c>
      <c r="J600" s="18" t="s">
        <v>3843</v>
      </c>
      <c r="K600" s="14">
        <v>55</v>
      </c>
      <c r="L600" s="18" t="s">
        <v>3844</v>
      </c>
      <c r="M600" s="14">
        <v>1</v>
      </c>
      <c r="N600" s="18" t="s">
        <v>3845</v>
      </c>
      <c r="O600" s="14">
        <v>0</v>
      </c>
      <c r="P600" s="18" t="s">
        <v>1922</v>
      </c>
      <c r="Q600" s="210">
        <v>0</v>
      </c>
      <c r="R600" s="210"/>
    </row>
    <row r="601" spans="1:18" ht="12.75">
      <c r="A601" s="9"/>
      <c r="B601" s="9"/>
      <c r="C601" s="9"/>
      <c r="D601" s="16" t="s">
        <v>1919</v>
      </c>
      <c r="E601" s="12">
        <v>125</v>
      </c>
      <c r="F601" s="18" t="s">
        <v>1914</v>
      </c>
      <c r="G601" s="14">
        <v>1</v>
      </c>
      <c r="H601" s="18" t="s">
        <v>1946</v>
      </c>
      <c r="I601" s="14">
        <v>19</v>
      </c>
      <c r="J601" s="18" t="s">
        <v>3846</v>
      </c>
      <c r="K601" s="14">
        <v>5</v>
      </c>
      <c r="L601" s="18" t="s">
        <v>3728</v>
      </c>
      <c r="M601" s="14">
        <v>91</v>
      </c>
      <c r="N601" s="18" t="s">
        <v>3847</v>
      </c>
      <c r="O601" s="14">
        <v>9</v>
      </c>
      <c r="P601" s="18" t="s">
        <v>3848</v>
      </c>
      <c r="Q601" s="210">
        <v>0</v>
      </c>
      <c r="R601" s="210"/>
    </row>
    <row r="602" spans="1:18" ht="12.75">
      <c r="A602" s="9"/>
      <c r="B602" s="9"/>
      <c r="C602" s="9"/>
      <c r="D602" s="16" t="s">
        <v>1925</v>
      </c>
      <c r="E602" s="12">
        <v>18</v>
      </c>
      <c r="F602" s="18" t="s">
        <v>1914</v>
      </c>
      <c r="G602" s="14">
        <v>1</v>
      </c>
      <c r="H602" s="18" t="s">
        <v>2237</v>
      </c>
      <c r="I602" s="14">
        <v>2</v>
      </c>
      <c r="J602" s="18" t="s">
        <v>2080</v>
      </c>
      <c r="K602" s="14">
        <v>0</v>
      </c>
      <c r="L602" s="18" t="s">
        <v>1922</v>
      </c>
      <c r="M602" s="14">
        <v>10</v>
      </c>
      <c r="N602" s="18" t="s">
        <v>2083</v>
      </c>
      <c r="O602" s="14">
        <v>5</v>
      </c>
      <c r="P602" s="18" t="s">
        <v>3849</v>
      </c>
      <c r="Q602" s="210">
        <v>0</v>
      </c>
      <c r="R602" s="210"/>
    </row>
    <row r="603" spans="1:18" ht="12.75">
      <c r="A603" s="9"/>
      <c r="B603" s="9"/>
      <c r="C603" s="9"/>
      <c r="D603" s="16" t="s">
        <v>1958</v>
      </c>
      <c r="E603" s="12">
        <v>5</v>
      </c>
      <c r="F603" s="18" t="s">
        <v>1914</v>
      </c>
      <c r="G603" s="14">
        <v>0</v>
      </c>
      <c r="H603" s="18" t="s">
        <v>1922</v>
      </c>
      <c r="I603" s="14">
        <v>1</v>
      </c>
      <c r="J603" s="18" t="s">
        <v>1929</v>
      </c>
      <c r="K603" s="14">
        <v>0</v>
      </c>
      <c r="L603" s="18" t="s">
        <v>1922</v>
      </c>
      <c r="M603" s="14">
        <v>4</v>
      </c>
      <c r="N603" s="18" t="s">
        <v>3570</v>
      </c>
      <c r="O603" s="14">
        <v>0</v>
      </c>
      <c r="P603" s="18" t="s">
        <v>1922</v>
      </c>
      <c r="Q603" s="210">
        <v>0</v>
      </c>
      <c r="R603" s="210"/>
    </row>
    <row r="604" spans="1:18" ht="12.75">
      <c r="A604" s="9" t="s">
        <v>3850</v>
      </c>
      <c r="B604" s="9" t="s">
        <v>3851</v>
      </c>
      <c r="C604" s="212" t="s">
        <v>1912</v>
      </c>
      <c r="D604" s="212"/>
      <c r="E604" s="12">
        <v>267</v>
      </c>
      <c r="F604" s="13">
        <v>100</v>
      </c>
      <c r="G604" s="14">
        <v>7</v>
      </c>
      <c r="H604" s="13">
        <v>2.6217228464419478</v>
      </c>
      <c r="I604" s="14">
        <v>62</v>
      </c>
      <c r="J604" s="13">
        <v>23.220973782771537</v>
      </c>
      <c r="K604" s="14">
        <v>52</v>
      </c>
      <c r="L604" s="13">
        <v>19.475655430711612</v>
      </c>
      <c r="M604" s="14">
        <v>130</v>
      </c>
      <c r="N604" s="13">
        <v>48.68913857677903</v>
      </c>
      <c r="O604" s="14">
        <v>16</v>
      </c>
      <c r="P604" s="13">
        <v>5.992509363295881</v>
      </c>
      <c r="Q604" s="210">
        <v>0</v>
      </c>
      <c r="R604" s="210"/>
    </row>
    <row r="605" spans="1:18" ht="12.75">
      <c r="A605" s="9"/>
      <c r="B605" s="9"/>
      <c r="C605" s="9"/>
      <c r="D605" s="16" t="s">
        <v>1913</v>
      </c>
      <c r="E605" s="12">
        <v>97</v>
      </c>
      <c r="F605" s="18" t="s">
        <v>1914</v>
      </c>
      <c r="G605" s="14">
        <v>4</v>
      </c>
      <c r="H605" s="18" t="s">
        <v>2688</v>
      </c>
      <c r="I605" s="14">
        <v>39</v>
      </c>
      <c r="J605" s="18" t="s">
        <v>3852</v>
      </c>
      <c r="K605" s="14">
        <v>51</v>
      </c>
      <c r="L605" s="18" t="s">
        <v>3853</v>
      </c>
      <c r="M605" s="14">
        <v>3</v>
      </c>
      <c r="N605" s="18" t="s">
        <v>3854</v>
      </c>
      <c r="O605" s="14">
        <v>0</v>
      </c>
      <c r="P605" s="18" t="s">
        <v>1922</v>
      </c>
      <c r="Q605" s="210">
        <v>0</v>
      </c>
      <c r="R605" s="210"/>
    </row>
    <row r="606" spans="1:18" ht="12.75">
      <c r="A606" s="9"/>
      <c r="B606" s="9"/>
      <c r="C606" s="9"/>
      <c r="D606" s="16" t="s">
        <v>1919</v>
      </c>
      <c r="E606" s="12">
        <v>158</v>
      </c>
      <c r="F606" s="18" t="s">
        <v>1914</v>
      </c>
      <c r="G606" s="14">
        <v>2</v>
      </c>
      <c r="H606" s="18" t="s">
        <v>2641</v>
      </c>
      <c r="I606" s="14">
        <v>23</v>
      </c>
      <c r="J606" s="18" t="s">
        <v>3855</v>
      </c>
      <c r="K606" s="14">
        <v>1</v>
      </c>
      <c r="L606" s="18" t="s">
        <v>1947</v>
      </c>
      <c r="M606" s="14">
        <v>122</v>
      </c>
      <c r="N606" s="18" t="s">
        <v>3856</v>
      </c>
      <c r="O606" s="14">
        <v>10</v>
      </c>
      <c r="P606" s="18" t="s">
        <v>3857</v>
      </c>
      <c r="Q606" s="210">
        <v>0</v>
      </c>
      <c r="R606" s="210"/>
    </row>
    <row r="607" spans="1:18" ht="12.75">
      <c r="A607" s="9"/>
      <c r="B607" s="9"/>
      <c r="C607" s="9"/>
      <c r="D607" s="16" t="s">
        <v>1925</v>
      </c>
      <c r="E607" s="12">
        <v>12</v>
      </c>
      <c r="F607" s="18" t="s">
        <v>1914</v>
      </c>
      <c r="G607" s="14">
        <v>1</v>
      </c>
      <c r="H607" s="18" t="s">
        <v>2015</v>
      </c>
      <c r="I607" s="14">
        <v>0</v>
      </c>
      <c r="J607" s="18" t="s">
        <v>1922</v>
      </c>
      <c r="K607" s="14">
        <v>0</v>
      </c>
      <c r="L607" s="18" t="s">
        <v>1922</v>
      </c>
      <c r="M607" s="14">
        <v>5</v>
      </c>
      <c r="N607" s="18" t="s">
        <v>2534</v>
      </c>
      <c r="O607" s="14">
        <v>6</v>
      </c>
      <c r="P607" s="18" t="s">
        <v>2016</v>
      </c>
      <c r="Q607" s="210">
        <v>0</v>
      </c>
      <c r="R607" s="210"/>
    </row>
    <row r="608" spans="1:18" ht="12.75">
      <c r="A608" s="9" t="s">
        <v>3858</v>
      </c>
      <c r="B608" s="9" t="s">
        <v>3859</v>
      </c>
      <c r="C608" s="212" t="s">
        <v>1912</v>
      </c>
      <c r="D608" s="212"/>
      <c r="E608" s="12">
        <v>167</v>
      </c>
      <c r="F608" s="13">
        <v>100</v>
      </c>
      <c r="G608" s="14">
        <v>5</v>
      </c>
      <c r="H608" s="13">
        <v>2.9940119760479043</v>
      </c>
      <c r="I608" s="14">
        <v>54</v>
      </c>
      <c r="J608" s="13">
        <v>32.33532934131737</v>
      </c>
      <c r="K608" s="14">
        <v>30</v>
      </c>
      <c r="L608" s="13">
        <v>17.964071856287426</v>
      </c>
      <c r="M608" s="14">
        <v>76</v>
      </c>
      <c r="N608" s="13">
        <v>45.50898203592814</v>
      </c>
      <c r="O608" s="14">
        <v>2</v>
      </c>
      <c r="P608" s="13">
        <v>1.1976047904191616</v>
      </c>
      <c r="Q608" s="210">
        <v>0</v>
      </c>
      <c r="R608" s="210"/>
    </row>
    <row r="609" spans="1:18" ht="12.75">
      <c r="A609" s="9"/>
      <c r="B609" s="9"/>
      <c r="C609" s="9"/>
      <c r="D609" s="16" t="s">
        <v>1913</v>
      </c>
      <c r="E609" s="12">
        <v>79</v>
      </c>
      <c r="F609" s="18" t="s">
        <v>1914</v>
      </c>
      <c r="G609" s="14">
        <v>5</v>
      </c>
      <c r="H609" s="18" t="s">
        <v>3857</v>
      </c>
      <c r="I609" s="14">
        <v>46</v>
      </c>
      <c r="J609" s="18" t="s">
        <v>3860</v>
      </c>
      <c r="K609" s="14">
        <v>27</v>
      </c>
      <c r="L609" s="18" t="s">
        <v>2473</v>
      </c>
      <c r="M609" s="14">
        <v>1</v>
      </c>
      <c r="N609" s="18" t="s">
        <v>2641</v>
      </c>
      <c r="O609" s="14">
        <v>0</v>
      </c>
      <c r="P609" s="18" t="s">
        <v>1922</v>
      </c>
      <c r="Q609" s="210">
        <v>0</v>
      </c>
      <c r="R609" s="210"/>
    </row>
    <row r="610" spans="1:18" ht="12.75">
      <c r="A610" s="9"/>
      <c r="B610" s="9"/>
      <c r="C610" s="9"/>
      <c r="D610" s="16" t="s">
        <v>1919</v>
      </c>
      <c r="E610" s="12">
        <v>79</v>
      </c>
      <c r="F610" s="18" t="s">
        <v>1914</v>
      </c>
      <c r="G610" s="14">
        <v>0</v>
      </c>
      <c r="H610" s="18" t="s">
        <v>1922</v>
      </c>
      <c r="I610" s="14">
        <v>5</v>
      </c>
      <c r="J610" s="18" t="s">
        <v>3857</v>
      </c>
      <c r="K610" s="14">
        <v>3</v>
      </c>
      <c r="L610" s="18" t="s">
        <v>3861</v>
      </c>
      <c r="M610" s="14">
        <v>70</v>
      </c>
      <c r="N610" s="18" t="s">
        <v>3862</v>
      </c>
      <c r="O610" s="14">
        <v>1</v>
      </c>
      <c r="P610" s="18" t="s">
        <v>2641</v>
      </c>
      <c r="Q610" s="210">
        <v>0</v>
      </c>
      <c r="R610" s="210"/>
    </row>
    <row r="611" spans="1:18" ht="12.75">
      <c r="A611" s="9"/>
      <c r="B611" s="9"/>
      <c r="C611" s="9"/>
      <c r="D611" s="16" t="s">
        <v>1925</v>
      </c>
      <c r="E611" s="12">
        <v>6</v>
      </c>
      <c r="F611" s="18" t="s">
        <v>1914</v>
      </c>
      <c r="G611" s="14">
        <v>0</v>
      </c>
      <c r="H611" s="18" t="s">
        <v>1922</v>
      </c>
      <c r="I611" s="14">
        <v>2</v>
      </c>
      <c r="J611" s="18" t="s">
        <v>2033</v>
      </c>
      <c r="K611" s="14">
        <v>0</v>
      </c>
      <c r="L611" s="18" t="s">
        <v>1922</v>
      </c>
      <c r="M611" s="14">
        <v>3</v>
      </c>
      <c r="N611" s="18" t="s">
        <v>2016</v>
      </c>
      <c r="O611" s="14">
        <v>1</v>
      </c>
      <c r="P611" s="18" t="s">
        <v>2014</v>
      </c>
      <c r="Q611" s="210">
        <v>0</v>
      </c>
      <c r="R611" s="210"/>
    </row>
    <row r="612" spans="1:18" ht="12.75">
      <c r="A612" s="9"/>
      <c r="B612" s="9"/>
      <c r="C612" s="9"/>
      <c r="D612" s="16" t="s">
        <v>1958</v>
      </c>
      <c r="E612" s="12">
        <v>3</v>
      </c>
      <c r="F612" s="18" t="s">
        <v>1914</v>
      </c>
      <c r="G612" s="14">
        <v>0</v>
      </c>
      <c r="H612" s="18" t="s">
        <v>1922</v>
      </c>
      <c r="I612" s="14">
        <v>1</v>
      </c>
      <c r="J612" s="18" t="s">
        <v>2033</v>
      </c>
      <c r="K612" s="14">
        <v>0</v>
      </c>
      <c r="L612" s="18" t="s">
        <v>1922</v>
      </c>
      <c r="M612" s="14">
        <v>2</v>
      </c>
      <c r="N612" s="18" t="s">
        <v>2024</v>
      </c>
      <c r="O612" s="14">
        <v>0</v>
      </c>
      <c r="P612" s="18" t="s">
        <v>1922</v>
      </c>
      <c r="Q612" s="210">
        <v>0</v>
      </c>
      <c r="R612" s="210"/>
    </row>
    <row r="613" spans="1:18" ht="12.75">
      <c r="A613" s="9" t="s">
        <v>3863</v>
      </c>
      <c r="B613" s="9" t="s">
        <v>3864</v>
      </c>
      <c r="C613" s="212" t="s">
        <v>1912</v>
      </c>
      <c r="D613" s="212"/>
      <c r="E613" s="12">
        <v>248</v>
      </c>
      <c r="F613" s="13">
        <v>100</v>
      </c>
      <c r="G613" s="14">
        <v>20</v>
      </c>
      <c r="H613" s="13">
        <v>8.064516129032258</v>
      </c>
      <c r="I613" s="14">
        <v>64</v>
      </c>
      <c r="J613" s="13">
        <v>25.806451612903224</v>
      </c>
      <c r="K613" s="14">
        <v>45</v>
      </c>
      <c r="L613" s="13">
        <v>18.14516129032258</v>
      </c>
      <c r="M613" s="14">
        <v>113</v>
      </c>
      <c r="N613" s="13">
        <v>45.564516129032256</v>
      </c>
      <c r="O613" s="14">
        <v>6</v>
      </c>
      <c r="P613" s="13">
        <v>2.4193548387096775</v>
      </c>
      <c r="Q613" s="210">
        <v>0</v>
      </c>
      <c r="R613" s="210"/>
    </row>
    <row r="614" spans="1:18" ht="12.75">
      <c r="A614" s="9"/>
      <c r="B614" s="9"/>
      <c r="C614" s="9"/>
      <c r="D614" s="16" t="s">
        <v>1913</v>
      </c>
      <c r="E614" s="12">
        <v>110</v>
      </c>
      <c r="F614" s="18" t="s">
        <v>1914</v>
      </c>
      <c r="G614" s="14">
        <v>15</v>
      </c>
      <c r="H614" s="18" t="s">
        <v>2040</v>
      </c>
      <c r="I614" s="14">
        <v>53</v>
      </c>
      <c r="J614" s="18" t="s">
        <v>3865</v>
      </c>
      <c r="K614" s="14">
        <v>39</v>
      </c>
      <c r="L614" s="18" t="s">
        <v>3866</v>
      </c>
      <c r="M614" s="14">
        <v>2</v>
      </c>
      <c r="N614" s="18" t="s">
        <v>2147</v>
      </c>
      <c r="O614" s="14">
        <v>1</v>
      </c>
      <c r="P614" s="18" t="s">
        <v>3867</v>
      </c>
      <c r="Q614" s="210">
        <v>0</v>
      </c>
      <c r="R614" s="210"/>
    </row>
    <row r="615" spans="1:18" ht="12.75">
      <c r="A615" s="9"/>
      <c r="B615" s="9"/>
      <c r="C615" s="9"/>
      <c r="D615" s="16" t="s">
        <v>1919</v>
      </c>
      <c r="E615" s="12">
        <v>129</v>
      </c>
      <c r="F615" s="18" t="s">
        <v>1914</v>
      </c>
      <c r="G615" s="14">
        <v>3</v>
      </c>
      <c r="H615" s="18" t="s">
        <v>3738</v>
      </c>
      <c r="I615" s="14">
        <v>8</v>
      </c>
      <c r="J615" s="18" t="s">
        <v>3868</v>
      </c>
      <c r="K615" s="14">
        <v>5</v>
      </c>
      <c r="L615" s="18" t="s">
        <v>3869</v>
      </c>
      <c r="M615" s="14">
        <v>111</v>
      </c>
      <c r="N615" s="18" t="s">
        <v>3870</v>
      </c>
      <c r="O615" s="14">
        <v>2</v>
      </c>
      <c r="P615" s="18" t="s">
        <v>3871</v>
      </c>
      <c r="Q615" s="210">
        <v>0</v>
      </c>
      <c r="R615" s="210"/>
    </row>
    <row r="616" spans="1:18" ht="12.75">
      <c r="A616" s="9"/>
      <c r="B616" s="9"/>
      <c r="C616" s="9"/>
      <c r="D616" s="16" t="s">
        <v>1925</v>
      </c>
      <c r="E616" s="12">
        <v>8</v>
      </c>
      <c r="F616" s="18" t="s">
        <v>1914</v>
      </c>
      <c r="G616" s="14">
        <v>2</v>
      </c>
      <c r="H616" s="18" t="s">
        <v>1939</v>
      </c>
      <c r="I616" s="14">
        <v>3</v>
      </c>
      <c r="J616" s="18" t="s">
        <v>1926</v>
      </c>
      <c r="K616" s="14">
        <v>0</v>
      </c>
      <c r="L616" s="18" t="s">
        <v>1922</v>
      </c>
      <c r="M616" s="14">
        <v>0</v>
      </c>
      <c r="N616" s="18" t="s">
        <v>1922</v>
      </c>
      <c r="O616" s="14">
        <v>3</v>
      </c>
      <c r="P616" s="18" t="s">
        <v>1926</v>
      </c>
      <c r="Q616" s="210">
        <v>0</v>
      </c>
      <c r="R616" s="210"/>
    </row>
    <row r="617" spans="1:18" ht="12.75">
      <c r="A617" s="9"/>
      <c r="B617" s="9"/>
      <c r="C617" s="9"/>
      <c r="D617" s="16" t="s">
        <v>1905</v>
      </c>
      <c r="E617" s="12">
        <v>1</v>
      </c>
      <c r="F617" s="18" t="s">
        <v>1914</v>
      </c>
      <c r="G617" s="14">
        <v>0</v>
      </c>
      <c r="H617" s="18" t="s">
        <v>1922</v>
      </c>
      <c r="I617" s="14">
        <v>0</v>
      </c>
      <c r="J617" s="18" t="s">
        <v>1922</v>
      </c>
      <c r="K617" s="14">
        <v>1</v>
      </c>
      <c r="L617" s="18" t="s">
        <v>1914</v>
      </c>
      <c r="M617" s="14">
        <v>0</v>
      </c>
      <c r="N617" s="18" t="s">
        <v>1922</v>
      </c>
      <c r="O617" s="14">
        <v>0</v>
      </c>
      <c r="P617" s="18" t="s">
        <v>1922</v>
      </c>
      <c r="Q617" s="210">
        <v>0</v>
      </c>
      <c r="R617" s="210"/>
    </row>
    <row r="618" spans="1:18" ht="12.75">
      <c r="A618" s="9" t="s">
        <v>3872</v>
      </c>
      <c r="B618" s="9" t="s">
        <v>3873</v>
      </c>
      <c r="C618" s="212" t="s">
        <v>1912</v>
      </c>
      <c r="D618" s="212"/>
      <c r="E618" s="12">
        <v>262</v>
      </c>
      <c r="F618" s="13">
        <v>100</v>
      </c>
      <c r="G618" s="14">
        <v>13</v>
      </c>
      <c r="H618" s="13">
        <v>4.961832061068702</v>
      </c>
      <c r="I618" s="14">
        <v>77</v>
      </c>
      <c r="J618" s="13">
        <v>29.389312977099237</v>
      </c>
      <c r="K618" s="14">
        <v>62</v>
      </c>
      <c r="L618" s="13">
        <v>23.66412213740458</v>
      </c>
      <c r="M618" s="14">
        <v>100</v>
      </c>
      <c r="N618" s="13">
        <v>38.16793893129771</v>
      </c>
      <c r="O618" s="14">
        <v>10</v>
      </c>
      <c r="P618" s="13">
        <v>3.816793893129771</v>
      </c>
      <c r="Q618" s="210">
        <v>2</v>
      </c>
      <c r="R618" s="210"/>
    </row>
    <row r="619" spans="1:18" ht="12.75">
      <c r="A619" s="9"/>
      <c r="B619" s="9"/>
      <c r="C619" s="9"/>
      <c r="D619" s="16" t="s">
        <v>1913</v>
      </c>
      <c r="E619" s="12">
        <v>127</v>
      </c>
      <c r="F619" s="18" t="s">
        <v>1914</v>
      </c>
      <c r="G619" s="14">
        <v>9</v>
      </c>
      <c r="H619" s="18" t="s">
        <v>3874</v>
      </c>
      <c r="I619" s="14">
        <v>57</v>
      </c>
      <c r="J619" s="18" t="s">
        <v>3875</v>
      </c>
      <c r="K619" s="14">
        <v>58</v>
      </c>
      <c r="L619" s="18" t="s">
        <v>3876</v>
      </c>
      <c r="M619" s="14">
        <v>3</v>
      </c>
      <c r="N619" s="18" t="s">
        <v>3877</v>
      </c>
      <c r="O619" s="14">
        <v>0</v>
      </c>
      <c r="P619" s="18" t="s">
        <v>1922</v>
      </c>
      <c r="Q619" s="210">
        <v>0</v>
      </c>
      <c r="R619" s="210"/>
    </row>
    <row r="620" spans="1:18" ht="12.75">
      <c r="A620" s="9"/>
      <c r="B620" s="9"/>
      <c r="C620" s="9"/>
      <c r="D620" s="16" t="s">
        <v>1919</v>
      </c>
      <c r="E620" s="12">
        <v>121</v>
      </c>
      <c r="F620" s="18" t="s">
        <v>1914</v>
      </c>
      <c r="G620" s="14">
        <v>4</v>
      </c>
      <c r="H620" s="18" t="s">
        <v>3878</v>
      </c>
      <c r="I620" s="14">
        <v>16</v>
      </c>
      <c r="J620" s="18" t="s">
        <v>3879</v>
      </c>
      <c r="K620" s="14">
        <v>4</v>
      </c>
      <c r="L620" s="18" t="s">
        <v>3878</v>
      </c>
      <c r="M620" s="14">
        <v>88</v>
      </c>
      <c r="N620" s="18" t="s">
        <v>2129</v>
      </c>
      <c r="O620" s="14">
        <v>9</v>
      </c>
      <c r="P620" s="18" t="s">
        <v>3880</v>
      </c>
      <c r="Q620" s="210">
        <v>0</v>
      </c>
      <c r="R620" s="210"/>
    </row>
    <row r="621" spans="1:18" ht="12.75">
      <c r="A621" s="9"/>
      <c r="B621" s="9"/>
      <c r="C621" s="9"/>
      <c r="D621" s="16" t="s">
        <v>1925</v>
      </c>
      <c r="E621" s="12">
        <v>13</v>
      </c>
      <c r="F621" s="18" t="s">
        <v>1914</v>
      </c>
      <c r="G621" s="14">
        <v>0</v>
      </c>
      <c r="H621" s="18" t="s">
        <v>1922</v>
      </c>
      <c r="I621" s="14">
        <v>4</v>
      </c>
      <c r="J621" s="18" t="s">
        <v>2351</v>
      </c>
      <c r="K621" s="14">
        <v>0</v>
      </c>
      <c r="L621" s="18" t="s">
        <v>1922</v>
      </c>
      <c r="M621" s="14">
        <v>8</v>
      </c>
      <c r="N621" s="18" t="s">
        <v>3881</v>
      </c>
      <c r="O621" s="14">
        <v>1</v>
      </c>
      <c r="P621" s="18" t="s">
        <v>2136</v>
      </c>
      <c r="Q621" s="210">
        <v>0</v>
      </c>
      <c r="R621" s="210"/>
    </row>
    <row r="622" spans="1:18" ht="12.75">
      <c r="A622" s="9"/>
      <c r="B622" s="9"/>
      <c r="C622" s="9"/>
      <c r="D622" s="16" t="s">
        <v>1958</v>
      </c>
      <c r="E622" s="12">
        <v>1</v>
      </c>
      <c r="F622" s="18" t="s">
        <v>1914</v>
      </c>
      <c r="G622" s="14">
        <v>0</v>
      </c>
      <c r="H622" s="18" t="s">
        <v>1922</v>
      </c>
      <c r="I622" s="14">
        <v>0</v>
      </c>
      <c r="J622" s="18" t="s">
        <v>1922</v>
      </c>
      <c r="K622" s="14">
        <v>0</v>
      </c>
      <c r="L622" s="18" t="s">
        <v>1922</v>
      </c>
      <c r="M622" s="14">
        <v>1</v>
      </c>
      <c r="N622" s="18" t="s">
        <v>1914</v>
      </c>
      <c r="O622" s="14">
        <v>0</v>
      </c>
      <c r="P622" s="18" t="s">
        <v>1922</v>
      </c>
      <c r="Q622" s="210">
        <v>2</v>
      </c>
      <c r="R622" s="210"/>
    </row>
    <row r="623" spans="1:18" ht="12.75">
      <c r="A623" s="9" t="s">
        <v>3882</v>
      </c>
      <c r="B623" s="9" t="s">
        <v>3883</v>
      </c>
      <c r="C623" s="212" t="s">
        <v>1912</v>
      </c>
      <c r="D623" s="212"/>
      <c r="E623" s="12">
        <v>197</v>
      </c>
      <c r="F623" s="13">
        <v>100</v>
      </c>
      <c r="G623" s="14">
        <v>9</v>
      </c>
      <c r="H623" s="13">
        <v>4.568527918781726</v>
      </c>
      <c r="I623" s="14">
        <v>43</v>
      </c>
      <c r="J623" s="13">
        <v>21.82741116751269</v>
      </c>
      <c r="K623" s="14">
        <v>56</v>
      </c>
      <c r="L623" s="13">
        <v>28.426395939086294</v>
      </c>
      <c r="M623" s="14">
        <v>81</v>
      </c>
      <c r="N623" s="13">
        <v>41.11675126903553</v>
      </c>
      <c r="O623" s="14">
        <v>8</v>
      </c>
      <c r="P623" s="13">
        <v>4.060913705583756</v>
      </c>
      <c r="Q623" s="210">
        <v>0</v>
      </c>
      <c r="R623" s="210"/>
    </row>
    <row r="624" spans="1:18" ht="12.75">
      <c r="A624" s="9"/>
      <c r="B624" s="9"/>
      <c r="C624" s="9"/>
      <c r="D624" s="16" t="s">
        <v>1913</v>
      </c>
      <c r="E624" s="12">
        <v>99</v>
      </c>
      <c r="F624" s="18" t="s">
        <v>1914</v>
      </c>
      <c r="G624" s="14">
        <v>8</v>
      </c>
      <c r="H624" s="18" t="s">
        <v>3884</v>
      </c>
      <c r="I624" s="14">
        <v>36</v>
      </c>
      <c r="J624" s="18" t="s">
        <v>2359</v>
      </c>
      <c r="K624" s="14">
        <v>53</v>
      </c>
      <c r="L624" s="18" t="s">
        <v>3885</v>
      </c>
      <c r="M624" s="14">
        <v>2</v>
      </c>
      <c r="N624" s="18" t="s">
        <v>3643</v>
      </c>
      <c r="O624" s="14">
        <v>0</v>
      </c>
      <c r="P624" s="18" t="s">
        <v>1922</v>
      </c>
      <c r="Q624" s="210">
        <v>0</v>
      </c>
      <c r="R624" s="210"/>
    </row>
    <row r="625" spans="1:18" ht="12.75">
      <c r="A625" s="9"/>
      <c r="B625" s="9"/>
      <c r="C625" s="9"/>
      <c r="D625" s="16" t="s">
        <v>1919</v>
      </c>
      <c r="E625" s="12">
        <v>94</v>
      </c>
      <c r="F625" s="18" t="s">
        <v>1914</v>
      </c>
      <c r="G625" s="14">
        <v>1</v>
      </c>
      <c r="H625" s="18" t="s">
        <v>1957</v>
      </c>
      <c r="I625" s="14">
        <v>6</v>
      </c>
      <c r="J625" s="18" t="s">
        <v>3696</v>
      </c>
      <c r="K625" s="14">
        <v>3</v>
      </c>
      <c r="L625" s="18" t="s">
        <v>2372</v>
      </c>
      <c r="M625" s="14">
        <v>79</v>
      </c>
      <c r="N625" s="18" t="s">
        <v>3886</v>
      </c>
      <c r="O625" s="14">
        <v>5</v>
      </c>
      <c r="P625" s="18" t="s">
        <v>2506</v>
      </c>
      <c r="Q625" s="210">
        <v>0</v>
      </c>
      <c r="R625" s="210"/>
    </row>
    <row r="626" spans="1:18" ht="12.75">
      <c r="A626" s="9"/>
      <c r="B626" s="9"/>
      <c r="C626" s="9"/>
      <c r="D626" s="16" t="s">
        <v>1925</v>
      </c>
      <c r="E626" s="12">
        <v>3</v>
      </c>
      <c r="F626" s="18" t="s">
        <v>1914</v>
      </c>
      <c r="G626" s="14">
        <v>0</v>
      </c>
      <c r="H626" s="18" t="s">
        <v>1922</v>
      </c>
      <c r="I626" s="14">
        <v>1</v>
      </c>
      <c r="J626" s="18" t="s">
        <v>2033</v>
      </c>
      <c r="K626" s="14">
        <v>0</v>
      </c>
      <c r="L626" s="18" t="s">
        <v>1922</v>
      </c>
      <c r="M626" s="14">
        <v>0</v>
      </c>
      <c r="N626" s="18" t="s">
        <v>1922</v>
      </c>
      <c r="O626" s="14">
        <v>2</v>
      </c>
      <c r="P626" s="18" t="s">
        <v>2024</v>
      </c>
      <c r="Q626" s="210">
        <v>0</v>
      </c>
      <c r="R626" s="210"/>
    </row>
    <row r="627" spans="1:18" ht="12.75">
      <c r="A627" s="9"/>
      <c r="B627" s="9"/>
      <c r="C627" s="9"/>
      <c r="D627" s="16" t="s">
        <v>1958</v>
      </c>
      <c r="E627" s="12">
        <v>1</v>
      </c>
      <c r="F627" s="18" t="s">
        <v>1914</v>
      </c>
      <c r="G627" s="14">
        <v>0</v>
      </c>
      <c r="H627" s="18" t="s">
        <v>1922</v>
      </c>
      <c r="I627" s="14">
        <v>0</v>
      </c>
      <c r="J627" s="18" t="s">
        <v>1922</v>
      </c>
      <c r="K627" s="14">
        <v>0</v>
      </c>
      <c r="L627" s="18" t="s">
        <v>1922</v>
      </c>
      <c r="M627" s="14">
        <v>0</v>
      </c>
      <c r="N627" s="18" t="s">
        <v>1922</v>
      </c>
      <c r="O627" s="14">
        <v>1</v>
      </c>
      <c r="P627" s="18" t="s">
        <v>1914</v>
      </c>
      <c r="Q627" s="210">
        <v>0</v>
      </c>
      <c r="R627" s="210"/>
    </row>
    <row r="628" spans="1:18" ht="12.75">
      <c r="A628" s="9" t="s">
        <v>3887</v>
      </c>
      <c r="B628" s="9" t="s">
        <v>3888</v>
      </c>
      <c r="C628" s="212" t="s">
        <v>1912</v>
      </c>
      <c r="D628" s="212"/>
      <c r="E628" s="12">
        <v>215</v>
      </c>
      <c r="F628" s="13">
        <v>100</v>
      </c>
      <c r="G628" s="14">
        <v>9</v>
      </c>
      <c r="H628" s="13">
        <v>4.186046511627907</v>
      </c>
      <c r="I628" s="14">
        <v>21</v>
      </c>
      <c r="J628" s="13">
        <v>9.767441860465116</v>
      </c>
      <c r="K628" s="14">
        <v>68</v>
      </c>
      <c r="L628" s="13">
        <v>31.627906976744185</v>
      </c>
      <c r="M628" s="14">
        <v>106</v>
      </c>
      <c r="N628" s="13">
        <v>49.30232558139535</v>
      </c>
      <c r="O628" s="14">
        <v>11</v>
      </c>
      <c r="P628" s="13">
        <v>5.116279069767442</v>
      </c>
      <c r="Q628" s="210">
        <v>0</v>
      </c>
      <c r="R628" s="210"/>
    </row>
    <row r="629" spans="1:18" ht="12.75">
      <c r="A629" s="9"/>
      <c r="B629" s="9"/>
      <c r="C629" s="9"/>
      <c r="D629" s="16" t="s">
        <v>1913</v>
      </c>
      <c r="E629" s="12">
        <v>75</v>
      </c>
      <c r="F629" s="18" t="s">
        <v>1914</v>
      </c>
      <c r="G629" s="14">
        <v>8</v>
      </c>
      <c r="H629" s="18" t="s">
        <v>3889</v>
      </c>
      <c r="I629" s="14">
        <v>17</v>
      </c>
      <c r="J629" s="18" t="s">
        <v>3890</v>
      </c>
      <c r="K629" s="14">
        <v>50</v>
      </c>
      <c r="L629" s="18" t="s">
        <v>2024</v>
      </c>
      <c r="M629" s="14">
        <v>0</v>
      </c>
      <c r="N629" s="18" t="s">
        <v>1922</v>
      </c>
      <c r="O629" s="14">
        <v>0</v>
      </c>
      <c r="P629" s="18" t="s">
        <v>1922</v>
      </c>
      <c r="Q629" s="210">
        <v>0</v>
      </c>
      <c r="R629" s="210"/>
    </row>
    <row r="630" spans="1:18" ht="12.75">
      <c r="A630" s="9"/>
      <c r="B630" s="9"/>
      <c r="C630" s="9"/>
      <c r="D630" s="16" t="s">
        <v>1919</v>
      </c>
      <c r="E630" s="12">
        <v>130</v>
      </c>
      <c r="F630" s="18" t="s">
        <v>1914</v>
      </c>
      <c r="G630" s="14">
        <v>1</v>
      </c>
      <c r="H630" s="18" t="s">
        <v>3891</v>
      </c>
      <c r="I630" s="14">
        <v>3</v>
      </c>
      <c r="J630" s="18" t="s">
        <v>3604</v>
      </c>
      <c r="K630" s="14">
        <v>18</v>
      </c>
      <c r="L630" s="18" t="s">
        <v>3892</v>
      </c>
      <c r="M630" s="14">
        <v>104</v>
      </c>
      <c r="N630" s="18" t="s">
        <v>3570</v>
      </c>
      <c r="O630" s="14">
        <v>4</v>
      </c>
      <c r="P630" s="18" t="s">
        <v>3893</v>
      </c>
      <c r="Q630" s="210">
        <v>0</v>
      </c>
      <c r="R630" s="210"/>
    </row>
    <row r="631" spans="1:18" ht="12.75">
      <c r="A631" s="9"/>
      <c r="B631" s="9"/>
      <c r="C631" s="9"/>
      <c r="D631" s="16" t="s">
        <v>1925</v>
      </c>
      <c r="E631" s="12">
        <v>8</v>
      </c>
      <c r="F631" s="18" t="s">
        <v>1914</v>
      </c>
      <c r="G631" s="14">
        <v>0</v>
      </c>
      <c r="H631" s="18" t="s">
        <v>1922</v>
      </c>
      <c r="I631" s="14">
        <v>1</v>
      </c>
      <c r="J631" s="18" t="s">
        <v>1940</v>
      </c>
      <c r="K631" s="14">
        <v>0</v>
      </c>
      <c r="L631" s="18" t="s">
        <v>1922</v>
      </c>
      <c r="M631" s="14">
        <v>1</v>
      </c>
      <c r="N631" s="18" t="s">
        <v>1940</v>
      </c>
      <c r="O631" s="14">
        <v>6</v>
      </c>
      <c r="P631" s="18" t="s">
        <v>2054</v>
      </c>
      <c r="Q631" s="210">
        <v>0</v>
      </c>
      <c r="R631" s="210"/>
    </row>
    <row r="632" spans="1:18" ht="12.75">
      <c r="A632" s="9"/>
      <c r="B632" s="9"/>
      <c r="C632" s="9"/>
      <c r="D632" s="16" t="s">
        <v>1958</v>
      </c>
      <c r="E632" s="12">
        <v>1</v>
      </c>
      <c r="F632" s="18" t="s">
        <v>1914</v>
      </c>
      <c r="G632" s="14">
        <v>0</v>
      </c>
      <c r="H632" s="18" t="s">
        <v>1922</v>
      </c>
      <c r="I632" s="14">
        <v>0</v>
      </c>
      <c r="J632" s="18" t="s">
        <v>1922</v>
      </c>
      <c r="K632" s="14">
        <v>0</v>
      </c>
      <c r="L632" s="18" t="s">
        <v>1922</v>
      </c>
      <c r="M632" s="14">
        <v>0</v>
      </c>
      <c r="N632" s="18" t="s">
        <v>1922</v>
      </c>
      <c r="O632" s="14">
        <v>1</v>
      </c>
      <c r="P632" s="18" t="s">
        <v>1914</v>
      </c>
      <c r="Q632" s="210">
        <v>0</v>
      </c>
      <c r="R632" s="210"/>
    </row>
    <row r="633" spans="1:18" ht="12.75">
      <c r="A633" s="9"/>
      <c r="B633" s="9"/>
      <c r="C633" s="9"/>
      <c r="D633" s="16" t="s">
        <v>1905</v>
      </c>
      <c r="E633" s="12">
        <v>1</v>
      </c>
      <c r="F633" s="18" t="s">
        <v>1914</v>
      </c>
      <c r="G633" s="14">
        <v>0</v>
      </c>
      <c r="H633" s="18" t="s">
        <v>1922</v>
      </c>
      <c r="I633" s="14">
        <v>0</v>
      </c>
      <c r="J633" s="18" t="s">
        <v>1922</v>
      </c>
      <c r="K633" s="14">
        <v>0</v>
      </c>
      <c r="L633" s="18" t="s">
        <v>1922</v>
      </c>
      <c r="M633" s="14">
        <v>1</v>
      </c>
      <c r="N633" s="18" t="s">
        <v>1914</v>
      </c>
      <c r="O633" s="14">
        <v>0</v>
      </c>
      <c r="P633" s="18" t="s">
        <v>1922</v>
      </c>
      <c r="Q633" s="210">
        <v>0</v>
      </c>
      <c r="R633" s="210"/>
    </row>
    <row r="634" spans="1:18" ht="12.75">
      <c r="A634" s="9" t="s">
        <v>3894</v>
      </c>
      <c r="B634" s="9" t="s">
        <v>3895</v>
      </c>
      <c r="C634" s="212" t="s">
        <v>1912</v>
      </c>
      <c r="D634" s="212"/>
      <c r="E634" s="12">
        <v>262</v>
      </c>
      <c r="F634" s="13">
        <v>100</v>
      </c>
      <c r="G634" s="14">
        <v>23</v>
      </c>
      <c r="H634" s="13">
        <v>8.778625954198473</v>
      </c>
      <c r="I634" s="14">
        <v>57</v>
      </c>
      <c r="J634" s="13">
        <v>21.755725190839694</v>
      </c>
      <c r="K634" s="14">
        <v>54</v>
      </c>
      <c r="L634" s="13">
        <v>20.610687022900763</v>
      </c>
      <c r="M634" s="14">
        <v>122</v>
      </c>
      <c r="N634" s="13">
        <v>46.56488549618321</v>
      </c>
      <c r="O634" s="14">
        <v>6</v>
      </c>
      <c r="P634" s="13">
        <v>2.2900763358778624</v>
      </c>
      <c r="Q634" s="210">
        <v>0</v>
      </c>
      <c r="R634" s="210"/>
    </row>
    <row r="635" spans="1:18" ht="12.75">
      <c r="A635" s="9"/>
      <c r="B635" s="9"/>
      <c r="C635" s="9"/>
      <c r="D635" s="16" t="s">
        <v>1913</v>
      </c>
      <c r="E635" s="12">
        <v>117</v>
      </c>
      <c r="F635" s="18" t="s">
        <v>1914</v>
      </c>
      <c r="G635" s="14">
        <v>19</v>
      </c>
      <c r="H635" s="18" t="s">
        <v>3896</v>
      </c>
      <c r="I635" s="14">
        <v>54</v>
      </c>
      <c r="J635" s="18" t="s">
        <v>1969</v>
      </c>
      <c r="K635" s="14">
        <v>40</v>
      </c>
      <c r="L635" s="18" t="s">
        <v>3897</v>
      </c>
      <c r="M635" s="14">
        <v>4</v>
      </c>
      <c r="N635" s="18" t="s">
        <v>3898</v>
      </c>
      <c r="O635" s="14">
        <v>0</v>
      </c>
      <c r="P635" s="18" t="s">
        <v>1922</v>
      </c>
      <c r="Q635" s="210">
        <v>0</v>
      </c>
      <c r="R635" s="210"/>
    </row>
    <row r="636" spans="1:18" ht="12.75">
      <c r="A636" s="9"/>
      <c r="B636" s="9"/>
      <c r="C636" s="9"/>
      <c r="D636" s="16" t="s">
        <v>1919</v>
      </c>
      <c r="E636" s="12">
        <v>138</v>
      </c>
      <c r="F636" s="18" t="s">
        <v>1914</v>
      </c>
      <c r="G636" s="14">
        <v>4</v>
      </c>
      <c r="H636" s="18" t="s">
        <v>2423</v>
      </c>
      <c r="I636" s="14">
        <v>3</v>
      </c>
      <c r="J636" s="18" t="s">
        <v>2411</v>
      </c>
      <c r="K636" s="14">
        <v>13</v>
      </c>
      <c r="L636" s="18" t="s">
        <v>3899</v>
      </c>
      <c r="M636" s="14">
        <v>117</v>
      </c>
      <c r="N636" s="18" t="s">
        <v>3900</v>
      </c>
      <c r="O636" s="14">
        <v>1</v>
      </c>
      <c r="P636" s="18" t="s">
        <v>3901</v>
      </c>
      <c r="Q636" s="210">
        <v>0</v>
      </c>
      <c r="R636" s="210"/>
    </row>
    <row r="637" spans="1:18" ht="12.75">
      <c r="A637" s="9"/>
      <c r="B637" s="9"/>
      <c r="C637" s="9"/>
      <c r="D637" s="16" t="s">
        <v>1925</v>
      </c>
      <c r="E637" s="12">
        <v>3</v>
      </c>
      <c r="F637" s="18" t="s">
        <v>1914</v>
      </c>
      <c r="G637" s="14">
        <v>0</v>
      </c>
      <c r="H637" s="18" t="s">
        <v>1922</v>
      </c>
      <c r="I637" s="14">
        <v>0</v>
      </c>
      <c r="J637" s="18" t="s">
        <v>1922</v>
      </c>
      <c r="K637" s="14">
        <v>1</v>
      </c>
      <c r="L637" s="18" t="s">
        <v>2033</v>
      </c>
      <c r="M637" s="14">
        <v>1</v>
      </c>
      <c r="N637" s="18" t="s">
        <v>2033</v>
      </c>
      <c r="O637" s="14">
        <v>1</v>
      </c>
      <c r="P637" s="18" t="s">
        <v>2033</v>
      </c>
      <c r="Q637" s="210">
        <v>0</v>
      </c>
      <c r="R637" s="210"/>
    </row>
    <row r="638" spans="1:18" ht="12.75">
      <c r="A638" s="9"/>
      <c r="B638" s="9"/>
      <c r="C638" s="9"/>
      <c r="D638" s="16" t="s">
        <v>1905</v>
      </c>
      <c r="E638" s="12">
        <v>4</v>
      </c>
      <c r="F638" s="18" t="s">
        <v>1914</v>
      </c>
      <c r="G638" s="14">
        <v>0</v>
      </c>
      <c r="H638" s="18" t="s">
        <v>1922</v>
      </c>
      <c r="I638" s="14">
        <v>0</v>
      </c>
      <c r="J638" s="18" t="s">
        <v>1922</v>
      </c>
      <c r="K638" s="14">
        <v>0</v>
      </c>
      <c r="L638" s="18" t="s">
        <v>1922</v>
      </c>
      <c r="M638" s="14">
        <v>0</v>
      </c>
      <c r="N638" s="18" t="s">
        <v>1922</v>
      </c>
      <c r="O638" s="14">
        <v>4</v>
      </c>
      <c r="P638" s="18" t="s">
        <v>1914</v>
      </c>
      <c r="Q638" s="210">
        <v>0</v>
      </c>
      <c r="R638" s="210"/>
    </row>
    <row r="639" spans="1:18" ht="12.75">
      <c r="A639" s="9" t="s">
        <v>3902</v>
      </c>
      <c r="B639" s="9" t="s">
        <v>3903</v>
      </c>
      <c r="C639" s="212" t="s">
        <v>1912</v>
      </c>
      <c r="D639" s="212"/>
      <c r="E639" s="12">
        <v>268</v>
      </c>
      <c r="F639" s="13">
        <v>100</v>
      </c>
      <c r="G639" s="14">
        <v>14</v>
      </c>
      <c r="H639" s="13">
        <v>5.223880597014926</v>
      </c>
      <c r="I639" s="14">
        <v>44</v>
      </c>
      <c r="J639" s="13">
        <v>16.417910447761194</v>
      </c>
      <c r="K639" s="14">
        <v>85</v>
      </c>
      <c r="L639" s="13">
        <v>31.71641791044776</v>
      </c>
      <c r="M639" s="14">
        <v>106</v>
      </c>
      <c r="N639" s="13">
        <v>39.55223880597015</v>
      </c>
      <c r="O639" s="14">
        <v>19</v>
      </c>
      <c r="P639" s="13">
        <v>7.08955223880597</v>
      </c>
      <c r="Q639" s="210">
        <v>6</v>
      </c>
      <c r="R639" s="210"/>
    </row>
    <row r="640" spans="1:18" ht="12.75">
      <c r="A640" s="9"/>
      <c r="B640" s="9"/>
      <c r="C640" s="9"/>
      <c r="D640" s="16" t="s">
        <v>1913</v>
      </c>
      <c r="E640" s="12">
        <v>122</v>
      </c>
      <c r="F640" s="18" t="s">
        <v>1914</v>
      </c>
      <c r="G640" s="14">
        <v>13</v>
      </c>
      <c r="H640" s="18" t="s">
        <v>3904</v>
      </c>
      <c r="I640" s="14">
        <v>34</v>
      </c>
      <c r="J640" s="18" t="s">
        <v>3905</v>
      </c>
      <c r="K640" s="14">
        <v>73</v>
      </c>
      <c r="L640" s="18" t="s">
        <v>3906</v>
      </c>
      <c r="M640" s="14">
        <v>2</v>
      </c>
      <c r="N640" s="18" t="s">
        <v>2588</v>
      </c>
      <c r="O640" s="14">
        <v>0</v>
      </c>
      <c r="P640" s="18" t="s">
        <v>1922</v>
      </c>
      <c r="Q640" s="210">
        <v>0</v>
      </c>
      <c r="R640" s="210"/>
    </row>
    <row r="641" spans="1:18" ht="12.75">
      <c r="A641" s="9"/>
      <c r="B641" s="9"/>
      <c r="C641" s="9"/>
      <c r="D641" s="16" t="s">
        <v>1919</v>
      </c>
      <c r="E641" s="12">
        <v>133</v>
      </c>
      <c r="F641" s="18" t="s">
        <v>1914</v>
      </c>
      <c r="G641" s="14">
        <v>1</v>
      </c>
      <c r="H641" s="18" t="s">
        <v>3633</v>
      </c>
      <c r="I641" s="14">
        <v>10</v>
      </c>
      <c r="J641" s="18" t="s">
        <v>3907</v>
      </c>
      <c r="K641" s="14">
        <v>11</v>
      </c>
      <c r="L641" s="18" t="s">
        <v>3908</v>
      </c>
      <c r="M641" s="14">
        <v>98</v>
      </c>
      <c r="N641" s="18" t="s">
        <v>3909</v>
      </c>
      <c r="O641" s="14">
        <v>13</v>
      </c>
      <c r="P641" s="18" t="s">
        <v>3910</v>
      </c>
      <c r="Q641" s="210">
        <v>0</v>
      </c>
      <c r="R641" s="210"/>
    </row>
    <row r="642" spans="1:18" ht="12.75">
      <c r="A642" s="9"/>
      <c r="B642" s="9"/>
      <c r="C642" s="9"/>
      <c r="D642" s="16" t="s">
        <v>1925</v>
      </c>
      <c r="E642" s="12">
        <v>12</v>
      </c>
      <c r="F642" s="18" t="s">
        <v>1914</v>
      </c>
      <c r="G642" s="14">
        <v>0</v>
      </c>
      <c r="H642" s="18" t="s">
        <v>1922</v>
      </c>
      <c r="I642" s="14">
        <v>0</v>
      </c>
      <c r="J642" s="18" t="s">
        <v>1922</v>
      </c>
      <c r="K642" s="14">
        <v>1</v>
      </c>
      <c r="L642" s="18" t="s">
        <v>2015</v>
      </c>
      <c r="M642" s="14">
        <v>5</v>
      </c>
      <c r="N642" s="18" t="s">
        <v>2534</v>
      </c>
      <c r="O642" s="14">
        <v>6</v>
      </c>
      <c r="P642" s="18" t="s">
        <v>2016</v>
      </c>
      <c r="Q642" s="210">
        <v>4</v>
      </c>
      <c r="R642" s="210"/>
    </row>
    <row r="643" spans="1:18" ht="12.75">
      <c r="A643" s="9"/>
      <c r="B643" s="9"/>
      <c r="C643" s="9"/>
      <c r="D643" s="16" t="s">
        <v>1958</v>
      </c>
      <c r="E643" s="12">
        <v>1</v>
      </c>
      <c r="F643" s="18" t="s">
        <v>1914</v>
      </c>
      <c r="G643" s="14">
        <v>0</v>
      </c>
      <c r="H643" s="18" t="s">
        <v>1922</v>
      </c>
      <c r="I643" s="14">
        <v>0</v>
      </c>
      <c r="J643" s="18" t="s">
        <v>1922</v>
      </c>
      <c r="K643" s="14">
        <v>0</v>
      </c>
      <c r="L643" s="18" t="s">
        <v>1922</v>
      </c>
      <c r="M643" s="14">
        <v>1</v>
      </c>
      <c r="N643" s="18" t="s">
        <v>1914</v>
      </c>
      <c r="O643" s="14">
        <v>0</v>
      </c>
      <c r="P643" s="18" t="s">
        <v>1922</v>
      </c>
      <c r="Q643" s="210">
        <v>2</v>
      </c>
      <c r="R643" s="210"/>
    </row>
    <row r="644" spans="1:18" ht="12.75">
      <c r="A644" s="9" t="s">
        <v>3911</v>
      </c>
      <c r="B644" s="9" t="s">
        <v>3912</v>
      </c>
      <c r="C644" s="212" t="s">
        <v>1912</v>
      </c>
      <c r="D644" s="212"/>
      <c r="E644" s="12">
        <v>276</v>
      </c>
      <c r="F644" s="13">
        <v>100</v>
      </c>
      <c r="G644" s="14">
        <v>24</v>
      </c>
      <c r="H644" s="13">
        <v>8.695652173913043</v>
      </c>
      <c r="I644" s="14">
        <v>55</v>
      </c>
      <c r="J644" s="13">
        <v>19.92753623188406</v>
      </c>
      <c r="K644" s="14">
        <v>59</v>
      </c>
      <c r="L644" s="13">
        <v>21.3768115942029</v>
      </c>
      <c r="M644" s="14">
        <v>133</v>
      </c>
      <c r="N644" s="13">
        <v>48.18840579710145</v>
      </c>
      <c r="O644" s="14">
        <v>5</v>
      </c>
      <c r="P644" s="13">
        <v>1.8115942028985508</v>
      </c>
      <c r="Q644" s="210">
        <v>1</v>
      </c>
      <c r="R644" s="210"/>
    </row>
    <row r="645" spans="1:18" ht="12.75">
      <c r="A645" s="9"/>
      <c r="B645" s="9"/>
      <c r="C645" s="9"/>
      <c r="D645" s="16" t="s">
        <v>1913</v>
      </c>
      <c r="E645" s="12">
        <v>107</v>
      </c>
      <c r="F645" s="18" t="s">
        <v>1914</v>
      </c>
      <c r="G645" s="14">
        <v>14</v>
      </c>
      <c r="H645" s="18" t="s">
        <v>3913</v>
      </c>
      <c r="I645" s="14">
        <v>45</v>
      </c>
      <c r="J645" s="18" t="s">
        <v>3914</v>
      </c>
      <c r="K645" s="14">
        <v>46</v>
      </c>
      <c r="L645" s="18" t="s">
        <v>3915</v>
      </c>
      <c r="M645" s="14">
        <v>2</v>
      </c>
      <c r="N645" s="18" t="s">
        <v>3916</v>
      </c>
      <c r="O645" s="14">
        <v>0</v>
      </c>
      <c r="P645" s="18" t="s">
        <v>1922</v>
      </c>
      <c r="Q645" s="210">
        <v>0</v>
      </c>
      <c r="R645" s="210"/>
    </row>
    <row r="646" spans="1:18" ht="12.75">
      <c r="A646" s="9"/>
      <c r="B646" s="9"/>
      <c r="C646" s="9"/>
      <c r="D646" s="16" t="s">
        <v>1919</v>
      </c>
      <c r="E646" s="12">
        <v>137</v>
      </c>
      <c r="F646" s="18" t="s">
        <v>1914</v>
      </c>
      <c r="G646" s="14">
        <v>4</v>
      </c>
      <c r="H646" s="18" t="s">
        <v>3917</v>
      </c>
      <c r="I646" s="14">
        <v>7</v>
      </c>
      <c r="J646" s="18" t="s">
        <v>3918</v>
      </c>
      <c r="K646" s="14">
        <v>13</v>
      </c>
      <c r="L646" s="18" t="s">
        <v>3919</v>
      </c>
      <c r="M646" s="14">
        <v>111</v>
      </c>
      <c r="N646" s="18" t="s">
        <v>3920</v>
      </c>
      <c r="O646" s="14">
        <v>2</v>
      </c>
      <c r="P646" s="18" t="s">
        <v>3921</v>
      </c>
      <c r="Q646" s="210">
        <v>0</v>
      </c>
      <c r="R646" s="210"/>
    </row>
    <row r="647" spans="1:18" ht="12.75">
      <c r="A647" s="9"/>
      <c r="B647" s="9"/>
      <c r="C647" s="9"/>
      <c r="D647" s="16" t="s">
        <v>1925</v>
      </c>
      <c r="E647" s="12">
        <v>30</v>
      </c>
      <c r="F647" s="18" t="s">
        <v>1914</v>
      </c>
      <c r="G647" s="14">
        <v>5</v>
      </c>
      <c r="H647" s="18" t="s">
        <v>2014</v>
      </c>
      <c r="I647" s="14">
        <v>3</v>
      </c>
      <c r="J647" s="18" t="s">
        <v>2246</v>
      </c>
      <c r="K647" s="14">
        <v>0</v>
      </c>
      <c r="L647" s="18" t="s">
        <v>1922</v>
      </c>
      <c r="M647" s="14">
        <v>19</v>
      </c>
      <c r="N647" s="18" t="s">
        <v>3605</v>
      </c>
      <c r="O647" s="14">
        <v>3</v>
      </c>
      <c r="P647" s="18" t="s">
        <v>2246</v>
      </c>
      <c r="Q647" s="210">
        <v>0</v>
      </c>
      <c r="R647" s="210"/>
    </row>
    <row r="648" spans="1:18" ht="12.75">
      <c r="A648" s="9"/>
      <c r="B648" s="9"/>
      <c r="C648" s="9"/>
      <c r="D648" s="16" t="s">
        <v>1958</v>
      </c>
      <c r="E648" s="12">
        <v>2</v>
      </c>
      <c r="F648" s="18" t="s">
        <v>1914</v>
      </c>
      <c r="G648" s="14">
        <v>1</v>
      </c>
      <c r="H648" s="18" t="s">
        <v>2016</v>
      </c>
      <c r="I648" s="14">
        <v>0</v>
      </c>
      <c r="J648" s="18" t="s">
        <v>1922</v>
      </c>
      <c r="K648" s="14">
        <v>0</v>
      </c>
      <c r="L648" s="18" t="s">
        <v>1922</v>
      </c>
      <c r="M648" s="14">
        <v>1</v>
      </c>
      <c r="N648" s="18" t="s">
        <v>2016</v>
      </c>
      <c r="O648" s="14">
        <v>0</v>
      </c>
      <c r="P648" s="18" t="s">
        <v>1922</v>
      </c>
      <c r="Q648" s="210">
        <v>1</v>
      </c>
      <c r="R648" s="210"/>
    </row>
    <row r="649" spans="1:18" ht="12.75">
      <c r="A649" s="9" t="s">
        <v>3922</v>
      </c>
      <c r="B649" s="9" t="s">
        <v>3923</v>
      </c>
      <c r="C649" s="212" t="s">
        <v>1912</v>
      </c>
      <c r="D649" s="212"/>
      <c r="E649" s="12">
        <v>120</v>
      </c>
      <c r="F649" s="13">
        <v>100</v>
      </c>
      <c r="G649" s="14">
        <v>7</v>
      </c>
      <c r="H649" s="13">
        <v>5.833333333333333</v>
      </c>
      <c r="I649" s="14">
        <v>16</v>
      </c>
      <c r="J649" s="13">
        <v>13.333333333333334</v>
      </c>
      <c r="K649" s="14">
        <v>52</v>
      </c>
      <c r="L649" s="13">
        <v>43.333333333333336</v>
      </c>
      <c r="M649" s="14">
        <v>28</v>
      </c>
      <c r="N649" s="13">
        <v>23.333333333333332</v>
      </c>
      <c r="O649" s="14">
        <v>17</v>
      </c>
      <c r="P649" s="13">
        <v>14.166666666666666</v>
      </c>
      <c r="Q649" s="210">
        <v>0</v>
      </c>
      <c r="R649" s="210"/>
    </row>
    <row r="650" spans="1:18" ht="12.75">
      <c r="A650" s="9"/>
      <c r="B650" s="9"/>
      <c r="C650" s="9"/>
      <c r="D650" s="16" t="s">
        <v>1913</v>
      </c>
      <c r="E650" s="12">
        <v>71</v>
      </c>
      <c r="F650" s="18" t="s">
        <v>1914</v>
      </c>
      <c r="G650" s="14">
        <v>5</v>
      </c>
      <c r="H650" s="18" t="s">
        <v>3924</v>
      </c>
      <c r="I650" s="14">
        <v>11</v>
      </c>
      <c r="J650" s="18" t="s">
        <v>3925</v>
      </c>
      <c r="K650" s="14">
        <v>52</v>
      </c>
      <c r="L650" s="18" t="s">
        <v>3926</v>
      </c>
      <c r="M650" s="14">
        <v>0</v>
      </c>
      <c r="N650" s="18" t="s">
        <v>1922</v>
      </c>
      <c r="O650" s="14">
        <v>3</v>
      </c>
      <c r="P650" s="18" t="s">
        <v>2633</v>
      </c>
      <c r="Q650" s="210">
        <v>0</v>
      </c>
      <c r="R650" s="210"/>
    </row>
    <row r="651" spans="1:18" ht="12.75">
      <c r="A651" s="9"/>
      <c r="B651" s="9"/>
      <c r="C651" s="9"/>
      <c r="D651" s="16" t="s">
        <v>1919</v>
      </c>
      <c r="E651" s="12">
        <v>44</v>
      </c>
      <c r="F651" s="18" t="s">
        <v>1914</v>
      </c>
      <c r="G651" s="14">
        <v>1</v>
      </c>
      <c r="H651" s="18" t="s">
        <v>2322</v>
      </c>
      <c r="I651" s="14">
        <v>5</v>
      </c>
      <c r="J651" s="18" t="s">
        <v>3927</v>
      </c>
      <c r="K651" s="14">
        <v>0</v>
      </c>
      <c r="L651" s="18" t="s">
        <v>1922</v>
      </c>
      <c r="M651" s="14">
        <v>28</v>
      </c>
      <c r="N651" s="18" t="s">
        <v>2277</v>
      </c>
      <c r="O651" s="14">
        <v>10</v>
      </c>
      <c r="P651" s="18" t="s">
        <v>2338</v>
      </c>
      <c r="Q651" s="210">
        <v>0</v>
      </c>
      <c r="R651" s="210"/>
    </row>
    <row r="652" spans="1:18" ht="12.75">
      <c r="A652" s="9"/>
      <c r="B652" s="9"/>
      <c r="C652" s="9"/>
      <c r="D652" s="16" t="s">
        <v>1925</v>
      </c>
      <c r="E652" s="12">
        <v>4</v>
      </c>
      <c r="F652" s="18" t="s">
        <v>1914</v>
      </c>
      <c r="G652" s="14">
        <v>1</v>
      </c>
      <c r="H652" s="18" t="s">
        <v>1939</v>
      </c>
      <c r="I652" s="14">
        <v>0</v>
      </c>
      <c r="J652" s="18" t="s">
        <v>1922</v>
      </c>
      <c r="K652" s="14">
        <v>0</v>
      </c>
      <c r="L652" s="18" t="s">
        <v>1922</v>
      </c>
      <c r="M652" s="14">
        <v>0</v>
      </c>
      <c r="N652" s="18" t="s">
        <v>1922</v>
      </c>
      <c r="O652" s="14">
        <v>3</v>
      </c>
      <c r="P652" s="18" t="s">
        <v>2054</v>
      </c>
      <c r="Q652" s="210">
        <v>0</v>
      </c>
      <c r="R652" s="210"/>
    </row>
    <row r="653" spans="1:18" ht="12.75">
      <c r="A653" s="9"/>
      <c r="B653" s="9"/>
      <c r="C653" s="9"/>
      <c r="D653" s="16" t="s">
        <v>1958</v>
      </c>
      <c r="E653" s="12">
        <v>1</v>
      </c>
      <c r="F653" s="18" t="s">
        <v>1914</v>
      </c>
      <c r="G653" s="14">
        <v>0</v>
      </c>
      <c r="H653" s="18" t="s">
        <v>1922</v>
      </c>
      <c r="I653" s="14">
        <v>0</v>
      </c>
      <c r="J653" s="18" t="s">
        <v>1922</v>
      </c>
      <c r="K653" s="14">
        <v>0</v>
      </c>
      <c r="L653" s="18" t="s">
        <v>1922</v>
      </c>
      <c r="M653" s="14">
        <v>0</v>
      </c>
      <c r="N653" s="18" t="s">
        <v>1922</v>
      </c>
      <c r="O653" s="14">
        <v>1</v>
      </c>
      <c r="P653" s="18" t="s">
        <v>1914</v>
      </c>
      <c r="Q653" s="210">
        <v>0</v>
      </c>
      <c r="R653" s="210"/>
    </row>
    <row r="654" spans="1:18" ht="12.75">
      <c r="A654" s="9" t="s">
        <v>3928</v>
      </c>
      <c r="B654" s="9" t="s">
        <v>3929</v>
      </c>
      <c r="C654" s="212" t="s">
        <v>1912</v>
      </c>
      <c r="D654" s="212"/>
      <c r="E654" s="12">
        <v>264</v>
      </c>
      <c r="F654" s="13">
        <v>100</v>
      </c>
      <c r="G654" s="14">
        <v>9</v>
      </c>
      <c r="H654" s="13">
        <v>3.409090909090909</v>
      </c>
      <c r="I654" s="14">
        <v>55</v>
      </c>
      <c r="J654" s="13">
        <v>20.833333333333332</v>
      </c>
      <c r="K654" s="14">
        <v>37</v>
      </c>
      <c r="L654" s="13">
        <v>14.015151515151516</v>
      </c>
      <c r="M654" s="14">
        <v>155</v>
      </c>
      <c r="N654" s="13">
        <v>58.71212121212121</v>
      </c>
      <c r="O654" s="14">
        <v>8</v>
      </c>
      <c r="P654" s="13">
        <v>3.0303030303030303</v>
      </c>
      <c r="Q654" s="210">
        <v>0</v>
      </c>
      <c r="R654" s="210"/>
    </row>
    <row r="655" spans="1:18" ht="12.75">
      <c r="A655" s="9"/>
      <c r="B655" s="9"/>
      <c r="C655" s="9"/>
      <c r="D655" s="16" t="s">
        <v>1913</v>
      </c>
      <c r="E655" s="12">
        <v>86</v>
      </c>
      <c r="F655" s="18" t="s">
        <v>1914</v>
      </c>
      <c r="G655" s="14">
        <v>7</v>
      </c>
      <c r="H655" s="18" t="s">
        <v>2443</v>
      </c>
      <c r="I655" s="14">
        <v>40</v>
      </c>
      <c r="J655" s="18" t="s">
        <v>3930</v>
      </c>
      <c r="K655" s="14">
        <v>36</v>
      </c>
      <c r="L655" s="18" t="s">
        <v>3739</v>
      </c>
      <c r="M655" s="14">
        <v>3</v>
      </c>
      <c r="N655" s="18" t="s">
        <v>3931</v>
      </c>
      <c r="O655" s="14">
        <v>0</v>
      </c>
      <c r="P655" s="18" t="s">
        <v>1922</v>
      </c>
      <c r="Q655" s="210">
        <v>0</v>
      </c>
      <c r="R655" s="210"/>
    </row>
    <row r="656" spans="1:18" ht="12.75">
      <c r="A656" s="9"/>
      <c r="B656" s="9"/>
      <c r="C656" s="9"/>
      <c r="D656" s="16" t="s">
        <v>1919</v>
      </c>
      <c r="E656" s="12">
        <v>156</v>
      </c>
      <c r="F656" s="18" t="s">
        <v>1914</v>
      </c>
      <c r="G656" s="14">
        <v>1</v>
      </c>
      <c r="H656" s="18" t="s">
        <v>3932</v>
      </c>
      <c r="I656" s="14">
        <v>10</v>
      </c>
      <c r="J656" s="18" t="s">
        <v>3933</v>
      </c>
      <c r="K656" s="14">
        <v>1</v>
      </c>
      <c r="L656" s="18" t="s">
        <v>3932</v>
      </c>
      <c r="M656" s="14">
        <v>142</v>
      </c>
      <c r="N656" s="18" t="s">
        <v>3934</v>
      </c>
      <c r="O656" s="14">
        <v>2</v>
      </c>
      <c r="P656" s="18" t="s">
        <v>3935</v>
      </c>
      <c r="Q656" s="210">
        <v>0</v>
      </c>
      <c r="R656" s="210"/>
    </row>
    <row r="657" spans="1:18" ht="12.75">
      <c r="A657" s="9"/>
      <c r="B657" s="9"/>
      <c r="C657" s="9"/>
      <c r="D657" s="16" t="s">
        <v>1925</v>
      </c>
      <c r="E657" s="12">
        <v>18</v>
      </c>
      <c r="F657" s="18" t="s">
        <v>1914</v>
      </c>
      <c r="G657" s="14">
        <v>1</v>
      </c>
      <c r="H657" s="18" t="s">
        <v>2237</v>
      </c>
      <c r="I657" s="14">
        <v>5</v>
      </c>
      <c r="J657" s="18" t="s">
        <v>3849</v>
      </c>
      <c r="K657" s="14">
        <v>0</v>
      </c>
      <c r="L657" s="18" t="s">
        <v>1922</v>
      </c>
      <c r="M657" s="14">
        <v>9</v>
      </c>
      <c r="N657" s="18" t="s">
        <v>2016</v>
      </c>
      <c r="O657" s="14">
        <v>3</v>
      </c>
      <c r="P657" s="18" t="s">
        <v>2014</v>
      </c>
      <c r="Q657" s="210">
        <v>0</v>
      </c>
      <c r="R657" s="210"/>
    </row>
    <row r="658" spans="1:18" ht="12.75">
      <c r="A658" s="9"/>
      <c r="B658" s="9"/>
      <c r="C658" s="9"/>
      <c r="D658" s="16" t="s">
        <v>1958</v>
      </c>
      <c r="E658" s="12">
        <v>3</v>
      </c>
      <c r="F658" s="18" t="s">
        <v>1914</v>
      </c>
      <c r="G658" s="14">
        <v>0</v>
      </c>
      <c r="H658" s="18" t="s">
        <v>1922</v>
      </c>
      <c r="I658" s="14">
        <v>0</v>
      </c>
      <c r="J658" s="18" t="s">
        <v>1922</v>
      </c>
      <c r="K658" s="14">
        <v>0</v>
      </c>
      <c r="L658" s="18" t="s">
        <v>1922</v>
      </c>
      <c r="M658" s="14">
        <v>1</v>
      </c>
      <c r="N658" s="18" t="s">
        <v>2033</v>
      </c>
      <c r="O658" s="14">
        <v>2</v>
      </c>
      <c r="P658" s="18" t="s">
        <v>2024</v>
      </c>
      <c r="Q658" s="210">
        <v>0</v>
      </c>
      <c r="R658" s="210"/>
    </row>
    <row r="659" spans="1:18" ht="12.75">
      <c r="A659" s="9"/>
      <c r="B659" s="9"/>
      <c r="C659" s="9"/>
      <c r="D659" s="16" t="s">
        <v>1905</v>
      </c>
      <c r="E659" s="12">
        <v>1</v>
      </c>
      <c r="F659" s="18" t="s">
        <v>1914</v>
      </c>
      <c r="G659" s="14">
        <v>0</v>
      </c>
      <c r="H659" s="18" t="s">
        <v>1922</v>
      </c>
      <c r="I659" s="14">
        <v>0</v>
      </c>
      <c r="J659" s="18" t="s">
        <v>1922</v>
      </c>
      <c r="K659" s="14">
        <v>0</v>
      </c>
      <c r="L659" s="18" t="s">
        <v>1922</v>
      </c>
      <c r="M659" s="14">
        <v>0</v>
      </c>
      <c r="N659" s="18" t="s">
        <v>1922</v>
      </c>
      <c r="O659" s="14">
        <v>1</v>
      </c>
      <c r="P659" s="18" t="s">
        <v>1914</v>
      </c>
      <c r="Q659" s="210">
        <v>0</v>
      </c>
      <c r="R659" s="210"/>
    </row>
    <row r="660" spans="1:18" ht="12.75">
      <c r="A660" s="9" t="s">
        <v>3936</v>
      </c>
      <c r="B660" s="9" t="s">
        <v>3937</v>
      </c>
      <c r="C660" s="212" t="s">
        <v>1912</v>
      </c>
      <c r="D660" s="212"/>
      <c r="E660" s="12">
        <v>214</v>
      </c>
      <c r="F660" s="13">
        <v>100</v>
      </c>
      <c r="G660" s="14">
        <v>8</v>
      </c>
      <c r="H660" s="13">
        <v>3.7383177570093458</v>
      </c>
      <c r="I660" s="14">
        <v>36</v>
      </c>
      <c r="J660" s="13">
        <v>16.822429906542055</v>
      </c>
      <c r="K660" s="14">
        <v>29</v>
      </c>
      <c r="L660" s="13">
        <v>13.551401869158878</v>
      </c>
      <c r="M660" s="14">
        <v>135</v>
      </c>
      <c r="N660" s="13">
        <v>63.08411214953271</v>
      </c>
      <c r="O660" s="14">
        <v>6</v>
      </c>
      <c r="P660" s="13">
        <v>2.803738317757009</v>
      </c>
      <c r="Q660" s="210">
        <v>1</v>
      </c>
      <c r="R660" s="210"/>
    </row>
    <row r="661" spans="1:18" ht="12.75">
      <c r="A661" s="9"/>
      <c r="B661" s="9"/>
      <c r="C661" s="9"/>
      <c r="D661" s="16" t="s">
        <v>1913</v>
      </c>
      <c r="E661" s="12">
        <v>65</v>
      </c>
      <c r="F661" s="18" t="s">
        <v>1914</v>
      </c>
      <c r="G661" s="14">
        <v>7</v>
      </c>
      <c r="H661" s="18" t="s">
        <v>3938</v>
      </c>
      <c r="I661" s="14">
        <v>30</v>
      </c>
      <c r="J661" s="18" t="s">
        <v>1969</v>
      </c>
      <c r="K661" s="14">
        <v>26</v>
      </c>
      <c r="L661" s="18" t="s">
        <v>2138</v>
      </c>
      <c r="M661" s="14">
        <v>2</v>
      </c>
      <c r="N661" s="18" t="s">
        <v>3893</v>
      </c>
      <c r="O661" s="14">
        <v>0</v>
      </c>
      <c r="P661" s="18" t="s">
        <v>1922</v>
      </c>
      <c r="Q661" s="210">
        <v>0</v>
      </c>
      <c r="R661" s="210"/>
    </row>
    <row r="662" spans="1:18" ht="12.75">
      <c r="A662" s="9"/>
      <c r="B662" s="9"/>
      <c r="C662" s="9"/>
      <c r="D662" s="16" t="s">
        <v>1919</v>
      </c>
      <c r="E662" s="12">
        <v>127</v>
      </c>
      <c r="F662" s="18" t="s">
        <v>1914</v>
      </c>
      <c r="G662" s="14">
        <v>1</v>
      </c>
      <c r="H662" s="18" t="s">
        <v>2450</v>
      </c>
      <c r="I662" s="14">
        <v>4</v>
      </c>
      <c r="J662" s="18" t="s">
        <v>3939</v>
      </c>
      <c r="K662" s="14">
        <v>3</v>
      </c>
      <c r="L662" s="18" t="s">
        <v>3877</v>
      </c>
      <c r="M662" s="14">
        <v>118</v>
      </c>
      <c r="N662" s="18" t="s">
        <v>3940</v>
      </c>
      <c r="O662" s="14">
        <v>1</v>
      </c>
      <c r="P662" s="18" t="s">
        <v>2450</v>
      </c>
      <c r="Q662" s="210">
        <v>0</v>
      </c>
      <c r="R662" s="210"/>
    </row>
    <row r="663" spans="1:18" ht="12.75">
      <c r="A663" s="9"/>
      <c r="B663" s="9"/>
      <c r="C663" s="9"/>
      <c r="D663" s="16" t="s">
        <v>1925</v>
      </c>
      <c r="E663" s="12">
        <v>19</v>
      </c>
      <c r="F663" s="18" t="s">
        <v>1914</v>
      </c>
      <c r="G663" s="14">
        <v>0</v>
      </c>
      <c r="H663" s="18" t="s">
        <v>1922</v>
      </c>
      <c r="I663" s="14">
        <v>1</v>
      </c>
      <c r="J663" s="18" t="s">
        <v>2117</v>
      </c>
      <c r="K663" s="14">
        <v>0</v>
      </c>
      <c r="L663" s="18" t="s">
        <v>1922</v>
      </c>
      <c r="M663" s="14">
        <v>14</v>
      </c>
      <c r="N663" s="18" t="s">
        <v>3909</v>
      </c>
      <c r="O663" s="14">
        <v>4</v>
      </c>
      <c r="P663" s="18" t="s">
        <v>3708</v>
      </c>
      <c r="Q663" s="210">
        <v>1</v>
      </c>
      <c r="R663" s="210"/>
    </row>
    <row r="664" spans="1:18" ht="12.75">
      <c r="A664" s="9"/>
      <c r="B664" s="9"/>
      <c r="C664" s="9"/>
      <c r="D664" s="16" t="s">
        <v>1958</v>
      </c>
      <c r="E664" s="12">
        <v>3</v>
      </c>
      <c r="F664" s="18" t="s">
        <v>1914</v>
      </c>
      <c r="G664" s="14">
        <v>0</v>
      </c>
      <c r="H664" s="18" t="s">
        <v>1922</v>
      </c>
      <c r="I664" s="14">
        <v>1</v>
      </c>
      <c r="J664" s="18" t="s">
        <v>2033</v>
      </c>
      <c r="K664" s="14">
        <v>0</v>
      </c>
      <c r="L664" s="18" t="s">
        <v>1922</v>
      </c>
      <c r="M664" s="14">
        <v>1</v>
      </c>
      <c r="N664" s="18" t="s">
        <v>2033</v>
      </c>
      <c r="O664" s="14">
        <v>1</v>
      </c>
      <c r="P664" s="18" t="s">
        <v>2033</v>
      </c>
      <c r="Q664" s="210">
        <v>0</v>
      </c>
      <c r="R664" s="210"/>
    </row>
    <row r="665" spans="1:18" ht="12.75">
      <c r="A665" s="9" t="s">
        <v>3941</v>
      </c>
      <c r="B665" s="9" t="s">
        <v>3942</v>
      </c>
      <c r="C665" s="212" t="s">
        <v>1912</v>
      </c>
      <c r="D665" s="212"/>
      <c r="E665" s="12">
        <v>201</v>
      </c>
      <c r="F665" s="13">
        <v>100</v>
      </c>
      <c r="G665" s="14">
        <v>4</v>
      </c>
      <c r="H665" s="13">
        <v>1.9900497512437811</v>
      </c>
      <c r="I665" s="14">
        <v>18</v>
      </c>
      <c r="J665" s="13">
        <v>8.955223880597014</v>
      </c>
      <c r="K665" s="14">
        <v>45</v>
      </c>
      <c r="L665" s="13">
        <v>22.388059701492537</v>
      </c>
      <c r="M665" s="14">
        <v>125</v>
      </c>
      <c r="N665" s="13">
        <v>62.18905472636816</v>
      </c>
      <c r="O665" s="14">
        <v>9</v>
      </c>
      <c r="P665" s="13">
        <v>4.477611940298507</v>
      </c>
      <c r="Q665" s="210">
        <v>4</v>
      </c>
      <c r="R665" s="210"/>
    </row>
    <row r="666" spans="1:18" ht="12.75">
      <c r="A666" s="9"/>
      <c r="B666" s="9"/>
      <c r="C666" s="9"/>
      <c r="D666" s="16" t="s">
        <v>1913</v>
      </c>
      <c r="E666" s="12">
        <v>64</v>
      </c>
      <c r="F666" s="18" t="s">
        <v>1914</v>
      </c>
      <c r="G666" s="14">
        <v>2</v>
      </c>
      <c r="H666" s="18" t="s">
        <v>3587</v>
      </c>
      <c r="I666" s="14">
        <v>13</v>
      </c>
      <c r="J666" s="18" t="s">
        <v>3943</v>
      </c>
      <c r="K666" s="14">
        <v>43</v>
      </c>
      <c r="L666" s="18" t="s">
        <v>3944</v>
      </c>
      <c r="M666" s="14">
        <v>6</v>
      </c>
      <c r="N666" s="18" t="s">
        <v>2102</v>
      </c>
      <c r="O666" s="14">
        <v>0</v>
      </c>
      <c r="P666" s="18" t="s">
        <v>1922</v>
      </c>
      <c r="Q666" s="210">
        <v>0</v>
      </c>
      <c r="R666" s="210"/>
    </row>
    <row r="667" spans="1:18" ht="12.75">
      <c r="A667" s="9"/>
      <c r="B667" s="9"/>
      <c r="C667" s="9"/>
      <c r="D667" s="16" t="s">
        <v>1919</v>
      </c>
      <c r="E667" s="12">
        <v>114</v>
      </c>
      <c r="F667" s="18" t="s">
        <v>1914</v>
      </c>
      <c r="G667" s="14">
        <v>2</v>
      </c>
      <c r="H667" s="18" t="s">
        <v>3945</v>
      </c>
      <c r="I667" s="14">
        <v>4</v>
      </c>
      <c r="J667" s="18" t="s">
        <v>2663</v>
      </c>
      <c r="K667" s="14">
        <v>2</v>
      </c>
      <c r="L667" s="18" t="s">
        <v>3945</v>
      </c>
      <c r="M667" s="14">
        <v>106</v>
      </c>
      <c r="N667" s="18" t="s">
        <v>3946</v>
      </c>
      <c r="O667" s="14">
        <v>0</v>
      </c>
      <c r="P667" s="18" t="s">
        <v>1922</v>
      </c>
      <c r="Q667" s="210">
        <v>0</v>
      </c>
      <c r="R667" s="210"/>
    </row>
    <row r="668" spans="1:18" ht="12.75">
      <c r="A668" s="9"/>
      <c r="B668" s="9"/>
      <c r="C668" s="9"/>
      <c r="D668" s="16" t="s">
        <v>1925</v>
      </c>
      <c r="E668" s="12">
        <v>20</v>
      </c>
      <c r="F668" s="18" t="s">
        <v>1914</v>
      </c>
      <c r="G668" s="14">
        <v>0</v>
      </c>
      <c r="H668" s="18" t="s">
        <v>1922</v>
      </c>
      <c r="I668" s="14">
        <v>1</v>
      </c>
      <c r="J668" s="18" t="s">
        <v>2690</v>
      </c>
      <c r="K668" s="14">
        <v>0</v>
      </c>
      <c r="L668" s="18" t="s">
        <v>1922</v>
      </c>
      <c r="M668" s="14">
        <v>11</v>
      </c>
      <c r="N668" s="18" t="s">
        <v>3947</v>
      </c>
      <c r="O668" s="14">
        <v>8</v>
      </c>
      <c r="P668" s="18" t="s">
        <v>2138</v>
      </c>
      <c r="Q668" s="210">
        <v>3</v>
      </c>
      <c r="R668" s="210"/>
    </row>
    <row r="669" spans="1:18" ht="12.75">
      <c r="A669" s="9"/>
      <c r="B669" s="9"/>
      <c r="C669" s="9"/>
      <c r="D669" s="16" t="s">
        <v>1958</v>
      </c>
      <c r="E669" s="12">
        <v>3</v>
      </c>
      <c r="F669" s="18" t="s">
        <v>1914</v>
      </c>
      <c r="G669" s="14">
        <v>0</v>
      </c>
      <c r="H669" s="18" t="s">
        <v>1922</v>
      </c>
      <c r="I669" s="14">
        <v>0</v>
      </c>
      <c r="J669" s="18" t="s">
        <v>1922</v>
      </c>
      <c r="K669" s="14">
        <v>0</v>
      </c>
      <c r="L669" s="18" t="s">
        <v>1922</v>
      </c>
      <c r="M669" s="14">
        <v>2</v>
      </c>
      <c r="N669" s="18" t="s">
        <v>2024</v>
      </c>
      <c r="O669" s="14">
        <v>1</v>
      </c>
      <c r="P669" s="18" t="s">
        <v>2033</v>
      </c>
      <c r="Q669" s="210">
        <v>1</v>
      </c>
      <c r="R669" s="210"/>
    </row>
    <row r="670" spans="1:18" ht="12.75">
      <c r="A670" s="19"/>
      <c r="B670" s="19"/>
      <c r="C670" s="212" t="s">
        <v>2392</v>
      </c>
      <c r="D670" s="212"/>
      <c r="E670" s="12">
        <v>22</v>
      </c>
      <c r="F670" s="13">
        <v>100</v>
      </c>
      <c r="G670" s="14">
        <v>0</v>
      </c>
      <c r="H670" s="13">
        <v>0</v>
      </c>
      <c r="I670" s="14">
        <v>0</v>
      </c>
      <c r="J670" s="13">
        <v>0</v>
      </c>
      <c r="K670" s="14">
        <v>0</v>
      </c>
      <c r="L670" s="13">
        <v>0</v>
      </c>
      <c r="M670" s="14">
        <v>22</v>
      </c>
      <c r="N670" s="13">
        <v>100</v>
      </c>
      <c r="O670" s="14">
        <v>0</v>
      </c>
      <c r="P670" s="13">
        <v>0</v>
      </c>
      <c r="Q670" s="210">
        <v>0</v>
      </c>
      <c r="R670" s="210"/>
    </row>
    <row r="671" spans="1:18" ht="12.75">
      <c r="A671" s="9"/>
      <c r="B671" s="9"/>
      <c r="C671" s="9"/>
      <c r="D671" s="16" t="s">
        <v>1919</v>
      </c>
      <c r="E671" s="12">
        <v>21</v>
      </c>
      <c r="F671" s="18" t="s">
        <v>1914</v>
      </c>
      <c r="G671" s="14">
        <v>0</v>
      </c>
      <c r="H671" s="18" t="s">
        <v>1922</v>
      </c>
      <c r="I671" s="14">
        <v>0</v>
      </c>
      <c r="J671" s="18" t="s">
        <v>1922</v>
      </c>
      <c r="K671" s="14">
        <v>0</v>
      </c>
      <c r="L671" s="18" t="s">
        <v>1922</v>
      </c>
      <c r="M671" s="14">
        <v>21</v>
      </c>
      <c r="N671" s="18" t="s">
        <v>1914</v>
      </c>
      <c r="O671" s="14">
        <v>0</v>
      </c>
      <c r="P671" s="18" t="s">
        <v>1922</v>
      </c>
      <c r="Q671" s="210">
        <v>0</v>
      </c>
      <c r="R671" s="210"/>
    </row>
    <row r="672" spans="1:18" ht="12.75">
      <c r="A672" s="9"/>
      <c r="B672" s="9"/>
      <c r="C672" s="9"/>
      <c r="D672" s="16" t="s">
        <v>1925</v>
      </c>
      <c r="E672" s="12">
        <v>1</v>
      </c>
      <c r="F672" s="18" t="s">
        <v>1914</v>
      </c>
      <c r="G672" s="14">
        <v>0</v>
      </c>
      <c r="H672" s="18" t="s">
        <v>1922</v>
      </c>
      <c r="I672" s="14">
        <v>0</v>
      </c>
      <c r="J672" s="18" t="s">
        <v>1922</v>
      </c>
      <c r="K672" s="14">
        <v>0</v>
      </c>
      <c r="L672" s="18" t="s">
        <v>1922</v>
      </c>
      <c r="M672" s="14">
        <v>1</v>
      </c>
      <c r="N672" s="18" t="s">
        <v>1914</v>
      </c>
      <c r="O672" s="14">
        <v>0</v>
      </c>
      <c r="P672" s="18" t="s">
        <v>1922</v>
      </c>
      <c r="Q672" s="210">
        <v>0</v>
      </c>
      <c r="R672" s="210"/>
    </row>
    <row r="673" spans="1:18" ht="12.75">
      <c r="A673" s="9" t="s">
        <v>3948</v>
      </c>
      <c r="B673" s="9" t="s">
        <v>3949</v>
      </c>
      <c r="C673" s="212" t="s">
        <v>1912</v>
      </c>
      <c r="D673" s="212"/>
      <c r="E673" s="12">
        <v>200</v>
      </c>
      <c r="F673" s="13">
        <v>100</v>
      </c>
      <c r="G673" s="14">
        <v>4</v>
      </c>
      <c r="H673" s="13">
        <v>2</v>
      </c>
      <c r="I673" s="14">
        <v>47</v>
      </c>
      <c r="J673" s="13">
        <v>23.5</v>
      </c>
      <c r="K673" s="14">
        <v>26</v>
      </c>
      <c r="L673" s="13">
        <v>13</v>
      </c>
      <c r="M673" s="14">
        <v>117</v>
      </c>
      <c r="N673" s="13">
        <v>58.5</v>
      </c>
      <c r="O673" s="14">
        <v>6</v>
      </c>
      <c r="P673" s="13">
        <v>3</v>
      </c>
      <c r="Q673" s="210">
        <v>0</v>
      </c>
      <c r="R673" s="210"/>
    </row>
    <row r="674" spans="1:18" ht="12.75">
      <c r="A674" s="9"/>
      <c r="B674" s="9"/>
      <c r="C674" s="9"/>
      <c r="D674" s="16" t="s">
        <v>1913</v>
      </c>
      <c r="E674" s="12">
        <v>66</v>
      </c>
      <c r="F674" s="18" t="s">
        <v>1914</v>
      </c>
      <c r="G674" s="14">
        <v>1</v>
      </c>
      <c r="H674" s="18" t="s">
        <v>3950</v>
      </c>
      <c r="I674" s="14">
        <v>40</v>
      </c>
      <c r="J674" s="18" t="s">
        <v>3951</v>
      </c>
      <c r="K674" s="14">
        <v>25</v>
      </c>
      <c r="L674" s="18" t="s">
        <v>3952</v>
      </c>
      <c r="M674" s="14">
        <v>0</v>
      </c>
      <c r="N674" s="18" t="s">
        <v>1922</v>
      </c>
      <c r="O674" s="14">
        <v>0</v>
      </c>
      <c r="P674" s="18" t="s">
        <v>1922</v>
      </c>
      <c r="Q674" s="210">
        <v>0</v>
      </c>
      <c r="R674" s="210"/>
    </row>
    <row r="675" spans="1:18" ht="12.75">
      <c r="A675" s="9"/>
      <c r="B675" s="9"/>
      <c r="C675" s="9"/>
      <c r="D675" s="16" t="s">
        <v>1919</v>
      </c>
      <c r="E675" s="12">
        <v>112</v>
      </c>
      <c r="F675" s="18" t="s">
        <v>1914</v>
      </c>
      <c r="G675" s="14">
        <v>1</v>
      </c>
      <c r="H675" s="18" t="s">
        <v>2068</v>
      </c>
      <c r="I675" s="14">
        <v>3</v>
      </c>
      <c r="J675" s="18" t="s">
        <v>2631</v>
      </c>
      <c r="K675" s="14">
        <v>1</v>
      </c>
      <c r="L675" s="18" t="s">
        <v>2068</v>
      </c>
      <c r="M675" s="14">
        <v>104</v>
      </c>
      <c r="N675" s="18" t="s">
        <v>3953</v>
      </c>
      <c r="O675" s="14">
        <v>3</v>
      </c>
      <c r="P675" s="18" t="s">
        <v>2631</v>
      </c>
      <c r="Q675" s="210">
        <v>0</v>
      </c>
      <c r="R675" s="210"/>
    </row>
    <row r="676" spans="1:18" ht="12.75">
      <c r="A676" s="9"/>
      <c r="B676" s="9"/>
      <c r="C676" s="9"/>
      <c r="D676" s="16" t="s">
        <v>1925</v>
      </c>
      <c r="E676" s="12">
        <v>19</v>
      </c>
      <c r="F676" s="18" t="s">
        <v>1914</v>
      </c>
      <c r="G676" s="14">
        <v>2</v>
      </c>
      <c r="H676" s="18" t="s">
        <v>2001</v>
      </c>
      <c r="I676" s="14">
        <v>4</v>
      </c>
      <c r="J676" s="18" t="s">
        <v>3708</v>
      </c>
      <c r="K676" s="14">
        <v>0</v>
      </c>
      <c r="L676" s="18" t="s">
        <v>1922</v>
      </c>
      <c r="M676" s="14">
        <v>11</v>
      </c>
      <c r="N676" s="18" t="s">
        <v>3954</v>
      </c>
      <c r="O676" s="14">
        <v>2</v>
      </c>
      <c r="P676" s="18" t="s">
        <v>2001</v>
      </c>
      <c r="Q676" s="210">
        <v>0</v>
      </c>
      <c r="R676" s="210"/>
    </row>
    <row r="677" spans="1:18" ht="12.75">
      <c r="A677" s="9"/>
      <c r="B677" s="9"/>
      <c r="C677" s="9"/>
      <c r="D677" s="16" t="s">
        <v>1958</v>
      </c>
      <c r="E677" s="12">
        <v>3</v>
      </c>
      <c r="F677" s="18" t="s">
        <v>1914</v>
      </c>
      <c r="G677" s="14">
        <v>0</v>
      </c>
      <c r="H677" s="18" t="s">
        <v>1922</v>
      </c>
      <c r="I677" s="14">
        <v>0</v>
      </c>
      <c r="J677" s="18" t="s">
        <v>1922</v>
      </c>
      <c r="K677" s="14">
        <v>0</v>
      </c>
      <c r="L677" s="18" t="s">
        <v>1922</v>
      </c>
      <c r="M677" s="14">
        <v>2</v>
      </c>
      <c r="N677" s="18" t="s">
        <v>2024</v>
      </c>
      <c r="O677" s="14">
        <v>1</v>
      </c>
      <c r="P677" s="18" t="s">
        <v>2033</v>
      </c>
      <c r="Q677" s="210">
        <v>0</v>
      </c>
      <c r="R677" s="210"/>
    </row>
    <row r="678" spans="1:18" ht="12.75">
      <c r="A678" s="9" t="s">
        <v>3955</v>
      </c>
      <c r="B678" s="9" t="s">
        <v>3956</v>
      </c>
      <c r="C678" s="212" t="s">
        <v>1912</v>
      </c>
      <c r="D678" s="212"/>
      <c r="E678" s="12">
        <v>234</v>
      </c>
      <c r="F678" s="13">
        <v>100</v>
      </c>
      <c r="G678" s="14">
        <v>3</v>
      </c>
      <c r="H678" s="13">
        <v>1.2820512820512822</v>
      </c>
      <c r="I678" s="14">
        <v>34</v>
      </c>
      <c r="J678" s="13">
        <v>14.52991452991453</v>
      </c>
      <c r="K678" s="14">
        <v>54</v>
      </c>
      <c r="L678" s="13">
        <v>23.076923076923077</v>
      </c>
      <c r="M678" s="14">
        <v>135</v>
      </c>
      <c r="N678" s="13">
        <v>57.69230769230769</v>
      </c>
      <c r="O678" s="14">
        <v>8</v>
      </c>
      <c r="P678" s="13">
        <v>3.4188034188034186</v>
      </c>
      <c r="Q678" s="210">
        <v>1</v>
      </c>
      <c r="R678" s="210"/>
    </row>
    <row r="679" spans="1:18" ht="12.75">
      <c r="A679" s="9"/>
      <c r="B679" s="9"/>
      <c r="C679" s="9"/>
      <c r="D679" s="16" t="s">
        <v>1913</v>
      </c>
      <c r="E679" s="12">
        <v>70</v>
      </c>
      <c r="F679" s="18" t="s">
        <v>1914</v>
      </c>
      <c r="G679" s="14">
        <v>2</v>
      </c>
      <c r="H679" s="18" t="s">
        <v>3957</v>
      </c>
      <c r="I679" s="14">
        <v>24</v>
      </c>
      <c r="J679" s="18" t="s">
        <v>2469</v>
      </c>
      <c r="K679" s="14">
        <v>40</v>
      </c>
      <c r="L679" s="18" t="s">
        <v>2180</v>
      </c>
      <c r="M679" s="14">
        <v>4</v>
      </c>
      <c r="N679" s="18" t="s">
        <v>2468</v>
      </c>
      <c r="O679" s="14">
        <v>0</v>
      </c>
      <c r="P679" s="18" t="s">
        <v>1922</v>
      </c>
      <c r="Q679" s="210">
        <v>0</v>
      </c>
      <c r="R679" s="210"/>
    </row>
    <row r="680" spans="1:18" ht="12.75">
      <c r="A680" s="9"/>
      <c r="B680" s="9"/>
      <c r="C680" s="9"/>
      <c r="D680" s="16" t="s">
        <v>1919</v>
      </c>
      <c r="E680" s="12">
        <v>140</v>
      </c>
      <c r="F680" s="18" t="s">
        <v>1914</v>
      </c>
      <c r="G680" s="14">
        <v>1</v>
      </c>
      <c r="H680" s="18" t="s">
        <v>3958</v>
      </c>
      <c r="I680" s="14">
        <v>8</v>
      </c>
      <c r="J680" s="18" t="s">
        <v>2468</v>
      </c>
      <c r="K680" s="14">
        <v>12</v>
      </c>
      <c r="L680" s="18" t="s">
        <v>3959</v>
      </c>
      <c r="M680" s="14">
        <v>116</v>
      </c>
      <c r="N680" s="18" t="s">
        <v>3960</v>
      </c>
      <c r="O680" s="14">
        <v>3</v>
      </c>
      <c r="P680" s="18" t="s">
        <v>3553</v>
      </c>
      <c r="Q680" s="210">
        <v>1</v>
      </c>
      <c r="R680" s="210"/>
    </row>
    <row r="681" spans="1:18" ht="12.75">
      <c r="A681" s="9"/>
      <c r="B681" s="9"/>
      <c r="C681" s="9"/>
      <c r="D681" s="16" t="s">
        <v>1925</v>
      </c>
      <c r="E681" s="12">
        <v>20</v>
      </c>
      <c r="F681" s="18" t="s">
        <v>1914</v>
      </c>
      <c r="G681" s="14">
        <v>0</v>
      </c>
      <c r="H681" s="18" t="s">
        <v>1922</v>
      </c>
      <c r="I681" s="14">
        <v>1</v>
      </c>
      <c r="J681" s="18" t="s">
        <v>2690</v>
      </c>
      <c r="K681" s="14">
        <v>0</v>
      </c>
      <c r="L681" s="18" t="s">
        <v>1922</v>
      </c>
      <c r="M681" s="14">
        <v>14</v>
      </c>
      <c r="N681" s="18" t="s">
        <v>2453</v>
      </c>
      <c r="O681" s="14">
        <v>5</v>
      </c>
      <c r="P681" s="18" t="s">
        <v>1939</v>
      </c>
      <c r="Q681" s="210">
        <v>0</v>
      </c>
      <c r="R681" s="210"/>
    </row>
    <row r="682" spans="1:18" ht="12.75">
      <c r="A682" s="9"/>
      <c r="B682" s="9"/>
      <c r="C682" s="9"/>
      <c r="D682" s="16" t="s">
        <v>1958</v>
      </c>
      <c r="E682" s="12">
        <v>3</v>
      </c>
      <c r="F682" s="18" t="s">
        <v>1914</v>
      </c>
      <c r="G682" s="14">
        <v>0</v>
      </c>
      <c r="H682" s="18" t="s">
        <v>1922</v>
      </c>
      <c r="I682" s="14">
        <v>1</v>
      </c>
      <c r="J682" s="18" t="s">
        <v>2033</v>
      </c>
      <c r="K682" s="14">
        <v>1</v>
      </c>
      <c r="L682" s="18" t="s">
        <v>2033</v>
      </c>
      <c r="M682" s="14">
        <v>1</v>
      </c>
      <c r="N682" s="18" t="s">
        <v>2033</v>
      </c>
      <c r="O682" s="14">
        <v>0</v>
      </c>
      <c r="P682" s="18" t="s">
        <v>1922</v>
      </c>
      <c r="Q682" s="210">
        <v>0</v>
      </c>
      <c r="R682" s="210"/>
    </row>
    <row r="683" spans="1:18" ht="12.75">
      <c r="A683" s="9"/>
      <c r="B683" s="9"/>
      <c r="C683" s="9"/>
      <c r="D683" s="16" t="s">
        <v>1905</v>
      </c>
      <c r="E683" s="12">
        <v>1</v>
      </c>
      <c r="F683" s="18" t="s">
        <v>1914</v>
      </c>
      <c r="G683" s="14">
        <v>0</v>
      </c>
      <c r="H683" s="18" t="s">
        <v>1922</v>
      </c>
      <c r="I683" s="14">
        <v>0</v>
      </c>
      <c r="J683" s="18" t="s">
        <v>1922</v>
      </c>
      <c r="K683" s="14">
        <v>1</v>
      </c>
      <c r="L683" s="18" t="s">
        <v>1914</v>
      </c>
      <c r="M683" s="14">
        <v>0</v>
      </c>
      <c r="N683" s="18" t="s">
        <v>1922</v>
      </c>
      <c r="O683" s="14">
        <v>0</v>
      </c>
      <c r="P683" s="18" t="s">
        <v>1922</v>
      </c>
      <c r="Q683" s="210">
        <v>0</v>
      </c>
      <c r="R683" s="210"/>
    </row>
    <row r="684" spans="1:18" ht="12.75">
      <c r="A684" s="9" t="s">
        <v>3961</v>
      </c>
      <c r="B684" s="9" t="s">
        <v>3962</v>
      </c>
      <c r="C684" s="212" t="s">
        <v>1912</v>
      </c>
      <c r="D684" s="212"/>
      <c r="E684" s="12">
        <v>139</v>
      </c>
      <c r="F684" s="13">
        <v>100</v>
      </c>
      <c r="G684" s="14">
        <v>3</v>
      </c>
      <c r="H684" s="13">
        <v>2.158273381294964</v>
      </c>
      <c r="I684" s="14">
        <v>25</v>
      </c>
      <c r="J684" s="13">
        <v>17.985611510791365</v>
      </c>
      <c r="K684" s="14">
        <v>31</v>
      </c>
      <c r="L684" s="13">
        <v>22.302158273381295</v>
      </c>
      <c r="M684" s="14">
        <v>58</v>
      </c>
      <c r="N684" s="13">
        <v>41.726618705035975</v>
      </c>
      <c r="O684" s="14">
        <v>22</v>
      </c>
      <c r="P684" s="13">
        <v>15.827338129496402</v>
      </c>
      <c r="Q684" s="210">
        <v>0</v>
      </c>
      <c r="R684" s="210"/>
    </row>
    <row r="685" spans="1:18" ht="12.75">
      <c r="A685" s="9"/>
      <c r="B685" s="9"/>
      <c r="C685" s="9"/>
      <c r="D685" s="16" t="s">
        <v>1913</v>
      </c>
      <c r="E685" s="12">
        <v>44</v>
      </c>
      <c r="F685" s="18" t="s">
        <v>1914</v>
      </c>
      <c r="G685" s="14">
        <v>2</v>
      </c>
      <c r="H685" s="18" t="s">
        <v>2039</v>
      </c>
      <c r="I685" s="14">
        <v>17</v>
      </c>
      <c r="J685" s="18" t="s">
        <v>2354</v>
      </c>
      <c r="K685" s="14">
        <v>25</v>
      </c>
      <c r="L685" s="18" t="s">
        <v>3963</v>
      </c>
      <c r="M685" s="14">
        <v>0</v>
      </c>
      <c r="N685" s="18" t="s">
        <v>1922</v>
      </c>
      <c r="O685" s="14">
        <v>0</v>
      </c>
      <c r="P685" s="18" t="s">
        <v>1922</v>
      </c>
      <c r="Q685" s="210">
        <v>0</v>
      </c>
      <c r="R685" s="210"/>
    </row>
    <row r="686" spans="1:18" ht="12.75">
      <c r="A686" s="9"/>
      <c r="B686" s="9"/>
      <c r="C686" s="9"/>
      <c r="D686" s="16" t="s">
        <v>1919</v>
      </c>
      <c r="E686" s="12">
        <v>86</v>
      </c>
      <c r="F686" s="18" t="s">
        <v>1914</v>
      </c>
      <c r="G686" s="14">
        <v>1</v>
      </c>
      <c r="H686" s="18" t="s">
        <v>2442</v>
      </c>
      <c r="I686" s="14">
        <v>8</v>
      </c>
      <c r="J686" s="18" t="s">
        <v>2092</v>
      </c>
      <c r="K686" s="14">
        <v>6</v>
      </c>
      <c r="L686" s="18" t="s">
        <v>2444</v>
      </c>
      <c r="M686" s="14">
        <v>58</v>
      </c>
      <c r="N686" s="18" t="s">
        <v>2093</v>
      </c>
      <c r="O686" s="14">
        <v>13</v>
      </c>
      <c r="P686" s="18" t="s">
        <v>3964</v>
      </c>
      <c r="Q686" s="210">
        <v>0</v>
      </c>
      <c r="R686" s="210"/>
    </row>
    <row r="687" spans="1:18" ht="12.75">
      <c r="A687" s="9"/>
      <c r="B687" s="9"/>
      <c r="C687" s="9"/>
      <c r="D687" s="16" t="s">
        <v>1925</v>
      </c>
      <c r="E687" s="12">
        <v>4</v>
      </c>
      <c r="F687" s="18" t="s">
        <v>1914</v>
      </c>
      <c r="G687" s="14">
        <v>0</v>
      </c>
      <c r="H687" s="18" t="s">
        <v>1922</v>
      </c>
      <c r="I687" s="14">
        <v>0</v>
      </c>
      <c r="J687" s="18" t="s">
        <v>1922</v>
      </c>
      <c r="K687" s="14">
        <v>0</v>
      </c>
      <c r="L687" s="18" t="s">
        <v>1922</v>
      </c>
      <c r="M687" s="14">
        <v>0</v>
      </c>
      <c r="N687" s="18" t="s">
        <v>1922</v>
      </c>
      <c r="O687" s="14">
        <v>4</v>
      </c>
      <c r="P687" s="18" t="s">
        <v>1914</v>
      </c>
      <c r="Q687" s="210">
        <v>0</v>
      </c>
      <c r="R687" s="210"/>
    </row>
    <row r="688" spans="1:18" ht="12.75">
      <c r="A688" s="9"/>
      <c r="B688" s="9"/>
      <c r="C688" s="9"/>
      <c r="D688" s="16" t="s">
        <v>1958</v>
      </c>
      <c r="E688" s="12">
        <v>1</v>
      </c>
      <c r="F688" s="18" t="s">
        <v>1914</v>
      </c>
      <c r="G688" s="14">
        <v>0</v>
      </c>
      <c r="H688" s="18" t="s">
        <v>1922</v>
      </c>
      <c r="I688" s="14">
        <v>0</v>
      </c>
      <c r="J688" s="18" t="s">
        <v>1922</v>
      </c>
      <c r="K688" s="14">
        <v>0</v>
      </c>
      <c r="L688" s="18" t="s">
        <v>1922</v>
      </c>
      <c r="M688" s="14">
        <v>0</v>
      </c>
      <c r="N688" s="18" t="s">
        <v>1922</v>
      </c>
      <c r="O688" s="14">
        <v>1</v>
      </c>
      <c r="P688" s="18" t="s">
        <v>1914</v>
      </c>
      <c r="Q688" s="210">
        <v>0</v>
      </c>
      <c r="R688" s="210"/>
    </row>
    <row r="689" spans="1:18" ht="12.75">
      <c r="A689" s="9"/>
      <c r="B689" s="9"/>
      <c r="C689" s="9"/>
      <c r="D689" s="16" t="s">
        <v>1905</v>
      </c>
      <c r="E689" s="12">
        <v>4</v>
      </c>
      <c r="F689" s="18" t="s">
        <v>1914</v>
      </c>
      <c r="G689" s="14">
        <v>0</v>
      </c>
      <c r="H689" s="18" t="s">
        <v>1922</v>
      </c>
      <c r="I689" s="14">
        <v>0</v>
      </c>
      <c r="J689" s="18" t="s">
        <v>1922</v>
      </c>
      <c r="K689" s="14">
        <v>0</v>
      </c>
      <c r="L689" s="18" t="s">
        <v>1922</v>
      </c>
      <c r="M689" s="14">
        <v>0</v>
      </c>
      <c r="N689" s="18" t="s">
        <v>1922</v>
      </c>
      <c r="O689" s="14">
        <v>4</v>
      </c>
      <c r="P689" s="18" t="s">
        <v>1914</v>
      </c>
      <c r="Q689" s="210">
        <v>0</v>
      </c>
      <c r="R689" s="210"/>
    </row>
    <row r="690" spans="1:18" ht="12.75">
      <c r="A690" s="9" t="s">
        <v>3965</v>
      </c>
      <c r="B690" s="9" t="s">
        <v>3966</v>
      </c>
      <c r="C690" s="212" t="s">
        <v>1912</v>
      </c>
      <c r="D690" s="212"/>
      <c r="E690" s="12">
        <v>347</v>
      </c>
      <c r="F690" s="13">
        <v>100</v>
      </c>
      <c r="G690" s="14">
        <v>6</v>
      </c>
      <c r="H690" s="13">
        <v>1.7291066282420748</v>
      </c>
      <c r="I690" s="14">
        <v>42</v>
      </c>
      <c r="J690" s="13">
        <v>12.103746397694524</v>
      </c>
      <c r="K690" s="14">
        <v>42</v>
      </c>
      <c r="L690" s="13">
        <v>12.103746397694524</v>
      </c>
      <c r="M690" s="14">
        <v>180</v>
      </c>
      <c r="N690" s="13">
        <v>51.873198847262245</v>
      </c>
      <c r="O690" s="14">
        <v>77</v>
      </c>
      <c r="P690" s="13">
        <v>22.19020172910663</v>
      </c>
      <c r="Q690" s="210">
        <v>19</v>
      </c>
      <c r="R690" s="210"/>
    </row>
    <row r="691" spans="1:18" ht="12.75">
      <c r="A691" s="9"/>
      <c r="B691" s="9"/>
      <c r="C691" s="9"/>
      <c r="D691" s="16" t="s">
        <v>1913</v>
      </c>
      <c r="E691" s="12">
        <v>89</v>
      </c>
      <c r="F691" s="18" t="s">
        <v>1914</v>
      </c>
      <c r="G691" s="14">
        <v>6</v>
      </c>
      <c r="H691" s="18" t="s">
        <v>3967</v>
      </c>
      <c r="I691" s="14">
        <v>41</v>
      </c>
      <c r="J691" s="18" t="s">
        <v>3968</v>
      </c>
      <c r="K691" s="14">
        <v>39</v>
      </c>
      <c r="L691" s="18" t="s">
        <v>3969</v>
      </c>
      <c r="M691" s="14">
        <v>3</v>
      </c>
      <c r="N691" s="18" t="s">
        <v>3970</v>
      </c>
      <c r="O691" s="14">
        <v>0</v>
      </c>
      <c r="P691" s="18" t="s">
        <v>1922</v>
      </c>
      <c r="Q691" s="210">
        <v>0</v>
      </c>
      <c r="R691" s="210"/>
    </row>
    <row r="692" spans="1:18" ht="12.75">
      <c r="A692" s="9"/>
      <c r="B692" s="9"/>
      <c r="C692" s="9"/>
      <c r="D692" s="16" t="s">
        <v>1919</v>
      </c>
      <c r="E692" s="12">
        <v>216</v>
      </c>
      <c r="F692" s="18" t="s">
        <v>1914</v>
      </c>
      <c r="G692" s="14">
        <v>0</v>
      </c>
      <c r="H692" s="18" t="s">
        <v>1922</v>
      </c>
      <c r="I692" s="14">
        <v>1</v>
      </c>
      <c r="J692" s="18" t="s">
        <v>2493</v>
      </c>
      <c r="K692" s="14">
        <v>3</v>
      </c>
      <c r="L692" s="18" t="s">
        <v>2606</v>
      </c>
      <c r="M692" s="14">
        <v>177</v>
      </c>
      <c r="N692" s="18" t="s">
        <v>3971</v>
      </c>
      <c r="O692" s="14">
        <v>35</v>
      </c>
      <c r="P692" s="18" t="s">
        <v>3972</v>
      </c>
      <c r="Q692" s="210">
        <v>10</v>
      </c>
      <c r="R692" s="210"/>
    </row>
    <row r="693" spans="1:18" ht="12.75">
      <c r="A693" s="9"/>
      <c r="B693" s="9"/>
      <c r="C693" s="9"/>
      <c r="D693" s="16" t="s">
        <v>1925</v>
      </c>
      <c r="E693" s="12">
        <v>41</v>
      </c>
      <c r="F693" s="18" t="s">
        <v>1914</v>
      </c>
      <c r="G693" s="14">
        <v>0</v>
      </c>
      <c r="H693" s="18" t="s">
        <v>1922</v>
      </c>
      <c r="I693" s="14">
        <v>0</v>
      </c>
      <c r="J693" s="18" t="s">
        <v>1922</v>
      </c>
      <c r="K693" s="14">
        <v>0</v>
      </c>
      <c r="L693" s="18" t="s">
        <v>1922</v>
      </c>
      <c r="M693" s="14">
        <v>0</v>
      </c>
      <c r="N693" s="18" t="s">
        <v>1922</v>
      </c>
      <c r="O693" s="14">
        <v>41</v>
      </c>
      <c r="P693" s="18" t="s">
        <v>1914</v>
      </c>
      <c r="Q693" s="210">
        <v>9</v>
      </c>
      <c r="R693" s="210"/>
    </row>
    <row r="694" spans="1:18" ht="12.75">
      <c r="A694" s="9"/>
      <c r="B694" s="9"/>
      <c r="C694" s="9"/>
      <c r="D694" s="16" t="s">
        <v>1958</v>
      </c>
      <c r="E694" s="12">
        <v>1</v>
      </c>
      <c r="F694" s="18" t="s">
        <v>1914</v>
      </c>
      <c r="G694" s="14">
        <v>0</v>
      </c>
      <c r="H694" s="18" t="s">
        <v>1922</v>
      </c>
      <c r="I694" s="14">
        <v>0</v>
      </c>
      <c r="J694" s="18" t="s">
        <v>1922</v>
      </c>
      <c r="K694" s="14">
        <v>0</v>
      </c>
      <c r="L694" s="18" t="s">
        <v>1922</v>
      </c>
      <c r="M694" s="14">
        <v>0</v>
      </c>
      <c r="N694" s="18" t="s">
        <v>1922</v>
      </c>
      <c r="O694" s="14">
        <v>1</v>
      </c>
      <c r="P694" s="18" t="s">
        <v>1914</v>
      </c>
      <c r="Q694" s="210">
        <v>0</v>
      </c>
      <c r="R694" s="210"/>
    </row>
    <row r="695" spans="1:18" ht="12.75">
      <c r="A695" s="9" t="s">
        <v>3973</v>
      </c>
      <c r="B695" s="9" t="s">
        <v>3974</v>
      </c>
      <c r="C695" s="212" t="s">
        <v>1912</v>
      </c>
      <c r="D695" s="212"/>
      <c r="E695" s="12">
        <v>114</v>
      </c>
      <c r="F695" s="13">
        <v>100</v>
      </c>
      <c r="G695" s="14">
        <v>4</v>
      </c>
      <c r="H695" s="13">
        <v>3.508771929824561</v>
      </c>
      <c r="I695" s="14">
        <v>18</v>
      </c>
      <c r="J695" s="13">
        <v>15.789473684210526</v>
      </c>
      <c r="K695" s="14">
        <v>14</v>
      </c>
      <c r="L695" s="13">
        <v>12.280701754385966</v>
      </c>
      <c r="M695" s="14">
        <v>70</v>
      </c>
      <c r="N695" s="13">
        <v>61.40350877192982</v>
      </c>
      <c r="O695" s="14">
        <v>8</v>
      </c>
      <c r="P695" s="13">
        <v>7.017543859649122</v>
      </c>
      <c r="Q695" s="210">
        <v>1</v>
      </c>
      <c r="R695" s="210"/>
    </row>
    <row r="696" spans="1:18" ht="12.75">
      <c r="A696" s="9"/>
      <c r="B696" s="9"/>
      <c r="C696" s="9"/>
      <c r="D696" s="16" t="s">
        <v>1913</v>
      </c>
      <c r="E696" s="12">
        <v>30</v>
      </c>
      <c r="F696" s="18" t="s">
        <v>1914</v>
      </c>
      <c r="G696" s="14">
        <v>4</v>
      </c>
      <c r="H696" s="18" t="s">
        <v>2022</v>
      </c>
      <c r="I696" s="14">
        <v>12</v>
      </c>
      <c r="J696" s="18" t="s">
        <v>2138</v>
      </c>
      <c r="K696" s="14">
        <v>13</v>
      </c>
      <c r="L696" s="18" t="s">
        <v>3975</v>
      </c>
      <c r="M696" s="14">
        <v>1</v>
      </c>
      <c r="N696" s="18" t="s">
        <v>2191</v>
      </c>
      <c r="O696" s="14">
        <v>0</v>
      </c>
      <c r="P696" s="18" t="s">
        <v>1922</v>
      </c>
      <c r="Q696" s="210">
        <v>0</v>
      </c>
      <c r="R696" s="210"/>
    </row>
    <row r="697" spans="1:18" ht="12.75">
      <c r="A697" s="9"/>
      <c r="B697" s="9"/>
      <c r="C697" s="9"/>
      <c r="D697" s="16" t="s">
        <v>1919</v>
      </c>
      <c r="E697" s="12">
        <v>75</v>
      </c>
      <c r="F697" s="18" t="s">
        <v>1914</v>
      </c>
      <c r="G697" s="14">
        <v>0</v>
      </c>
      <c r="H697" s="18" t="s">
        <v>1922</v>
      </c>
      <c r="I697" s="14">
        <v>5</v>
      </c>
      <c r="J697" s="18" t="s">
        <v>2023</v>
      </c>
      <c r="K697" s="14">
        <v>1</v>
      </c>
      <c r="L697" s="18" t="s">
        <v>3976</v>
      </c>
      <c r="M697" s="14">
        <v>64</v>
      </c>
      <c r="N697" s="18" t="s">
        <v>3977</v>
      </c>
      <c r="O697" s="14">
        <v>5</v>
      </c>
      <c r="P697" s="18" t="s">
        <v>2023</v>
      </c>
      <c r="Q697" s="210">
        <v>1</v>
      </c>
      <c r="R697" s="210"/>
    </row>
    <row r="698" spans="1:18" ht="12.75">
      <c r="A698" s="9"/>
      <c r="B698" s="9"/>
      <c r="C698" s="9"/>
      <c r="D698" s="16" t="s">
        <v>1925</v>
      </c>
      <c r="E698" s="12">
        <v>9</v>
      </c>
      <c r="F698" s="18" t="s">
        <v>1914</v>
      </c>
      <c r="G698" s="14">
        <v>0</v>
      </c>
      <c r="H698" s="18" t="s">
        <v>1922</v>
      </c>
      <c r="I698" s="14">
        <v>1</v>
      </c>
      <c r="J698" s="18" t="s">
        <v>2080</v>
      </c>
      <c r="K698" s="14">
        <v>0</v>
      </c>
      <c r="L698" s="18" t="s">
        <v>1922</v>
      </c>
      <c r="M698" s="14">
        <v>5</v>
      </c>
      <c r="N698" s="18" t="s">
        <v>2083</v>
      </c>
      <c r="O698" s="14">
        <v>3</v>
      </c>
      <c r="P698" s="18" t="s">
        <v>2033</v>
      </c>
      <c r="Q698" s="210">
        <v>0</v>
      </c>
      <c r="R698" s="210"/>
    </row>
    <row r="699" spans="1:18" ht="12.75">
      <c r="A699" s="9" t="s">
        <v>3978</v>
      </c>
      <c r="B699" s="9" t="s">
        <v>3979</v>
      </c>
      <c r="C699" s="212" t="s">
        <v>1912</v>
      </c>
      <c r="D699" s="212"/>
      <c r="E699" s="12">
        <v>108</v>
      </c>
      <c r="F699" s="13">
        <v>100</v>
      </c>
      <c r="G699" s="14">
        <v>4</v>
      </c>
      <c r="H699" s="13">
        <v>3.7037037037037037</v>
      </c>
      <c r="I699" s="14">
        <v>14</v>
      </c>
      <c r="J699" s="13">
        <v>12.962962962962964</v>
      </c>
      <c r="K699" s="14">
        <v>20</v>
      </c>
      <c r="L699" s="13">
        <v>18.51851851851852</v>
      </c>
      <c r="M699" s="14">
        <v>60</v>
      </c>
      <c r="N699" s="13">
        <v>55.55555555555556</v>
      </c>
      <c r="O699" s="14">
        <v>10</v>
      </c>
      <c r="P699" s="13">
        <v>9.25925925925926</v>
      </c>
      <c r="Q699" s="210">
        <v>0</v>
      </c>
      <c r="R699" s="210"/>
    </row>
    <row r="700" spans="1:18" ht="12.75">
      <c r="A700" s="9"/>
      <c r="B700" s="9"/>
      <c r="C700" s="9"/>
      <c r="D700" s="16" t="s">
        <v>1913</v>
      </c>
      <c r="E700" s="12">
        <v>23</v>
      </c>
      <c r="F700" s="18" t="s">
        <v>1914</v>
      </c>
      <c r="G700" s="14">
        <v>1</v>
      </c>
      <c r="H700" s="18" t="s">
        <v>2069</v>
      </c>
      <c r="I700" s="14">
        <v>8</v>
      </c>
      <c r="J700" s="18" t="s">
        <v>2275</v>
      </c>
      <c r="K700" s="14">
        <v>14</v>
      </c>
      <c r="L700" s="18" t="s">
        <v>2031</v>
      </c>
      <c r="M700" s="14">
        <v>0</v>
      </c>
      <c r="N700" s="18" t="s">
        <v>1922</v>
      </c>
      <c r="O700" s="14">
        <v>0</v>
      </c>
      <c r="P700" s="18" t="s">
        <v>1922</v>
      </c>
      <c r="Q700" s="210">
        <v>0</v>
      </c>
      <c r="R700" s="210"/>
    </row>
    <row r="701" spans="1:18" ht="12.75">
      <c r="A701" s="9"/>
      <c r="B701" s="9"/>
      <c r="C701" s="9"/>
      <c r="D701" s="16" t="s">
        <v>1919</v>
      </c>
      <c r="E701" s="12">
        <v>77</v>
      </c>
      <c r="F701" s="18" t="s">
        <v>1914</v>
      </c>
      <c r="G701" s="14">
        <v>2</v>
      </c>
      <c r="H701" s="18" t="s">
        <v>3980</v>
      </c>
      <c r="I701" s="14">
        <v>5</v>
      </c>
      <c r="J701" s="18" t="s">
        <v>3981</v>
      </c>
      <c r="K701" s="14">
        <v>5</v>
      </c>
      <c r="L701" s="18" t="s">
        <v>3981</v>
      </c>
      <c r="M701" s="14">
        <v>59</v>
      </c>
      <c r="N701" s="18" t="s">
        <v>3982</v>
      </c>
      <c r="O701" s="14">
        <v>6</v>
      </c>
      <c r="P701" s="18" t="s">
        <v>3983</v>
      </c>
      <c r="Q701" s="210">
        <v>0</v>
      </c>
      <c r="R701" s="210"/>
    </row>
    <row r="702" spans="1:18" ht="12.75">
      <c r="A702" s="9"/>
      <c r="B702" s="9"/>
      <c r="C702" s="9"/>
      <c r="D702" s="16" t="s">
        <v>1925</v>
      </c>
      <c r="E702" s="12">
        <v>5</v>
      </c>
      <c r="F702" s="18" t="s">
        <v>1914</v>
      </c>
      <c r="G702" s="14">
        <v>1</v>
      </c>
      <c r="H702" s="18" t="s">
        <v>1929</v>
      </c>
      <c r="I702" s="14">
        <v>1</v>
      </c>
      <c r="J702" s="18" t="s">
        <v>1929</v>
      </c>
      <c r="K702" s="14">
        <v>1</v>
      </c>
      <c r="L702" s="18" t="s">
        <v>1929</v>
      </c>
      <c r="M702" s="14">
        <v>1</v>
      </c>
      <c r="N702" s="18" t="s">
        <v>1929</v>
      </c>
      <c r="O702" s="14">
        <v>1</v>
      </c>
      <c r="P702" s="18" t="s">
        <v>1929</v>
      </c>
      <c r="Q702" s="210">
        <v>0</v>
      </c>
      <c r="R702" s="210"/>
    </row>
    <row r="703" spans="1:18" ht="12.75">
      <c r="A703" s="9"/>
      <c r="B703" s="9"/>
      <c r="C703" s="9"/>
      <c r="D703" s="16" t="s">
        <v>1958</v>
      </c>
      <c r="E703" s="12">
        <v>1</v>
      </c>
      <c r="F703" s="18" t="s">
        <v>1914</v>
      </c>
      <c r="G703" s="14">
        <v>0</v>
      </c>
      <c r="H703" s="18" t="s">
        <v>1922</v>
      </c>
      <c r="I703" s="14">
        <v>0</v>
      </c>
      <c r="J703" s="18" t="s">
        <v>1922</v>
      </c>
      <c r="K703" s="14">
        <v>0</v>
      </c>
      <c r="L703" s="18" t="s">
        <v>1922</v>
      </c>
      <c r="M703" s="14">
        <v>0</v>
      </c>
      <c r="N703" s="18" t="s">
        <v>1922</v>
      </c>
      <c r="O703" s="14">
        <v>1</v>
      </c>
      <c r="P703" s="18" t="s">
        <v>1914</v>
      </c>
      <c r="Q703" s="210">
        <v>0</v>
      </c>
      <c r="R703" s="210"/>
    </row>
    <row r="704" spans="1:18" ht="12.75">
      <c r="A704" s="9"/>
      <c r="B704" s="9"/>
      <c r="C704" s="9"/>
      <c r="D704" s="16" t="s">
        <v>1905</v>
      </c>
      <c r="E704" s="12">
        <v>2</v>
      </c>
      <c r="F704" s="18" t="s">
        <v>1914</v>
      </c>
      <c r="G704" s="14">
        <v>0</v>
      </c>
      <c r="H704" s="18" t="s">
        <v>1922</v>
      </c>
      <c r="I704" s="14">
        <v>0</v>
      </c>
      <c r="J704" s="18" t="s">
        <v>1922</v>
      </c>
      <c r="K704" s="14">
        <v>0</v>
      </c>
      <c r="L704" s="18" t="s">
        <v>1922</v>
      </c>
      <c r="M704" s="14">
        <v>0</v>
      </c>
      <c r="N704" s="18" t="s">
        <v>1922</v>
      </c>
      <c r="O704" s="14">
        <v>2</v>
      </c>
      <c r="P704" s="18" t="s">
        <v>1914</v>
      </c>
      <c r="Q704" s="210">
        <v>0</v>
      </c>
      <c r="R704" s="210"/>
    </row>
    <row r="705" spans="1:18" ht="12.75">
      <c r="A705" s="9" t="s">
        <v>3984</v>
      </c>
      <c r="B705" s="9" t="s">
        <v>3985</v>
      </c>
      <c r="C705" s="212" t="s">
        <v>1912</v>
      </c>
      <c r="D705" s="212"/>
      <c r="E705" s="12">
        <v>185</v>
      </c>
      <c r="F705" s="13">
        <v>100</v>
      </c>
      <c r="G705" s="14">
        <v>2</v>
      </c>
      <c r="H705" s="13">
        <v>1.0810810810810811</v>
      </c>
      <c r="I705" s="14">
        <v>32</v>
      </c>
      <c r="J705" s="13">
        <v>17.2972972972973</v>
      </c>
      <c r="K705" s="14">
        <v>31</v>
      </c>
      <c r="L705" s="13">
        <v>16.756756756756758</v>
      </c>
      <c r="M705" s="14">
        <v>116</v>
      </c>
      <c r="N705" s="13">
        <v>62.7027027027027</v>
      </c>
      <c r="O705" s="14">
        <v>4</v>
      </c>
      <c r="P705" s="13">
        <v>2.1621621621621623</v>
      </c>
      <c r="Q705" s="210">
        <v>0</v>
      </c>
      <c r="R705" s="210"/>
    </row>
    <row r="706" spans="1:18" ht="12.75">
      <c r="A706" s="9"/>
      <c r="B706" s="9"/>
      <c r="C706" s="9"/>
      <c r="D706" s="16" t="s">
        <v>1913</v>
      </c>
      <c r="E706" s="12">
        <v>62</v>
      </c>
      <c r="F706" s="18" t="s">
        <v>1914</v>
      </c>
      <c r="G706" s="14">
        <v>2</v>
      </c>
      <c r="H706" s="18" t="s">
        <v>2225</v>
      </c>
      <c r="I706" s="14">
        <v>30</v>
      </c>
      <c r="J706" s="18" t="s">
        <v>3986</v>
      </c>
      <c r="K706" s="14">
        <v>30</v>
      </c>
      <c r="L706" s="18" t="s">
        <v>3986</v>
      </c>
      <c r="M706" s="14">
        <v>0</v>
      </c>
      <c r="N706" s="18" t="s">
        <v>1922</v>
      </c>
      <c r="O706" s="14">
        <v>0</v>
      </c>
      <c r="P706" s="18" t="s">
        <v>1922</v>
      </c>
      <c r="Q706" s="210">
        <v>0</v>
      </c>
      <c r="R706" s="210"/>
    </row>
    <row r="707" spans="1:18" ht="12.75">
      <c r="A707" s="9"/>
      <c r="B707" s="9"/>
      <c r="C707" s="9"/>
      <c r="D707" s="16" t="s">
        <v>1919</v>
      </c>
      <c r="E707" s="12">
        <v>118</v>
      </c>
      <c r="F707" s="18" t="s">
        <v>1914</v>
      </c>
      <c r="G707" s="14">
        <v>0</v>
      </c>
      <c r="H707" s="18" t="s">
        <v>1922</v>
      </c>
      <c r="I707" s="14">
        <v>1</v>
      </c>
      <c r="J707" s="18" t="s">
        <v>3987</v>
      </c>
      <c r="K707" s="14">
        <v>1</v>
      </c>
      <c r="L707" s="18" t="s">
        <v>3987</v>
      </c>
      <c r="M707" s="14">
        <v>113</v>
      </c>
      <c r="N707" s="18" t="s">
        <v>3988</v>
      </c>
      <c r="O707" s="14">
        <v>3</v>
      </c>
      <c r="P707" s="18" t="s">
        <v>3989</v>
      </c>
      <c r="Q707" s="210">
        <v>0</v>
      </c>
      <c r="R707" s="210"/>
    </row>
    <row r="708" spans="1:18" ht="12.75">
      <c r="A708" s="9"/>
      <c r="B708" s="9"/>
      <c r="C708" s="9"/>
      <c r="D708" s="16" t="s">
        <v>1925</v>
      </c>
      <c r="E708" s="12">
        <v>5</v>
      </c>
      <c r="F708" s="18" t="s">
        <v>1914</v>
      </c>
      <c r="G708" s="14">
        <v>0</v>
      </c>
      <c r="H708" s="18" t="s">
        <v>1922</v>
      </c>
      <c r="I708" s="14">
        <v>1</v>
      </c>
      <c r="J708" s="18" t="s">
        <v>1929</v>
      </c>
      <c r="K708" s="14">
        <v>0</v>
      </c>
      <c r="L708" s="18" t="s">
        <v>1922</v>
      </c>
      <c r="M708" s="14">
        <v>3</v>
      </c>
      <c r="N708" s="18" t="s">
        <v>1928</v>
      </c>
      <c r="O708" s="14">
        <v>1</v>
      </c>
      <c r="P708" s="18" t="s">
        <v>1929</v>
      </c>
      <c r="Q708" s="210">
        <v>0</v>
      </c>
      <c r="R708" s="210"/>
    </row>
    <row r="709" spans="1:18" ht="12.75">
      <c r="A709" s="9" t="s">
        <v>3990</v>
      </c>
      <c r="B709" s="9" t="s">
        <v>3991</v>
      </c>
      <c r="C709" s="212" t="s">
        <v>1912</v>
      </c>
      <c r="D709" s="212"/>
      <c r="E709" s="12">
        <v>79</v>
      </c>
      <c r="F709" s="13">
        <v>100</v>
      </c>
      <c r="G709" s="14">
        <v>4</v>
      </c>
      <c r="H709" s="13">
        <v>5.063291139240507</v>
      </c>
      <c r="I709" s="14">
        <v>10</v>
      </c>
      <c r="J709" s="13">
        <v>12.658227848101266</v>
      </c>
      <c r="K709" s="14">
        <v>22</v>
      </c>
      <c r="L709" s="13">
        <v>27.848101265822784</v>
      </c>
      <c r="M709" s="14">
        <v>42</v>
      </c>
      <c r="N709" s="13">
        <v>53.164556962025316</v>
      </c>
      <c r="O709" s="14">
        <v>1</v>
      </c>
      <c r="P709" s="13">
        <v>1.2658227848101267</v>
      </c>
      <c r="Q709" s="210">
        <v>0</v>
      </c>
      <c r="R709" s="210"/>
    </row>
    <row r="710" spans="1:18" ht="12.75">
      <c r="A710" s="9"/>
      <c r="B710" s="9"/>
      <c r="C710" s="9"/>
      <c r="D710" s="16" t="s">
        <v>1913</v>
      </c>
      <c r="E710" s="12">
        <v>29</v>
      </c>
      <c r="F710" s="18" t="s">
        <v>1914</v>
      </c>
      <c r="G710" s="14">
        <v>3</v>
      </c>
      <c r="H710" s="18" t="s">
        <v>3992</v>
      </c>
      <c r="I710" s="14">
        <v>6</v>
      </c>
      <c r="J710" s="18" t="s">
        <v>3993</v>
      </c>
      <c r="K710" s="14">
        <v>20</v>
      </c>
      <c r="L710" s="18" t="s">
        <v>3994</v>
      </c>
      <c r="M710" s="14">
        <v>0</v>
      </c>
      <c r="N710" s="18" t="s">
        <v>1922</v>
      </c>
      <c r="O710" s="14">
        <v>0</v>
      </c>
      <c r="P710" s="18" t="s">
        <v>1922</v>
      </c>
      <c r="Q710" s="210">
        <v>0</v>
      </c>
      <c r="R710" s="210"/>
    </row>
    <row r="711" spans="1:18" ht="12.75">
      <c r="A711" s="9"/>
      <c r="B711" s="9"/>
      <c r="C711" s="9"/>
      <c r="D711" s="16" t="s">
        <v>1919</v>
      </c>
      <c r="E711" s="12">
        <v>48</v>
      </c>
      <c r="F711" s="18" t="s">
        <v>1914</v>
      </c>
      <c r="G711" s="14">
        <v>1</v>
      </c>
      <c r="H711" s="18" t="s">
        <v>2664</v>
      </c>
      <c r="I711" s="14">
        <v>3</v>
      </c>
      <c r="J711" s="18" t="s">
        <v>1924</v>
      </c>
      <c r="K711" s="14">
        <v>2</v>
      </c>
      <c r="L711" s="18" t="s">
        <v>2522</v>
      </c>
      <c r="M711" s="14">
        <v>42</v>
      </c>
      <c r="N711" s="18" t="s">
        <v>3721</v>
      </c>
      <c r="O711" s="14">
        <v>0</v>
      </c>
      <c r="P711" s="18" t="s">
        <v>1922</v>
      </c>
      <c r="Q711" s="210">
        <v>0</v>
      </c>
      <c r="R711" s="210"/>
    </row>
    <row r="712" spans="1:18" ht="12.75">
      <c r="A712" s="9"/>
      <c r="B712" s="9"/>
      <c r="C712" s="9"/>
      <c r="D712" s="16" t="s">
        <v>1925</v>
      </c>
      <c r="E712" s="12">
        <v>2</v>
      </c>
      <c r="F712" s="18" t="s">
        <v>1914</v>
      </c>
      <c r="G712" s="14">
        <v>0</v>
      </c>
      <c r="H712" s="18" t="s">
        <v>1922</v>
      </c>
      <c r="I712" s="14">
        <v>1</v>
      </c>
      <c r="J712" s="18" t="s">
        <v>2016</v>
      </c>
      <c r="K712" s="14">
        <v>0</v>
      </c>
      <c r="L712" s="18" t="s">
        <v>1922</v>
      </c>
      <c r="M712" s="14">
        <v>0</v>
      </c>
      <c r="N712" s="18" t="s">
        <v>1922</v>
      </c>
      <c r="O712" s="14">
        <v>1</v>
      </c>
      <c r="P712" s="18" t="s">
        <v>2016</v>
      </c>
      <c r="Q712" s="210">
        <v>0</v>
      </c>
      <c r="R712" s="210"/>
    </row>
    <row r="713" spans="1:18" ht="12.75">
      <c r="A713" s="9" t="s">
        <v>3995</v>
      </c>
      <c r="B713" s="9" t="s">
        <v>3996</v>
      </c>
      <c r="C713" s="212" t="s">
        <v>1912</v>
      </c>
      <c r="D713" s="212"/>
      <c r="E713" s="12">
        <v>182</v>
      </c>
      <c r="F713" s="13">
        <v>100</v>
      </c>
      <c r="G713" s="14">
        <v>5</v>
      </c>
      <c r="H713" s="13">
        <v>2.7472527472527473</v>
      </c>
      <c r="I713" s="14">
        <v>51</v>
      </c>
      <c r="J713" s="13">
        <v>28.021978021978022</v>
      </c>
      <c r="K713" s="14">
        <v>15</v>
      </c>
      <c r="L713" s="13">
        <v>8.241758241758241</v>
      </c>
      <c r="M713" s="14">
        <v>104</v>
      </c>
      <c r="N713" s="13">
        <v>57.142857142857146</v>
      </c>
      <c r="O713" s="14">
        <v>7</v>
      </c>
      <c r="P713" s="13">
        <v>3.8461538461538463</v>
      </c>
      <c r="Q713" s="210">
        <v>0</v>
      </c>
      <c r="R713" s="210"/>
    </row>
    <row r="714" spans="1:18" ht="12.75">
      <c r="A714" s="9"/>
      <c r="B714" s="9"/>
      <c r="C714" s="9"/>
      <c r="D714" s="16" t="s">
        <v>1913</v>
      </c>
      <c r="E714" s="12">
        <v>56</v>
      </c>
      <c r="F714" s="18" t="s">
        <v>1914</v>
      </c>
      <c r="G714" s="14">
        <v>5</v>
      </c>
      <c r="H714" s="18" t="s">
        <v>2390</v>
      </c>
      <c r="I714" s="14">
        <v>41</v>
      </c>
      <c r="J714" s="18" t="s">
        <v>3997</v>
      </c>
      <c r="K714" s="14">
        <v>10</v>
      </c>
      <c r="L714" s="18" t="s">
        <v>2235</v>
      </c>
      <c r="M714" s="14">
        <v>0</v>
      </c>
      <c r="N714" s="18" t="s">
        <v>1922</v>
      </c>
      <c r="O714" s="14">
        <v>0</v>
      </c>
      <c r="P714" s="18" t="s">
        <v>1922</v>
      </c>
      <c r="Q714" s="210">
        <v>0</v>
      </c>
      <c r="R714" s="210"/>
    </row>
    <row r="715" spans="1:18" ht="12.75">
      <c r="A715" s="9"/>
      <c r="B715" s="9"/>
      <c r="C715" s="9"/>
      <c r="D715" s="16" t="s">
        <v>1919</v>
      </c>
      <c r="E715" s="12">
        <v>110</v>
      </c>
      <c r="F715" s="18" t="s">
        <v>1914</v>
      </c>
      <c r="G715" s="14">
        <v>0</v>
      </c>
      <c r="H715" s="18" t="s">
        <v>1922</v>
      </c>
      <c r="I715" s="14">
        <v>7</v>
      </c>
      <c r="J715" s="18" t="s">
        <v>3998</v>
      </c>
      <c r="K715" s="14">
        <v>5</v>
      </c>
      <c r="L715" s="18" t="s">
        <v>2039</v>
      </c>
      <c r="M715" s="14">
        <v>93</v>
      </c>
      <c r="N715" s="18" t="s">
        <v>3999</v>
      </c>
      <c r="O715" s="14">
        <v>5</v>
      </c>
      <c r="P715" s="18" t="s">
        <v>2039</v>
      </c>
      <c r="Q715" s="210">
        <v>0</v>
      </c>
      <c r="R715" s="210"/>
    </row>
    <row r="716" spans="1:18" ht="12.75">
      <c r="A716" s="9"/>
      <c r="B716" s="9"/>
      <c r="C716" s="9"/>
      <c r="D716" s="16" t="s">
        <v>1925</v>
      </c>
      <c r="E716" s="12">
        <v>16</v>
      </c>
      <c r="F716" s="18" t="s">
        <v>1914</v>
      </c>
      <c r="G716" s="14">
        <v>0</v>
      </c>
      <c r="H716" s="18" t="s">
        <v>1922</v>
      </c>
      <c r="I716" s="14">
        <v>3</v>
      </c>
      <c r="J716" s="18" t="s">
        <v>2210</v>
      </c>
      <c r="K716" s="14">
        <v>0</v>
      </c>
      <c r="L716" s="18" t="s">
        <v>1922</v>
      </c>
      <c r="M716" s="14">
        <v>11</v>
      </c>
      <c r="N716" s="18" t="s">
        <v>2171</v>
      </c>
      <c r="O716" s="14">
        <v>2</v>
      </c>
      <c r="P716" s="18" t="s">
        <v>1940</v>
      </c>
      <c r="Q716" s="210">
        <v>0</v>
      </c>
      <c r="R716" s="210"/>
    </row>
    <row r="717" spans="1:18" ht="12.75">
      <c r="A717" s="9" t="s">
        <v>4000</v>
      </c>
      <c r="B717" s="9" t="s">
        <v>4001</v>
      </c>
      <c r="C717" s="212" t="s">
        <v>1912</v>
      </c>
      <c r="D717" s="212"/>
      <c r="E717" s="12">
        <v>73</v>
      </c>
      <c r="F717" s="13">
        <v>100</v>
      </c>
      <c r="G717" s="14">
        <v>2</v>
      </c>
      <c r="H717" s="13">
        <v>2.73972602739726</v>
      </c>
      <c r="I717" s="14">
        <v>3</v>
      </c>
      <c r="J717" s="13">
        <v>4.109589041095891</v>
      </c>
      <c r="K717" s="14">
        <v>27</v>
      </c>
      <c r="L717" s="13">
        <v>36.986301369863014</v>
      </c>
      <c r="M717" s="14">
        <v>37</v>
      </c>
      <c r="N717" s="13">
        <v>50.68493150684932</v>
      </c>
      <c r="O717" s="14">
        <v>4</v>
      </c>
      <c r="P717" s="13">
        <v>5.47945205479452</v>
      </c>
      <c r="Q717" s="210">
        <v>0</v>
      </c>
      <c r="R717" s="210"/>
    </row>
    <row r="718" spans="1:18" ht="12.75">
      <c r="A718" s="9"/>
      <c r="B718" s="9"/>
      <c r="C718" s="9"/>
      <c r="D718" s="16" t="s">
        <v>1913</v>
      </c>
      <c r="E718" s="12">
        <v>14</v>
      </c>
      <c r="F718" s="18" t="s">
        <v>1914</v>
      </c>
      <c r="G718" s="14">
        <v>2</v>
      </c>
      <c r="H718" s="18" t="s">
        <v>1935</v>
      </c>
      <c r="I718" s="14">
        <v>2</v>
      </c>
      <c r="J718" s="18" t="s">
        <v>1935</v>
      </c>
      <c r="K718" s="14">
        <v>10</v>
      </c>
      <c r="L718" s="18" t="s">
        <v>3638</v>
      </c>
      <c r="M718" s="14">
        <v>0</v>
      </c>
      <c r="N718" s="18" t="s">
        <v>1922</v>
      </c>
      <c r="O718" s="14">
        <v>0</v>
      </c>
      <c r="P718" s="18" t="s">
        <v>1922</v>
      </c>
      <c r="Q718" s="210">
        <v>0</v>
      </c>
      <c r="R718" s="210"/>
    </row>
    <row r="719" spans="1:18" ht="12.75">
      <c r="A719" s="9"/>
      <c r="B719" s="9"/>
      <c r="C719" s="9"/>
      <c r="D719" s="16" t="s">
        <v>1919</v>
      </c>
      <c r="E719" s="12">
        <v>48</v>
      </c>
      <c r="F719" s="18" t="s">
        <v>1914</v>
      </c>
      <c r="G719" s="14">
        <v>0</v>
      </c>
      <c r="H719" s="18" t="s">
        <v>1922</v>
      </c>
      <c r="I719" s="14">
        <v>1</v>
      </c>
      <c r="J719" s="18" t="s">
        <v>2664</v>
      </c>
      <c r="K719" s="14">
        <v>11</v>
      </c>
      <c r="L719" s="18" t="s">
        <v>2103</v>
      </c>
      <c r="M719" s="14">
        <v>35</v>
      </c>
      <c r="N719" s="18" t="s">
        <v>2666</v>
      </c>
      <c r="O719" s="14">
        <v>1</v>
      </c>
      <c r="P719" s="18" t="s">
        <v>2664</v>
      </c>
      <c r="Q719" s="210">
        <v>0</v>
      </c>
      <c r="R719" s="210"/>
    </row>
    <row r="720" spans="1:18" ht="12.75">
      <c r="A720" s="9"/>
      <c r="B720" s="9"/>
      <c r="C720" s="9"/>
      <c r="D720" s="16" t="s">
        <v>1925</v>
      </c>
      <c r="E720" s="12">
        <v>4</v>
      </c>
      <c r="F720" s="18" t="s">
        <v>1914</v>
      </c>
      <c r="G720" s="14">
        <v>0</v>
      </c>
      <c r="H720" s="18" t="s">
        <v>1922</v>
      </c>
      <c r="I720" s="14">
        <v>0</v>
      </c>
      <c r="J720" s="18" t="s">
        <v>1922</v>
      </c>
      <c r="K720" s="14">
        <v>2</v>
      </c>
      <c r="L720" s="18" t="s">
        <v>2016</v>
      </c>
      <c r="M720" s="14">
        <v>0</v>
      </c>
      <c r="N720" s="18" t="s">
        <v>1922</v>
      </c>
      <c r="O720" s="14">
        <v>2</v>
      </c>
      <c r="P720" s="18" t="s">
        <v>2016</v>
      </c>
      <c r="Q720" s="210">
        <v>0</v>
      </c>
      <c r="R720" s="210"/>
    </row>
    <row r="721" spans="1:18" ht="12.75">
      <c r="A721" s="9"/>
      <c r="B721" s="9"/>
      <c r="C721" s="9"/>
      <c r="D721" s="16" t="s">
        <v>1958</v>
      </c>
      <c r="E721" s="12">
        <v>3</v>
      </c>
      <c r="F721" s="18" t="s">
        <v>1914</v>
      </c>
      <c r="G721" s="14">
        <v>0</v>
      </c>
      <c r="H721" s="18" t="s">
        <v>1922</v>
      </c>
      <c r="I721" s="14">
        <v>0</v>
      </c>
      <c r="J721" s="18" t="s">
        <v>1922</v>
      </c>
      <c r="K721" s="14">
        <v>1</v>
      </c>
      <c r="L721" s="18" t="s">
        <v>2033</v>
      </c>
      <c r="M721" s="14">
        <v>1</v>
      </c>
      <c r="N721" s="18" t="s">
        <v>2033</v>
      </c>
      <c r="O721" s="14">
        <v>1</v>
      </c>
      <c r="P721" s="18" t="s">
        <v>2033</v>
      </c>
      <c r="Q721" s="210">
        <v>0</v>
      </c>
      <c r="R721" s="210"/>
    </row>
    <row r="722" spans="1:18" ht="12.75">
      <c r="A722" s="9"/>
      <c r="B722" s="9"/>
      <c r="C722" s="9"/>
      <c r="D722" s="16" t="s">
        <v>1905</v>
      </c>
      <c r="E722" s="12">
        <v>4</v>
      </c>
      <c r="F722" s="18" t="s">
        <v>1914</v>
      </c>
      <c r="G722" s="14">
        <v>0</v>
      </c>
      <c r="H722" s="18" t="s">
        <v>1922</v>
      </c>
      <c r="I722" s="14">
        <v>0</v>
      </c>
      <c r="J722" s="18" t="s">
        <v>1922</v>
      </c>
      <c r="K722" s="14">
        <v>3</v>
      </c>
      <c r="L722" s="18" t="s">
        <v>2054</v>
      </c>
      <c r="M722" s="14">
        <v>1</v>
      </c>
      <c r="N722" s="18" t="s">
        <v>1939</v>
      </c>
      <c r="O722" s="14">
        <v>0</v>
      </c>
      <c r="P722" s="18" t="s">
        <v>1922</v>
      </c>
      <c r="Q722" s="210">
        <v>0</v>
      </c>
      <c r="R722" s="210"/>
    </row>
    <row r="723" spans="1:18" ht="12.75">
      <c r="A723" s="9" t="s">
        <v>4002</v>
      </c>
      <c r="B723" s="9" t="s">
        <v>4003</v>
      </c>
      <c r="C723" s="212" t="s">
        <v>1912</v>
      </c>
      <c r="D723" s="212"/>
      <c r="E723" s="12">
        <v>12</v>
      </c>
      <c r="F723" s="13">
        <v>100</v>
      </c>
      <c r="G723" s="14">
        <v>2</v>
      </c>
      <c r="H723" s="13">
        <v>16.666666666666668</v>
      </c>
      <c r="I723" s="14">
        <v>2</v>
      </c>
      <c r="J723" s="13">
        <v>16.666666666666668</v>
      </c>
      <c r="K723" s="14">
        <v>8</v>
      </c>
      <c r="L723" s="13">
        <v>66.66666666666667</v>
      </c>
      <c r="M723" s="14">
        <v>0</v>
      </c>
      <c r="N723" s="13">
        <v>0</v>
      </c>
      <c r="O723" s="14">
        <v>0</v>
      </c>
      <c r="P723" s="13">
        <v>0</v>
      </c>
      <c r="Q723" s="210">
        <v>0</v>
      </c>
      <c r="R723" s="210"/>
    </row>
    <row r="724" spans="1:18" ht="12.75">
      <c r="A724" s="9"/>
      <c r="B724" s="9"/>
      <c r="C724" s="9"/>
      <c r="D724" s="16" t="s">
        <v>1913</v>
      </c>
      <c r="E724" s="12">
        <v>9</v>
      </c>
      <c r="F724" s="18" t="s">
        <v>1914</v>
      </c>
      <c r="G724" s="14">
        <v>1</v>
      </c>
      <c r="H724" s="18" t="s">
        <v>2080</v>
      </c>
      <c r="I724" s="14">
        <v>0</v>
      </c>
      <c r="J724" s="18" t="s">
        <v>1922</v>
      </c>
      <c r="K724" s="14">
        <v>8</v>
      </c>
      <c r="L724" s="18" t="s">
        <v>3537</v>
      </c>
      <c r="M724" s="14">
        <v>0</v>
      </c>
      <c r="N724" s="18" t="s">
        <v>1922</v>
      </c>
      <c r="O724" s="14">
        <v>0</v>
      </c>
      <c r="P724" s="18" t="s">
        <v>1922</v>
      </c>
      <c r="Q724" s="210">
        <v>0</v>
      </c>
      <c r="R724" s="210"/>
    </row>
    <row r="725" spans="1:18" ht="12.75">
      <c r="A725" s="9"/>
      <c r="B725" s="9"/>
      <c r="C725" s="9"/>
      <c r="D725" s="16" t="s">
        <v>1919</v>
      </c>
      <c r="E725" s="12">
        <v>1</v>
      </c>
      <c r="F725" s="18" t="s">
        <v>1914</v>
      </c>
      <c r="G725" s="14">
        <v>0</v>
      </c>
      <c r="H725" s="18" t="s">
        <v>1922</v>
      </c>
      <c r="I725" s="14">
        <v>1</v>
      </c>
      <c r="J725" s="18" t="s">
        <v>1914</v>
      </c>
      <c r="K725" s="14">
        <v>0</v>
      </c>
      <c r="L725" s="18" t="s">
        <v>1922</v>
      </c>
      <c r="M725" s="14">
        <v>0</v>
      </c>
      <c r="N725" s="18" t="s">
        <v>1922</v>
      </c>
      <c r="O725" s="14">
        <v>0</v>
      </c>
      <c r="P725" s="18" t="s">
        <v>1922</v>
      </c>
      <c r="Q725" s="210">
        <v>0</v>
      </c>
      <c r="R725" s="210"/>
    </row>
    <row r="726" spans="1:18" ht="12.75">
      <c r="A726" s="9"/>
      <c r="B726" s="9"/>
      <c r="C726" s="9"/>
      <c r="D726" s="16" t="s">
        <v>1925</v>
      </c>
      <c r="E726" s="12">
        <v>2</v>
      </c>
      <c r="F726" s="18" t="s">
        <v>1914</v>
      </c>
      <c r="G726" s="14">
        <v>1</v>
      </c>
      <c r="H726" s="18" t="s">
        <v>2016</v>
      </c>
      <c r="I726" s="14">
        <v>1</v>
      </c>
      <c r="J726" s="18" t="s">
        <v>2016</v>
      </c>
      <c r="K726" s="14">
        <v>0</v>
      </c>
      <c r="L726" s="18" t="s">
        <v>1922</v>
      </c>
      <c r="M726" s="14">
        <v>0</v>
      </c>
      <c r="N726" s="18" t="s">
        <v>1922</v>
      </c>
      <c r="O726" s="14">
        <v>0</v>
      </c>
      <c r="P726" s="18" t="s">
        <v>1922</v>
      </c>
      <c r="Q726" s="210">
        <v>0</v>
      </c>
      <c r="R726" s="210"/>
    </row>
    <row r="727" spans="1:18" ht="12.75">
      <c r="A727" s="9" t="s">
        <v>4004</v>
      </c>
      <c r="B727" s="9" t="s">
        <v>4005</v>
      </c>
      <c r="C727" s="212" t="s">
        <v>1912</v>
      </c>
      <c r="D727" s="212"/>
      <c r="E727" s="12">
        <v>124</v>
      </c>
      <c r="F727" s="13">
        <v>100</v>
      </c>
      <c r="G727" s="14">
        <v>1</v>
      </c>
      <c r="H727" s="13">
        <v>0.8064516129032258</v>
      </c>
      <c r="I727" s="14">
        <v>22</v>
      </c>
      <c r="J727" s="13">
        <v>17.741935483870968</v>
      </c>
      <c r="K727" s="14">
        <v>19</v>
      </c>
      <c r="L727" s="13">
        <v>15.32258064516129</v>
      </c>
      <c r="M727" s="14">
        <v>74</v>
      </c>
      <c r="N727" s="13">
        <v>59.67741935483871</v>
      </c>
      <c r="O727" s="14">
        <v>8</v>
      </c>
      <c r="P727" s="13">
        <v>6.451612903225806</v>
      </c>
      <c r="Q727" s="210">
        <v>0</v>
      </c>
      <c r="R727" s="210"/>
    </row>
    <row r="728" spans="1:18" ht="12.75">
      <c r="A728" s="9"/>
      <c r="B728" s="9"/>
      <c r="C728" s="9"/>
      <c r="D728" s="16" t="s">
        <v>1913</v>
      </c>
      <c r="E728" s="12">
        <v>27</v>
      </c>
      <c r="F728" s="18" t="s">
        <v>1914</v>
      </c>
      <c r="G728" s="14">
        <v>1</v>
      </c>
      <c r="H728" s="18" t="s">
        <v>4006</v>
      </c>
      <c r="I728" s="14">
        <v>12</v>
      </c>
      <c r="J728" s="18" t="s">
        <v>2317</v>
      </c>
      <c r="K728" s="14">
        <v>13</v>
      </c>
      <c r="L728" s="18" t="s">
        <v>4007</v>
      </c>
      <c r="M728" s="14">
        <v>1</v>
      </c>
      <c r="N728" s="18" t="s">
        <v>4006</v>
      </c>
      <c r="O728" s="14">
        <v>0</v>
      </c>
      <c r="P728" s="18" t="s">
        <v>1922</v>
      </c>
      <c r="Q728" s="210">
        <v>0</v>
      </c>
      <c r="R728" s="210"/>
    </row>
    <row r="729" spans="1:18" ht="12.75">
      <c r="A729" s="9"/>
      <c r="B729" s="9"/>
      <c r="C729" s="9"/>
      <c r="D729" s="16" t="s">
        <v>1919</v>
      </c>
      <c r="E729" s="12">
        <v>85</v>
      </c>
      <c r="F729" s="18" t="s">
        <v>1914</v>
      </c>
      <c r="G729" s="14">
        <v>0</v>
      </c>
      <c r="H729" s="18" t="s">
        <v>1922</v>
      </c>
      <c r="I729" s="14">
        <v>8</v>
      </c>
      <c r="J729" s="18" t="s">
        <v>4008</v>
      </c>
      <c r="K729" s="14">
        <v>5</v>
      </c>
      <c r="L729" s="18" t="s">
        <v>1952</v>
      </c>
      <c r="M729" s="14">
        <v>69</v>
      </c>
      <c r="N729" s="18" t="s">
        <v>4009</v>
      </c>
      <c r="O729" s="14">
        <v>3</v>
      </c>
      <c r="P729" s="18" t="s">
        <v>4010</v>
      </c>
      <c r="Q729" s="210">
        <v>0</v>
      </c>
      <c r="R729" s="210"/>
    </row>
    <row r="730" spans="1:18" ht="12.75">
      <c r="A730" s="9"/>
      <c r="B730" s="9"/>
      <c r="C730" s="9"/>
      <c r="D730" s="16" t="s">
        <v>1925</v>
      </c>
      <c r="E730" s="12">
        <v>8</v>
      </c>
      <c r="F730" s="18" t="s">
        <v>1914</v>
      </c>
      <c r="G730" s="14">
        <v>0</v>
      </c>
      <c r="H730" s="18" t="s">
        <v>1922</v>
      </c>
      <c r="I730" s="14">
        <v>1</v>
      </c>
      <c r="J730" s="18" t="s">
        <v>1940</v>
      </c>
      <c r="K730" s="14">
        <v>0</v>
      </c>
      <c r="L730" s="18" t="s">
        <v>1922</v>
      </c>
      <c r="M730" s="14">
        <v>4</v>
      </c>
      <c r="N730" s="18" t="s">
        <v>2016</v>
      </c>
      <c r="O730" s="14">
        <v>3</v>
      </c>
      <c r="P730" s="18" t="s">
        <v>1926</v>
      </c>
      <c r="Q730" s="210">
        <v>0</v>
      </c>
      <c r="R730" s="210"/>
    </row>
    <row r="731" spans="1:18" ht="12.75">
      <c r="A731" s="9"/>
      <c r="B731" s="9"/>
      <c r="C731" s="9"/>
      <c r="D731" s="16" t="s">
        <v>1905</v>
      </c>
      <c r="E731" s="12">
        <v>4</v>
      </c>
      <c r="F731" s="18" t="s">
        <v>1914</v>
      </c>
      <c r="G731" s="14">
        <v>0</v>
      </c>
      <c r="H731" s="18" t="s">
        <v>1922</v>
      </c>
      <c r="I731" s="14">
        <v>1</v>
      </c>
      <c r="J731" s="18" t="s">
        <v>1939</v>
      </c>
      <c r="K731" s="14">
        <v>1</v>
      </c>
      <c r="L731" s="18" t="s">
        <v>1939</v>
      </c>
      <c r="M731" s="14">
        <v>0</v>
      </c>
      <c r="N731" s="18" t="s">
        <v>1922</v>
      </c>
      <c r="O731" s="14">
        <v>2</v>
      </c>
      <c r="P731" s="18" t="s">
        <v>2016</v>
      </c>
      <c r="Q731" s="210">
        <v>0</v>
      </c>
      <c r="R731" s="210"/>
    </row>
    <row r="732" spans="1:18" ht="12.75">
      <c r="A732" s="9" t="s">
        <v>4011</v>
      </c>
      <c r="B732" s="9" t="s">
        <v>4012</v>
      </c>
      <c r="C732" s="212" t="s">
        <v>1912</v>
      </c>
      <c r="D732" s="212"/>
      <c r="E732" s="12">
        <v>116</v>
      </c>
      <c r="F732" s="13">
        <v>100</v>
      </c>
      <c r="G732" s="14">
        <v>25</v>
      </c>
      <c r="H732" s="13">
        <v>21.551724137931036</v>
      </c>
      <c r="I732" s="14">
        <v>33</v>
      </c>
      <c r="J732" s="13">
        <v>28.448275862068964</v>
      </c>
      <c r="K732" s="14">
        <v>29</v>
      </c>
      <c r="L732" s="13">
        <v>25</v>
      </c>
      <c r="M732" s="14">
        <v>20</v>
      </c>
      <c r="N732" s="13">
        <v>17.24137931034483</v>
      </c>
      <c r="O732" s="14">
        <v>9</v>
      </c>
      <c r="P732" s="13">
        <v>7.758620689655173</v>
      </c>
      <c r="Q732" s="210">
        <v>25</v>
      </c>
      <c r="R732" s="210"/>
    </row>
    <row r="733" spans="1:18" ht="12.75">
      <c r="A733" s="9"/>
      <c r="B733" s="9"/>
      <c r="C733" s="9"/>
      <c r="D733" s="16" t="s">
        <v>1913</v>
      </c>
      <c r="E733" s="12">
        <v>33</v>
      </c>
      <c r="F733" s="18" t="s">
        <v>1914</v>
      </c>
      <c r="G733" s="14">
        <v>9</v>
      </c>
      <c r="H733" s="18" t="s">
        <v>2044</v>
      </c>
      <c r="I733" s="14">
        <v>12</v>
      </c>
      <c r="J733" s="18" t="s">
        <v>2359</v>
      </c>
      <c r="K733" s="14">
        <v>12</v>
      </c>
      <c r="L733" s="18" t="s">
        <v>2359</v>
      </c>
      <c r="M733" s="14">
        <v>0</v>
      </c>
      <c r="N733" s="18" t="s">
        <v>1922</v>
      </c>
      <c r="O733" s="14">
        <v>0</v>
      </c>
      <c r="P733" s="18" t="s">
        <v>1922</v>
      </c>
      <c r="Q733" s="210">
        <v>0</v>
      </c>
      <c r="R733" s="210"/>
    </row>
    <row r="734" spans="1:18" ht="12.75">
      <c r="A734" s="9"/>
      <c r="B734" s="9"/>
      <c r="C734" s="9"/>
      <c r="D734" s="16" t="s">
        <v>1919</v>
      </c>
      <c r="E734" s="12">
        <v>66</v>
      </c>
      <c r="F734" s="18" t="s">
        <v>1914</v>
      </c>
      <c r="G734" s="14">
        <v>13</v>
      </c>
      <c r="H734" s="18" t="s">
        <v>4013</v>
      </c>
      <c r="I734" s="14">
        <v>17</v>
      </c>
      <c r="J734" s="18" t="s">
        <v>4014</v>
      </c>
      <c r="K734" s="14">
        <v>16</v>
      </c>
      <c r="L734" s="18" t="s">
        <v>2264</v>
      </c>
      <c r="M734" s="14">
        <v>18</v>
      </c>
      <c r="N734" s="18" t="s">
        <v>2044</v>
      </c>
      <c r="O734" s="14">
        <v>2</v>
      </c>
      <c r="P734" s="18" t="s">
        <v>4015</v>
      </c>
      <c r="Q734" s="210">
        <v>9</v>
      </c>
      <c r="R734" s="210"/>
    </row>
    <row r="735" spans="1:18" ht="12.75">
      <c r="A735" s="9"/>
      <c r="B735" s="9"/>
      <c r="C735" s="9"/>
      <c r="D735" s="16" t="s">
        <v>1925</v>
      </c>
      <c r="E735" s="12">
        <v>16</v>
      </c>
      <c r="F735" s="18" t="s">
        <v>1914</v>
      </c>
      <c r="G735" s="14">
        <v>3</v>
      </c>
      <c r="H735" s="18" t="s">
        <v>2210</v>
      </c>
      <c r="I735" s="14">
        <v>4</v>
      </c>
      <c r="J735" s="18" t="s">
        <v>1939</v>
      </c>
      <c r="K735" s="14">
        <v>0</v>
      </c>
      <c r="L735" s="18" t="s">
        <v>1922</v>
      </c>
      <c r="M735" s="14">
        <v>2</v>
      </c>
      <c r="N735" s="18" t="s">
        <v>1940</v>
      </c>
      <c r="O735" s="14">
        <v>7</v>
      </c>
      <c r="P735" s="18" t="s">
        <v>3598</v>
      </c>
      <c r="Q735" s="210">
        <v>11</v>
      </c>
      <c r="R735" s="210"/>
    </row>
    <row r="736" spans="1:18" ht="12.75">
      <c r="A736" s="9"/>
      <c r="B736" s="9"/>
      <c r="C736" s="9"/>
      <c r="D736" s="16" t="s">
        <v>1958</v>
      </c>
      <c r="E736" s="12">
        <v>1</v>
      </c>
      <c r="F736" s="18" t="s">
        <v>1914</v>
      </c>
      <c r="G736" s="14">
        <v>0</v>
      </c>
      <c r="H736" s="18" t="s">
        <v>1922</v>
      </c>
      <c r="I736" s="14">
        <v>0</v>
      </c>
      <c r="J736" s="18" t="s">
        <v>1922</v>
      </c>
      <c r="K736" s="14">
        <v>1</v>
      </c>
      <c r="L736" s="18" t="s">
        <v>1914</v>
      </c>
      <c r="M736" s="14">
        <v>0</v>
      </c>
      <c r="N736" s="18" t="s">
        <v>1922</v>
      </c>
      <c r="O736" s="14">
        <v>0</v>
      </c>
      <c r="P736" s="18" t="s">
        <v>1922</v>
      </c>
      <c r="Q736" s="210">
        <v>5</v>
      </c>
      <c r="R736" s="210"/>
    </row>
    <row r="737" spans="1:18" ht="12.75">
      <c r="A737" s="9" t="s">
        <v>4016</v>
      </c>
      <c r="B737" s="9" t="s">
        <v>4017</v>
      </c>
      <c r="C737" s="212" t="s">
        <v>1912</v>
      </c>
      <c r="D737" s="212"/>
      <c r="E737" s="12">
        <v>60</v>
      </c>
      <c r="F737" s="13">
        <v>100</v>
      </c>
      <c r="G737" s="14">
        <v>2</v>
      </c>
      <c r="H737" s="13">
        <v>3.3333333333333335</v>
      </c>
      <c r="I737" s="14">
        <v>10</v>
      </c>
      <c r="J737" s="13">
        <v>16.666666666666668</v>
      </c>
      <c r="K737" s="14">
        <v>11</v>
      </c>
      <c r="L737" s="13">
        <v>18.333333333333332</v>
      </c>
      <c r="M737" s="14">
        <v>19</v>
      </c>
      <c r="N737" s="13">
        <v>31.666666666666668</v>
      </c>
      <c r="O737" s="14">
        <v>18</v>
      </c>
      <c r="P737" s="13">
        <v>30</v>
      </c>
      <c r="Q737" s="210">
        <v>4</v>
      </c>
      <c r="R737" s="210"/>
    </row>
    <row r="738" spans="1:18" ht="12.75">
      <c r="A738" s="9"/>
      <c r="B738" s="9"/>
      <c r="C738" s="9"/>
      <c r="D738" s="16" t="s">
        <v>1913</v>
      </c>
      <c r="E738" s="12">
        <v>22</v>
      </c>
      <c r="F738" s="18" t="s">
        <v>1914</v>
      </c>
      <c r="G738" s="14">
        <v>2</v>
      </c>
      <c r="H738" s="18" t="s">
        <v>2043</v>
      </c>
      <c r="I738" s="14">
        <v>9</v>
      </c>
      <c r="J738" s="18" t="s">
        <v>4018</v>
      </c>
      <c r="K738" s="14">
        <v>11</v>
      </c>
      <c r="L738" s="18" t="s">
        <v>2016</v>
      </c>
      <c r="M738" s="14">
        <v>0</v>
      </c>
      <c r="N738" s="18" t="s">
        <v>1922</v>
      </c>
      <c r="O738" s="14">
        <v>0</v>
      </c>
      <c r="P738" s="18" t="s">
        <v>1922</v>
      </c>
      <c r="Q738" s="210">
        <v>0</v>
      </c>
      <c r="R738" s="210"/>
    </row>
    <row r="739" spans="1:18" ht="12.75">
      <c r="A739" s="9"/>
      <c r="B739" s="9"/>
      <c r="C739" s="9"/>
      <c r="D739" s="16" t="s">
        <v>1919</v>
      </c>
      <c r="E739" s="12">
        <v>29</v>
      </c>
      <c r="F739" s="18" t="s">
        <v>1914</v>
      </c>
      <c r="G739" s="14">
        <v>0</v>
      </c>
      <c r="H739" s="18" t="s">
        <v>1922</v>
      </c>
      <c r="I739" s="14">
        <v>1</v>
      </c>
      <c r="J739" s="18" t="s">
        <v>3775</v>
      </c>
      <c r="K739" s="14">
        <v>0</v>
      </c>
      <c r="L739" s="18" t="s">
        <v>1922</v>
      </c>
      <c r="M739" s="14">
        <v>19</v>
      </c>
      <c r="N739" s="18" t="s">
        <v>4019</v>
      </c>
      <c r="O739" s="14">
        <v>9</v>
      </c>
      <c r="P739" s="18" t="s">
        <v>2538</v>
      </c>
      <c r="Q739" s="210">
        <v>0</v>
      </c>
      <c r="R739" s="210"/>
    </row>
    <row r="740" spans="1:18" ht="12.75">
      <c r="A740" s="9"/>
      <c r="B740" s="9"/>
      <c r="C740" s="9"/>
      <c r="D740" s="16" t="s">
        <v>1925</v>
      </c>
      <c r="E740" s="12">
        <v>8</v>
      </c>
      <c r="F740" s="18" t="s">
        <v>1914</v>
      </c>
      <c r="G740" s="14">
        <v>0</v>
      </c>
      <c r="H740" s="18" t="s">
        <v>1922</v>
      </c>
      <c r="I740" s="14">
        <v>0</v>
      </c>
      <c r="J740" s="18" t="s">
        <v>1922</v>
      </c>
      <c r="K740" s="14">
        <v>0</v>
      </c>
      <c r="L740" s="18" t="s">
        <v>1922</v>
      </c>
      <c r="M740" s="14">
        <v>0</v>
      </c>
      <c r="N740" s="18" t="s">
        <v>1922</v>
      </c>
      <c r="O740" s="14">
        <v>8</v>
      </c>
      <c r="P740" s="18" t="s">
        <v>1914</v>
      </c>
      <c r="Q740" s="210">
        <v>4</v>
      </c>
      <c r="R740" s="210"/>
    </row>
    <row r="741" spans="1:18" ht="12.75">
      <c r="A741" s="9"/>
      <c r="B741" s="9"/>
      <c r="C741" s="9"/>
      <c r="D741" s="16" t="s">
        <v>1958</v>
      </c>
      <c r="E741" s="12">
        <v>1</v>
      </c>
      <c r="F741" s="18" t="s">
        <v>1914</v>
      </c>
      <c r="G741" s="14">
        <v>0</v>
      </c>
      <c r="H741" s="18" t="s">
        <v>1922</v>
      </c>
      <c r="I741" s="14">
        <v>0</v>
      </c>
      <c r="J741" s="18" t="s">
        <v>1922</v>
      </c>
      <c r="K741" s="14">
        <v>0</v>
      </c>
      <c r="L741" s="18" t="s">
        <v>1922</v>
      </c>
      <c r="M741" s="14">
        <v>0</v>
      </c>
      <c r="N741" s="18" t="s">
        <v>1922</v>
      </c>
      <c r="O741" s="14">
        <v>1</v>
      </c>
      <c r="P741" s="18" t="s">
        <v>1914</v>
      </c>
      <c r="Q741" s="210">
        <v>0</v>
      </c>
      <c r="R741" s="210"/>
    </row>
    <row r="742" spans="1:18" ht="12.75">
      <c r="A742" s="9" t="s">
        <v>4020</v>
      </c>
      <c r="B742" s="9" t="s">
        <v>4021</v>
      </c>
      <c r="C742" s="212" t="s">
        <v>1912</v>
      </c>
      <c r="D742" s="212"/>
      <c r="E742" s="12">
        <v>48</v>
      </c>
      <c r="F742" s="13">
        <v>100</v>
      </c>
      <c r="G742" s="14">
        <v>1</v>
      </c>
      <c r="H742" s="13">
        <v>2.0833333333333335</v>
      </c>
      <c r="I742" s="14">
        <v>9</v>
      </c>
      <c r="J742" s="13">
        <v>18.75</v>
      </c>
      <c r="K742" s="14">
        <v>14</v>
      </c>
      <c r="L742" s="13">
        <v>29.166666666666668</v>
      </c>
      <c r="M742" s="14">
        <v>18</v>
      </c>
      <c r="N742" s="13">
        <v>37.5</v>
      </c>
      <c r="O742" s="14">
        <v>6</v>
      </c>
      <c r="P742" s="13">
        <v>12.5</v>
      </c>
      <c r="Q742" s="210">
        <v>0</v>
      </c>
      <c r="R742" s="210"/>
    </row>
    <row r="743" spans="1:18" ht="12.75">
      <c r="A743" s="9"/>
      <c r="B743" s="9"/>
      <c r="C743" s="9"/>
      <c r="D743" s="16" t="s">
        <v>1913</v>
      </c>
      <c r="E743" s="12">
        <v>21</v>
      </c>
      <c r="F743" s="18" t="s">
        <v>1914</v>
      </c>
      <c r="G743" s="14">
        <v>1</v>
      </c>
      <c r="H743" s="18" t="s">
        <v>1936</v>
      </c>
      <c r="I743" s="14">
        <v>8</v>
      </c>
      <c r="J743" s="18" t="s">
        <v>4022</v>
      </c>
      <c r="K743" s="14">
        <v>12</v>
      </c>
      <c r="L743" s="18" t="s">
        <v>2180</v>
      </c>
      <c r="M743" s="14">
        <v>0</v>
      </c>
      <c r="N743" s="18" t="s">
        <v>1922</v>
      </c>
      <c r="O743" s="14">
        <v>0</v>
      </c>
      <c r="P743" s="18" t="s">
        <v>1922</v>
      </c>
      <c r="Q743" s="210">
        <v>0</v>
      </c>
      <c r="R743" s="210"/>
    </row>
    <row r="744" spans="1:18" ht="12.75">
      <c r="A744" s="9"/>
      <c r="B744" s="9"/>
      <c r="C744" s="9"/>
      <c r="D744" s="16" t="s">
        <v>1919</v>
      </c>
      <c r="E744" s="12">
        <v>24</v>
      </c>
      <c r="F744" s="18" t="s">
        <v>1914</v>
      </c>
      <c r="G744" s="14">
        <v>0</v>
      </c>
      <c r="H744" s="18" t="s">
        <v>1922</v>
      </c>
      <c r="I744" s="14">
        <v>1</v>
      </c>
      <c r="J744" s="18" t="s">
        <v>2522</v>
      </c>
      <c r="K744" s="14">
        <v>2</v>
      </c>
      <c r="L744" s="18" t="s">
        <v>2015</v>
      </c>
      <c r="M744" s="14">
        <v>18</v>
      </c>
      <c r="N744" s="18" t="s">
        <v>2054</v>
      </c>
      <c r="O744" s="14">
        <v>3</v>
      </c>
      <c r="P744" s="18" t="s">
        <v>1940</v>
      </c>
      <c r="Q744" s="210">
        <v>0</v>
      </c>
      <c r="R744" s="210"/>
    </row>
    <row r="745" spans="1:18" ht="12.75">
      <c r="A745" s="9"/>
      <c r="B745" s="9"/>
      <c r="C745" s="9"/>
      <c r="D745" s="16" t="s">
        <v>1925</v>
      </c>
      <c r="E745" s="12">
        <v>3</v>
      </c>
      <c r="F745" s="18" t="s">
        <v>1914</v>
      </c>
      <c r="G745" s="14">
        <v>0</v>
      </c>
      <c r="H745" s="18" t="s">
        <v>1922</v>
      </c>
      <c r="I745" s="14">
        <v>0</v>
      </c>
      <c r="J745" s="18" t="s">
        <v>1922</v>
      </c>
      <c r="K745" s="14">
        <v>0</v>
      </c>
      <c r="L745" s="18" t="s">
        <v>1922</v>
      </c>
      <c r="M745" s="14">
        <v>0</v>
      </c>
      <c r="N745" s="18" t="s">
        <v>1922</v>
      </c>
      <c r="O745" s="14">
        <v>3</v>
      </c>
      <c r="P745" s="18" t="s">
        <v>1914</v>
      </c>
      <c r="Q745" s="210">
        <v>0</v>
      </c>
      <c r="R745" s="210"/>
    </row>
    <row r="746" spans="1:18" ht="12.75">
      <c r="A746" s="9" t="s">
        <v>4023</v>
      </c>
      <c r="B746" s="9" t="s">
        <v>4024</v>
      </c>
      <c r="C746" s="212" t="s">
        <v>1912</v>
      </c>
      <c r="D746" s="212"/>
      <c r="E746" s="12">
        <v>36</v>
      </c>
      <c r="F746" s="13">
        <v>100</v>
      </c>
      <c r="G746" s="14">
        <v>2</v>
      </c>
      <c r="H746" s="13">
        <v>5.555555555555555</v>
      </c>
      <c r="I746" s="14">
        <v>3</v>
      </c>
      <c r="J746" s="13">
        <v>8.333333333333334</v>
      </c>
      <c r="K746" s="14">
        <v>13</v>
      </c>
      <c r="L746" s="13">
        <v>36.111111111111114</v>
      </c>
      <c r="M746" s="14">
        <v>12</v>
      </c>
      <c r="N746" s="13">
        <v>33.333333333333336</v>
      </c>
      <c r="O746" s="14">
        <v>6</v>
      </c>
      <c r="P746" s="13">
        <v>16.666666666666668</v>
      </c>
      <c r="Q746" s="210">
        <v>0</v>
      </c>
      <c r="R746" s="210"/>
    </row>
    <row r="747" spans="1:18" ht="12.75">
      <c r="A747" s="9"/>
      <c r="B747" s="9"/>
      <c r="C747" s="9"/>
      <c r="D747" s="16" t="s">
        <v>1913</v>
      </c>
      <c r="E747" s="12">
        <v>18</v>
      </c>
      <c r="F747" s="18" t="s">
        <v>1914</v>
      </c>
      <c r="G747" s="14">
        <v>2</v>
      </c>
      <c r="H747" s="18" t="s">
        <v>2080</v>
      </c>
      <c r="I747" s="14">
        <v>3</v>
      </c>
      <c r="J747" s="18" t="s">
        <v>2014</v>
      </c>
      <c r="K747" s="14">
        <v>13</v>
      </c>
      <c r="L747" s="18" t="s">
        <v>4025</v>
      </c>
      <c r="M747" s="14">
        <v>0</v>
      </c>
      <c r="N747" s="18" t="s">
        <v>1922</v>
      </c>
      <c r="O747" s="14">
        <v>0</v>
      </c>
      <c r="P747" s="18" t="s">
        <v>1922</v>
      </c>
      <c r="Q747" s="210">
        <v>0</v>
      </c>
      <c r="R747" s="210"/>
    </row>
    <row r="748" spans="1:18" ht="12.75">
      <c r="A748" s="9"/>
      <c r="B748" s="9"/>
      <c r="C748" s="9"/>
      <c r="D748" s="16" t="s">
        <v>1919</v>
      </c>
      <c r="E748" s="12">
        <v>12</v>
      </c>
      <c r="F748" s="18" t="s">
        <v>1914</v>
      </c>
      <c r="G748" s="14">
        <v>0</v>
      </c>
      <c r="H748" s="18" t="s">
        <v>1922</v>
      </c>
      <c r="I748" s="14">
        <v>0</v>
      </c>
      <c r="J748" s="18" t="s">
        <v>1922</v>
      </c>
      <c r="K748" s="14">
        <v>0</v>
      </c>
      <c r="L748" s="18" t="s">
        <v>1922</v>
      </c>
      <c r="M748" s="14">
        <v>12</v>
      </c>
      <c r="N748" s="18" t="s">
        <v>1914</v>
      </c>
      <c r="O748" s="14">
        <v>0</v>
      </c>
      <c r="P748" s="18" t="s">
        <v>1922</v>
      </c>
      <c r="Q748" s="210">
        <v>0</v>
      </c>
      <c r="R748" s="210"/>
    </row>
    <row r="749" spans="1:18" ht="12.75">
      <c r="A749" s="9"/>
      <c r="B749" s="9"/>
      <c r="C749" s="9"/>
      <c r="D749" s="16" t="s">
        <v>1925</v>
      </c>
      <c r="E749" s="12">
        <v>6</v>
      </c>
      <c r="F749" s="18" t="s">
        <v>1914</v>
      </c>
      <c r="G749" s="14">
        <v>0</v>
      </c>
      <c r="H749" s="18" t="s">
        <v>1922</v>
      </c>
      <c r="I749" s="14">
        <v>0</v>
      </c>
      <c r="J749" s="18" t="s">
        <v>1922</v>
      </c>
      <c r="K749" s="14">
        <v>0</v>
      </c>
      <c r="L749" s="18" t="s">
        <v>1922</v>
      </c>
      <c r="M749" s="14">
        <v>0</v>
      </c>
      <c r="N749" s="18" t="s">
        <v>1922</v>
      </c>
      <c r="O749" s="14">
        <v>6</v>
      </c>
      <c r="P749" s="18" t="s">
        <v>1914</v>
      </c>
      <c r="Q749" s="210">
        <v>0</v>
      </c>
      <c r="R749" s="210"/>
    </row>
    <row r="750" spans="1:18" ht="12.75">
      <c r="A750" s="9" t="s">
        <v>4026</v>
      </c>
      <c r="B750" s="9" t="s">
        <v>4027</v>
      </c>
      <c r="C750" s="212" t="s">
        <v>1912</v>
      </c>
      <c r="D750" s="212"/>
      <c r="E750" s="12">
        <v>87</v>
      </c>
      <c r="F750" s="13">
        <v>100</v>
      </c>
      <c r="G750" s="14">
        <v>1</v>
      </c>
      <c r="H750" s="13">
        <v>1.1494252873563218</v>
      </c>
      <c r="I750" s="14">
        <v>10</v>
      </c>
      <c r="J750" s="13">
        <v>11.494252873563218</v>
      </c>
      <c r="K750" s="14">
        <v>6</v>
      </c>
      <c r="L750" s="13">
        <v>6.896551724137931</v>
      </c>
      <c r="M750" s="14">
        <v>65</v>
      </c>
      <c r="N750" s="13">
        <v>74.71264367816092</v>
      </c>
      <c r="O750" s="14">
        <v>5</v>
      </c>
      <c r="P750" s="13">
        <v>5.747126436781609</v>
      </c>
      <c r="Q750" s="210">
        <v>0</v>
      </c>
      <c r="R750" s="210"/>
    </row>
    <row r="751" spans="1:18" ht="12.75">
      <c r="A751" s="9"/>
      <c r="B751" s="9"/>
      <c r="C751" s="9"/>
      <c r="D751" s="16" t="s">
        <v>1913</v>
      </c>
      <c r="E751" s="12">
        <v>13</v>
      </c>
      <c r="F751" s="18" t="s">
        <v>1914</v>
      </c>
      <c r="G751" s="14">
        <v>1</v>
      </c>
      <c r="H751" s="18" t="s">
        <v>2136</v>
      </c>
      <c r="I751" s="14">
        <v>8</v>
      </c>
      <c r="J751" s="18" t="s">
        <v>3881</v>
      </c>
      <c r="K751" s="14">
        <v>4</v>
      </c>
      <c r="L751" s="18" t="s">
        <v>2351</v>
      </c>
      <c r="M751" s="14">
        <v>0</v>
      </c>
      <c r="N751" s="18" t="s">
        <v>1922</v>
      </c>
      <c r="O751" s="14">
        <v>0</v>
      </c>
      <c r="P751" s="18" t="s">
        <v>1922</v>
      </c>
      <c r="Q751" s="210">
        <v>0</v>
      </c>
      <c r="R751" s="210"/>
    </row>
    <row r="752" spans="1:18" ht="12.75">
      <c r="A752" s="9"/>
      <c r="B752" s="9"/>
      <c r="C752" s="9"/>
      <c r="D752" s="16" t="s">
        <v>1919</v>
      </c>
      <c r="E752" s="12">
        <v>69</v>
      </c>
      <c r="F752" s="18" t="s">
        <v>1914</v>
      </c>
      <c r="G752" s="14">
        <v>0</v>
      </c>
      <c r="H752" s="18" t="s">
        <v>1922</v>
      </c>
      <c r="I752" s="14">
        <v>2</v>
      </c>
      <c r="J752" s="18" t="s">
        <v>2423</v>
      </c>
      <c r="K752" s="14">
        <v>2</v>
      </c>
      <c r="L752" s="18" t="s">
        <v>2423</v>
      </c>
      <c r="M752" s="14">
        <v>65</v>
      </c>
      <c r="N752" s="18" t="s">
        <v>4028</v>
      </c>
      <c r="O752" s="14">
        <v>0</v>
      </c>
      <c r="P752" s="18" t="s">
        <v>1922</v>
      </c>
      <c r="Q752" s="210">
        <v>0</v>
      </c>
      <c r="R752" s="210"/>
    </row>
    <row r="753" spans="1:18" ht="12.75">
      <c r="A753" s="9"/>
      <c r="B753" s="9"/>
      <c r="C753" s="9"/>
      <c r="D753" s="16" t="s">
        <v>1925</v>
      </c>
      <c r="E753" s="12">
        <v>4</v>
      </c>
      <c r="F753" s="18" t="s">
        <v>1914</v>
      </c>
      <c r="G753" s="14">
        <v>0</v>
      </c>
      <c r="H753" s="18" t="s">
        <v>1922</v>
      </c>
      <c r="I753" s="14">
        <v>0</v>
      </c>
      <c r="J753" s="18" t="s">
        <v>1922</v>
      </c>
      <c r="K753" s="14">
        <v>0</v>
      </c>
      <c r="L753" s="18" t="s">
        <v>1922</v>
      </c>
      <c r="M753" s="14">
        <v>0</v>
      </c>
      <c r="N753" s="18" t="s">
        <v>1922</v>
      </c>
      <c r="O753" s="14">
        <v>4</v>
      </c>
      <c r="P753" s="18" t="s">
        <v>1914</v>
      </c>
      <c r="Q753" s="210">
        <v>0</v>
      </c>
      <c r="R753" s="210"/>
    </row>
    <row r="754" spans="1:18" ht="12.75">
      <c r="A754" s="9"/>
      <c r="B754" s="9"/>
      <c r="C754" s="9"/>
      <c r="D754" s="16" t="s">
        <v>1958</v>
      </c>
      <c r="E754" s="12">
        <v>1</v>
      </c>
      <c r="F754" s="18" t="s">
        <v>1914</v>
      </c>
      <c r="G754" s="14">
        <v>0</v>
      </c>
      <c r="H754" s="18" t="s">
        <v>1922</v>
      </c>
      <c r="I754" s="14">
        <v>0</v>
      </c>
      <c r="J754" s="18" t="s">
        <v>1922</v>
      </c>
      <c r="K754" s="14">
        <v>0</v>
      </c>
      <c r="L754" s="18" t="s">
        <v>1922</v>
      </c>
      <c r="M754" s="14">
        <v>0</v>
      </c>
      <c r="N754" s="18" t="s">
        <v>1922</v>
      </c>
      <c r="O754" s="14">
        <v>1</v>
      </c>
      <c r="P754" s="18" t="s">
        <v>1914</v>
      </c>
      <c r="Q754" s="210">
        <v>0</v>
      </c>
      <c r="R754" s="210"/>
    </row>
    <row r="755" spans="1:18" ht="12.75">
      <c r="A755" s="9" t="s">
        <v>4029</v>
      </c>
      <c r="B755" s="9" t="s">
        <v>4030</v>
      </c>
      <c r="C755" s="212" t="s">
        <v>1912</v>
      </c>
      <c r="D755" s="212"/>
      <c r="E755" s="12">
        <v>89</v>
      </c>
      <c r="F755" s="13">
        <v>100</v>
      </c>
      <c r="G755" s="14">
        <v>5</v>
      </c>
      <c r="H755" s="13">
        <v>5.617977528089888</v>
      </c>
      <c r="I755" s="14">
        <v>4</v>
      </c>
      <c r="J755" s="13">
        <v>4.49438202247191</v>
      </c>
      <c r="K755" s="14">
        <v>16</v>
      </c>
      <c r="L755" s="13">
        <v>17.97752808988764</v>
      </c>
      <c r="M755" s="14">
        <v>60</v>
      </c>
      <c r="N755" s="13">
        <v>67.41573033707866</v>
      </c>
      <c r="O755" s="14">
        <v>4</v>
      </c>
      <c r="P755" s="13">
        <v>4.49438202247191</v>
      </c>
      <c r="Q755" s="210">
        <v>14</v>
      </c>
      <c r="R755" s="210"/>
    </row>
    <row r="756" spans="1:18" ht="12.75">
      <c r="A756" s="9"/>
      <c r="B756" s="9"/>
      <c r="C756" s="9"/>
      <c r="D756" s="16" t="s">
        <v>1913</v>
      </c>
      <c r="E756" s="12">
        <v>22</v>
      </c>
      <c r="F756" s="18" t="s">
        <v>1914</v>
      </c>
      <c r="G756" s="14">
        <v>4</v>
      </c>
      <c r="H756" s="18" t="s">
        <v>2042</v>
      </c>
      <c r="I756" s="14">
        <v>3</v>
      </c>
      <c r="J756" s="18" t="s">
        <v>2040</v>
      </c>
      <c r="K756" s="14">
        <v>15</v>
      </c>
      <c r="L756" s="18" t="s">
        <v>4031</v>
      </c>
      <c r="M756" s="14">
        <v>0</v>
      </c>
      <c r="N756" s="18" t="s">
        <v>1922</v>
      </c>
      <c r="O756" s="14">
        <v>0</v>
      </c>
      <c r="P756" s="18" t="s">
        <v>1922</v>
      </c>
      <c r="Q756" s="210">
        <v>0</v>
      </c>
      <c r="R756" s="210"/>
    </row>
    <row r="757" spans="1:18" ht="12.75">
      <c r="A757" s="9"/>
      <c r="B757" s="9"/>
      <c r="C757" s="9"/>
      <c r="D757" s="16" t="s">
        <v>1919</v>
      </c>
      <c r="E757" s="12">
        <v>63</v>
      </c>
      <c r="F757" s="18" t="s">
        <v>1914</v>
      </c>
      <c r="G757" s="14">
        <v>0</v>
      </c>
      <c r="H757" s="18" t="s">
        <v>1922</v>
      </c>
      <c r="I757" s="14">
        <v>1</v>
      </c>
      <c r="J757" s="18" t="s">
        <v>2465</v>
      </c>
      <c r="K757" s="14">
        <v>0</v>
      </c>
      <c r="L757" s="18" t="s">
        <v>1922</v>
      </c>
      <c r="M757" s="14">
        <v>60</v>
      </c>
      <c r="N757" s="18" t="s">
        <v>4032</v>
      </c>
      <c r="O757" s="14">
        <v>2</v>
      </c>
      <c r="P757" s="18" t="s">
        <v>4033</v>
      </c>
      <c r="Q757" s="210">
        <v>3</v>
      </c>
      <c r="R757" s="210"/>
    </row>
    <row r="758" spans="1:18" ht="12.75">
      <c r="A758" s="9"/>
      <c r="B758" s="9"/>
      <c r="C758" s="9"/>
      <c r="D758" s="16" t="s">
        <v>1925</v>
      </c>
      <c r="E758" s="12">
        <v>4</v>
      </c>
      <c r="F758" s="18" t="s">
        <v>1914</v>
      </c>
      <c r="G758" s="14">
        <v>1</v>
      </c>
      <c r="H758" s="18" t="s">
        <v>1939</v>
      </c>
      <c r="I758" s="14">
        <v>0</v>
      </c>
      <c r="J758" s="18" t="s">
        <v>1922</v>
      </c>
      <c r="K758" s="14">
        <v>1</v>
      </c>
      <c r="L758" s="18" t="s">
        <v>1939</v>
      </c>
      <c r="M758" s="14">
        <v>0</v>
      </c>
      <c r="N758" s="18" t="s">
        <v>1922</v>
      </c>
      <c r="O758" s="14">
        <v>2</v>
      </c>
      <c r="P758" s="18" t="s">
        <v>2016</v>
      </c>
      <c r="Q758" s="210">
        <v>11</v>
      </c>
      <c r="R758" s="210"/>
    </row>
    <row r="759" spans="1:18" ht="12.75">
      <c r="A759" s="9" t="s">
        <v>4034</v>
      </c>
      <c r="B759" s="9" t="s">
        <v>4035</v>
      </c>
      <c r="C759" s="212" t="s">
        <v>1912</v>
      </c>
      <c r="D759" s="212"/>
      <c r="E759" s="12">
        <v>243</v>
      </c>
      <c r="F759" s="13">
        <v>100</v>
      </c>
      <c r="G759" s="14">
        <v>1</v>
      </c>
      <c r="H759" s="13">
        <v>0.411522633744856</v>
      </c>
      <c r="I759" s="14">
        <v>8</v>
      </c>
      <c r="J759" s="13">
        <v>3.292181069958848</v>
      </c>
      <c r="K759" s="14">
        <v>28</v>
      </c>
      <c r="L759" s="13">
        <v>11.522633744855968</v>
      </c>
      <c r="M759" s="14">
        <v>159</v>
      </c>
      <c r="N759" s="13">
        <v>65.4320987654321</v>
      </c>
      <c r="O759" s="14">
        <v>47</v>
      </c>
      <c r="P759" s="13">
        <v>19.34156378600823</v>
      </c>
      <c r="Q759" s="210">
        <v>0</v>
      </c>
      <c r="R759" s="210"/>
    </row>
    <row r="760" spans="1:18" ht="12.75">
      <c r="A760" s="9"/>
      <c r="B760" s="9"/>
      <c r="C760" s="9"/>
      <c r="D760" s="16" t="s">
        <v>1913</v>
      </c>
      <c r="E760" s="12">
        <v>35</v>
      </c>
      <c r="F760" s="18" t="s">
        <v>1914</v>
      </c>
      <c r="G760" s="14">
        <v>1</v>
      </c>
      <c r="H760" s="18" t="s">
        <v>3957</v>
      </c>
      <c r="I760" s="14">
        <v>5</v>
      </c>
      <c r="J760" s="18" t="s">
        <v>1935</v>
      </c>
      <c r="K760" s="14">
        <v>26</v>
      </c>
      <c r="L760" s="18" t="s">
        <v>4036</v>
      </c>
      <c r="M760" s="14">
        <v>3</v>
      </c>
      <c r="N760" s="18" t="s">
        <v>3959</v>
      </c>
      <c r="O760" s="14">
        <v>0</v>
      </c>
      <c r="P760" s="18" t="s">
        <v>1922</v>
      </c>
      <c r="Q760" s="210">
        <v>0</v>
      </c>
      <c r="R760" s="210"/>
    </row>
    <row r="761" spans="1:18" ht="12.75">
      <c r="A761" s="9"/>
      <c r="B761" s="9"/>
      <c r="C761" s="9"/>
      <c r="D761" s="16" t="s">
        <v>1919</v>
      </c>
      <c r="E761" s="12">
        <v>167</v>
      </c>
      <c r="F761" s="18" t="s">
        <v>1914</v>
      </c>
      <c r="G761" s="14">
        <v>0</v>
      </c>
      <c r="H761" s="18" t="s">
        <v>1922</v>
      </c>
      <c r="I761" s="14">
        <v>3</v>
      </c>
      <c r="J761" s="18" t="s">
        <v>4037</v>
      </c>
      <c r="K761" s="14">
        <v>2</v>
      </c>
      <c r="L761" s="18" t="s">
        <v>3805</v>
      </c>
      <c r="M761" s="14">
        <v>156</v>
      </c>
      <c r="N761" s="18" t="s">
        <v>4038</v>
      </c>
      <c r="O761" s="14">
        <v>6</v>
      </c>
      <c r="P761" s="18" t="s">
        <v>3664</v>
      </c>
      <c r="Q761" s="210">
        <v>0</v>
      </c>
      <c r="R761" s="210"/>
    </row>
    <row r="762" spans="1:18" ht="12.75">
      <c r="A762" s="9"/>
      <c r="B762" s="9"/>
      <c r="C762" s="9"/>
      <c r="D762" s="16" t="s">
        <v>1925</v>
      </c>
      <c r="E762" s="12">
        <v>36</v>
      </c>
      <c r="F762" s="18" t="s">
        <v>1914</v>
      </c>
      <c r="G762" s="14">
        <v>0</v>
      </c>
      <c r="H762" s="18" t="s">
        <v>1922</v>
      </c>
      <c r="I762" s="14">
        <v>0</v>
      </c>
      <c r="J762" s="18" t="s">
        <v>1922</v>
      </c>
      <c r="K762" s="14">
        <v>0</v>
      </c>
      <c r="L762" s="18" t="s">
        <v>1922</v>
      </c>
      <c r="M762" s="14">
        <v>0</v>
      </c>
      <c r="N762" s="18" t="s">
        <v>1922</v>
      </c>
      <c r="O762" s="14">
        <v>36</v>
      </c>
      <c r="P762" s="18" t="s">
        <v>1914</v>
      </c>
      <c r="Q762" s="210">
        <v>0</v>
      </c>
      <c r="R762" s="210"/>
    </row>
    <row r="763" spans="1:18" ht="12.75">
      <c r="A763" s="9"/>
      <c r="B763" s="9"/>
      <c r="C763" s="9"/>
      <c r="D763" s="16" t="s">
        <v>1958</v>
      </c>
      <c r="E763" s="12">
        <v>5</v>
      </c>
      <c r="F763" s="18" t="s">
        <v>1914</v>
      </c>
      <c r="G763" s="14">
        <v>0</v>
      </c>
      <c r="H763" s="18" t="s">
        <v>1922</v>
      </c>
      <c r="I763" s="14">
        <v>0</v>
      </c>
      <c r="J763" s="18" t="s">
        <v>1922</v>
      </c>
      <c r="K763" s="14">
        <v>0</v>
      </c>
      <c r="L763" s="18" t="s">
        <v>1922</v>
      </c>
      <c r="M763" s="14">
        <v>0</v>
      </c>
      <c r="N763" s="18" t="s">
        <v>1922</v>
      </c>
      <c r="O763" s="14">
        <v>5</v>
      </c>
      <c r="P763" s="18" t="s">
        <v>1914</v>
      </c>
      <c r="Q763" s="210">
        <v>0</v>
      </c>
      <c r="R763" s="210"/>
    </row>
    <row r="764" spans="1:18" ht="12.75">
      <c r="A764" s="9" t="s">
        <v>4039</v>
      </c>
      <c r="B764" s="9" t="s">
        <v>4040</v>
      </c>
      <c r="C764" s="212" t="s">
        <v>1912</v>
      </c>
      <c r="D764" s="212"/>
      <c r="E764" s="12">
        <v>152</v>
      </c>
      <c r="F764" s="13">
        <v>100</v>
      </c>
      <c r="G764" s="14">
        <v>8</v>
      </c>
      <c r="H764" s="13">
        <v>5.2631578947368425</v>
      </c>
      <c r="I764" s="14">
        <v>7</v>
      </c>
      <c r="J764" s="13">
        <v>4.605263157894737</v>
      </c>
      <c r="K764" s="14">
        <v>28</v>
      </c>
      <c r="L764" s="13">
        <v>18.42105263157895</v>
      </c>
      <c r="M764" s="14">
        <v>102</v>
      </c>
      <c r="N764" s="13">
        <v>67.10526315789474</v>
      </c>
      <c r="O764" s="14">
        <v>7</v>
      </c>
      <c r="P764" s="13">
        <v>4.605263157894737</v>
      </c>
      <c r="Q764" s="210">
        <v>21</v>
      </c>
      <c r="R764" s="210"/>
    </row>
    <row r="765" spans="1:18" ht="12.75">
      <c r="A765" s="9"/>
      <c r="B765" s="9"/>
      <c r="C765" s="9"/>
      <c r="D765" s="16" t="s">
        <v>1913</v>
      </c>
      <c r="E765" s="12">
        <v>39</v>
      </c>
      <c r="F765" s="18" t="s">
        <v>1914</v>
      </c>
      <c r="G765" s="14">
        <v>5</v>
      </c>
      <c r="H765" s="18" t="s">
        <v>2307</v>
      </c>
      <c r="I765" s="14">
        <v>7</v>
      </c>
      <c r="J765" s="18" t="s">
        <v>3611</v>
      </c>
      <c r="K765" s="14">
        <v>27</v>
      </c>
      <c r="L765" s="18" t="s">
        <v>4041</v>
      </c>
      <c r="M765" s="14">
        <v>0</v>
      </c>
      <c r="N765" s="18" t="s">
        <v>1922</v>
      </c>
      <c r="O765" s="14">
        <v>0</v>
      </c>
      <c r="P765" s="18" t="s">
        <v>1922</v>
      </c>
      <c r="Q765" s="210">
        <v>0</v>
      </c>
      <c r="R765" s="210"/>
    </row>
    <row r="766" spans="1:18" ht="12.75">
      <c r="A766" s="9"/>
      <c r="B766" s="9"/>
      <c r="C766" s="9"/>
      <c r="D766" s="16" t="s">
        <v>1919</v>
      </c>
      <c r="E766" s="12">
        <v>105</v>
      </c>
      <c r="F766" s="18" t="s">
        <v>1914</v>
      </c>
      <c r="G766" s="14">
        <v>1</v>
      </c>
      <c r="H766" s="18" t="s">
        <v>2514</v>
      </c>
      <c r="I766" s="14">
        <v>0</v>
      </c>
      <c r="J766" s="18" t="s">
        <v>1922</v>
      </c>
      <c r="K766" s="14">
        <v>1</v>
      </c>
      <c r="L766" s="18" t="s">
        <v>2514</v>
      </c>
      <c r="M766" s="14">
        <v>101</v>
      </c>
      <c r="N766" s="18" t="s">
        <v>4042</v>
      </c>
      <c r="O766" s="14">
        <v>2</v>
      </c>
      <c r="P766" s="18" t="s">
        <v>2441</v>
      </c>
      <c r="Q766" s="210">
        <v>0</v>
      </c>
      <c r="R766" s="210"/>
    </row>
    <row r="767" spans="1:18" ht="12.75">
      <c r="A767" s="9"/>
      <c r="B767" s="9"/>
      <c r="C767" s="9"/>
      <c r="D767" s="16" t="s">
        <v>1925</v>
      </c>
      <c r="E767" s="12">
        <v>7</v>
      </c>
      <c r="F767" s="18" t="s">
        <v>1914</v>
      </c>
      <c r="G767" s="14">
        <v>2</v>
      </c>
      <c r="H767" s="18" t="s">
        <v>1938</v>
      </c>
      <c r="I767" s="14">
        <v>0</v>
      </c>
      <c r="J767" s="18" t="s">
        <v>1922</v>
      </c>
      <c r="K767" s="14">
        <v>0</v>
      </c>
      <c r="L767" s="18" t="s">
        <v>1922</v>
      </c>
      <c r="M767" s="14">
        <v>0</v>
      </c>
      <c r="N767" s="18" t="s">
        <v>1922</v>
      </c>
      <c r="O767" s="14">
        <v>5</v>
      </c>
      <c r="P767" s="18" t="s">
        <v>3638</v>
      </c>
      <c r="Q767" s="210">
        <v>21</v>
      </c>
      <c r="R767" s="210"/>
    </row>
    <row r="768" spans="1:18" ht="12.75">
      <c r="A768" s="9"/>
      <c r="B768" s="9"/>
      <c r="C768" s="9"/>
      <c r="D768" s="16" t="s">
        <v>1958</v>
      </c>
      <c r="E768" s="12">
        <v>1</v>
      </c>
      <c r="F768" s="18" t="s">
        <v>1914</v>
      </c>
      <c r="G768" s="14">
        <v>0</v>
      </c>
      <c r="H768" s="18" t="s">
        <v>1922</v>
      </c>
      <c r="I768" s="14">
        <v>0</v>
      </c>
      <c r="J768" s="18" t="s">
        <v>1922</v>
      </c>
      <c r="K768" s="14">
        <v>0</v>
      </c>
      <c r="L768" s="18" t="s">
        <v>1922</v>
      </c>
      <c r="M768" s="14">
        <v>1</v>
      </c>
      <c r="N768" s="18" t="s">
        <v>1914</v>
      </c>
      <c r="O768" s="14">
        <v>0</v>
      </c>
      <c r="P768" s="18" t="s">
        <v>1922</v>
      </c>
      <c r="Q768" s="210">
        <v>0</v>
      </c>
      <c r="R768" s="210"/>
    </row>
    <row r="769" spans="1:18" ht="12.75">
      <c r="A769" s="9" t="s">
        <v>4043</v>
      </c>
      <c r="B769" s="9" t="s">
        <v>4044</v>
      </c>
      <c r="C769" s="212" t="s">
        <v>1912</v>
      </c>
      <c r="D769" s="212"/>
      <c r="E769" s="12">
        <v>125</v>
      </c>
      <c r="F769" s="13">
        <v>100</v>
      </c>
      <c r="G769" s="14">
        <v>0</v>
      </c>
      <c r="H769" s="13">
        <v>0</v>
      </c>
      <c r="I769" s="14">
        <v>3</v>
      </c>
      <c r="J769" s="13">
        <v>2.4</v>
      </c>
      <c r="K769" s="14">
        <v>15</v>
      </c>
      <c r="L769" s="13">
        <v>12</v>
      </c>
      <c r="M769" s="14">
        <v>100</v>
      </c>
      <c r="N769" s="13">
        <v>80</v>
      </c>
      <c r="O769" s="14">
        <v>7</v>
      </c>
      <c r="P769" s="13">
        <v>5.6</v>
      </c>
      <c r="Q769" s="210">
        <v>0</v>
      </c>
      <c r="R769" s="210"/>
    </row>
    <row r="770" spans="1:18" ht="12.75">
      <c r="A770" s="9"/>
      <c r="B770" s="9"/>
      <c r="C770" s="9"/>
      <c r="D770" s="16" t="s">
        <v>1913</v>
      </c>
      <c r="E770" s="12">
        <v>18</v>
      </c>
      <c r="F770" s="18" t="s">
        <v>1914</v>
      </c>
      <c r="G770" s="14">
        <v>0</v>
      </c>
      <c r="H770" s="18" t="s">
        <v>1922</v>
      </c>
      <c r="I770" s="14">
        <v>3</v>
      </c>
      <c r="J770" s="18" t="s">
        <v>2014</v>
      </c>
      <c r="K770" s="14">
        <v>14</v>
      </c>
      <c r="L770" s="18" t="s">
        <v>4045</v>
      </c>
      <c r="M770" s="14">
        <v>1</v>
      </c>
      <c r="N770" s="18" t="s">
        <v>2237</v>
      </c>
      <c r="O770" s="14">
        <v>0</v>
      </c>
      <c r="P770" s="18" t="s">
        <v>1922</v>
      </c>
      <c r="Q770" s="210">
        <v>0</v>
      </c>
      <c r="R770" s="210"/>
    </row>
    <row r="771" spans="1:18" ht="12.75">
      <c r="A771" s="9"/>
      <c r="B771" s="9"/>
      <c r="C771" s="9"/>
      <c r="D771" s="16" t="s">
        <v>1919</v>
      </c>
      <c r="E771" s="12">
        <v>101</v>
      </c>
      <c r="F771" s="18" t="s">
        <v>1914</v>
      </c>
      <c r="G771" s="14">
        <v>0</v>
      </c>
      <c r="H771" s="18" t="s">
        <v>1922</v>
      </c>
      <c r="I771" s="14">
        <v>0</v>
      </c>
      <c r="J771" s="18" t="s">
        <v>1922</v>
      </c>
      <c r="K771" s="14">
        <v>1</v>
      </c>
      <c r="L771" s="18" t="s">
        <v>4046</v>
      </c>
      <c r="M771" s="14">
        <v>99</v>
      </c>
      <c r="N771" s="18" t="s">
        <v>4047</v>
      </c>
      <c r="O771" s="14">
        <v>1</v>
      </c>
      <c r="P771" s="18" t="s">
        <v>4046</v>
      </c>
      <c r="Q771" s="210">
        <v>0</v>
      </c>
      <c r="R771" s="210"/>
    </row>
    <row r="772" spans="1:18" ht="12.75">
      <c r="A772" s="9"/>
      <c r="B772" s="9"/>
      <c r="C772" s="9"/>
      <c r="D772" s="16" t="s">
        <v>1925</v>
      </c>
      <c r="E772" s="12">
        <v>6</v>
      </c>
      <c r="F772" s="18" t="s">
        <v>1914</v>
      </c>
      <c r="G772" s="14">
        <v>0</v>
      </c>
      <c r="H772" s="18" t="s">
        <v>1922</v>
      </c>
      <c r="I772" s="14">
        <v>0</v>
      </c>
      <c r="J772" s="18" t="s">
        <v>1922</v>
      </c>
      <c r="K772" s="14">
        <v>0</v>
      </c>
      <c r="L772" s="18" t="s">
        <v>1922</v>
      </c>
      <c r="M772" s="14">
        <v>0</v>
      </c>
      <c r="N772" s="18" t="s">
        <v>1922</v>
      </c>
      <c r="O772" s="14">
        <v>6</v>
      </c>
      <c r="P772" s="18" t="s">
        <v>1914</v>
      </c>
      <c r="Q772" s="210">
        <v>0</v>
      </c>
      <c r="R772" s="210"/>
    </row>
    <row r="773" spans="1:18" ht="12.75">
      <c r="A773" s="9" t="s">
        <v>4048</v>
      </c>
      <c r="B773" s="9" t="s">
        <v>4049</v>
      </c>
      <c r="C773" s="212" t="s">
        <v>1912</v>
      </c>
      <c r="D773" s="212"/>
      <c r="E773" s="12">
        <v>98</v>
      </c>
      <c r="F773" s="13">
        <v>100</v>
      </c>
      <c r="G773" s="14">
        <v>0</v>
      </c>
      <c r="H773" s="13">
        <v>0</v>
      </c>
      <c r="I773" s="14">
        <v>6</v>
      </c>
      <c r="J773" s="13">
        <v>6.122448979591836</v>
      </c>
      <c r="K773" s="14">
        <v>19</v>
      </c>
      <c r="L773" s="13">
        <v>19.387755102040817</v>
      </c>
      <c r="M773" s="14">
        <v>65</v>
      </c>
      <c r="N773" s="13">
        <v>66.3265306122449</v>
      </c>
      <c r="O773" s="14">
        <v>8</v>
      </c>
      <c r="P773" s="13">
        <v>8.16326530612245</v>
      </c>
      <c r="Q773" s="210">
        <v>0</v>
      </c>
      <c r="R773" s="210"/>
    </row>
    <row r="774" spans="1:18" ht="12.75">
      <c r="A774" s="9"/>
      <c r="B774" s="9"/>
      <c r="C774" s="9"/>
      <c r="D774" s="16" t="s">
        <v>1913</v>
      </c>
      <c r="E774" s="12">
        <v>23</v>
      </c>
      <c r="F774" s="18" t="s">
        <v>1914</v>
      </c>
      <c r="G774" s="14">
        <v>0</v>
      </c>
      <c r="H774" s="18" t="s">
        <v>1922</v>
      </c>
      <c r="I774" s="14">
        <v>5</v>
      </c>
      <c r="J774" s="18" t="s">
        <v>2032</v>
      </c>
      <c r="K774" s="14">
        <v>18</v>
      </c>
      <c r="L774" s="18" t="s">
        <v>4050</v>
      </c>
      <c r="M774" s="14">
        <v>0</v>
      </c>
      <c r="N774" s="18" t="s">
        <v>1922</v>
      </c>
      <c r="O774" s="14">
        <v>0</v>
      </c>
      <c r="P774" s="18" t="s">
        <v>1922</v>
      </c>
      <c r="Q774" s="210">
        <v>0</v>
      </c>
      <c r="R774" s="210"/>
    </row>
    <row r="775" spans="1:18" ht="12.75">
      <c r="A775" s="9"/>
      <c r="B775" s="9"/>
      <c r="C775" s="9"/>
      <c r="D775" s="16" t="s">
        <v>1919</v>
      </c>
      <c r="E775" s="12">
        <v>69</v>
      </c>
      <c r="F775" s="18" t="s">
        <v>1914</v>
      </c>
      <c r="G775" s="14">
        <v>0</v>
      </c>
      <c r="H775" s="18" t="s">
        <v>1922</v>
      </c>
      <c r="I775" s="14">
        <v>0</v>
      </c>
      <c r="J775" s="18" t="s">
        <v>1922</v>
      </c>
      <c r="K775" s="14">
        <v>1</v>
      </c>
      <c r="L775" s="18" t="s">
        <v>2420</v>
      </c>
      <c r="M775" s="14">
        <v>65</v>
      </c>
      <c r="N775" s="18" t="s">
        <v>4028</v>
      </c>
      <c r="O775" s="14">
        <v>3</v>
      </c>
      <c r="P775" s="18" t="s">
        <v>2069</v>
      </c>
      <c r="Q775" s="210">
        <v>0</v>
      </c>
      <c r="R775" s="210"/>
    </row>
    <row r="776" spans="1:18" ht="12.75">
      <c r="A776" s="9"/>
      <c r="B776" s="9"/>
      <c r="C776" s="9"/>
      <c r="D776" s="16" t="s">
        <v>1925</v>
      </c>
      <c r="E776" s="12">
        <v>5</v>
      </c>
      <c r="F776" s="18" t="s">
        <v>1914</v>
      </c>
      <c r="G776" s="14">
        <v>0</v>
      </c>
      <c r="H776" s="18" t="s">
        <v>1922</v>
      </c>
      <c r="I776" s="14">
        <v>1</v>
      </c>
      <c r="J776" s="18" t="s">
        <v>1929</v>
      </c>
      <c r="K776" s="14">
        <v>0</v>
      </c>
      <c r="L776" s="18" t="s">
        <v>1922</v>
      </c>
      <c r="M776" s="14">
        <v>0</v>
      </c>
      <c r="N776" s="18" t="s">
        <v>1922</v>
      </c>
      <c r="O776" s="14">
        <v>4</v>
      </c>
      <c r="P776" s="18" t="s">
        <v>3570</v>
      </c>
      <c r="Q776" s="210">
        <v>0</v>
      </c>
      <c r="R776" s="210"/>
    </row>
    <row r="777" spans="1:18" ht="12.75">
      <c r="A777" s="9"/>
      <c r="B777" s="9"/>
      <c r="C777" s="9"/>
      <c r="D777" s="16" t="s">
        <v>1958</v>
      </c>
      <c r="E777" s="12">
        <v>1</v>
      </c>
      <c r="F777" s="18" t="s">
        <v>1914</v>
      </c>
      <c r="G777" s="14">
        <v>0</v>
      </c>
      <c r="H777" s="18" t="s">
        <v>1922</v>
      </c>
      <c r="I777" s="14">
        <v>0</v>
      </c>
      <c r="J777" s="18" t="s">
        <v>1922</v>
      </c>
      <c r="K777" s="14">
        <v>0</v>
      </c>
      <c r="L777" s="18" t="s">
        <v>1922</v>
      </c>
      <c r="M777" s="14">
        <v>0</v>
      </c>
      <c r="N777" s="18" t="s">
        <v>1922</v>
      </c>
      <c r="O777" s="14">
        <v>1</v>
      </c>
      <c r="P777" s="18" t="s">
        <v>1914</v>
      </c>
      <c r="Q777" s="210">
        <v>0</v>
      </c>
      <c r="R777" s="210"/>
    </row>
    <row r="778" spans="1:18" ht="12.75">
      <c r="A778" s="9" t="s">
        <v>4051</v>
      </c>
      <c r="B778" s="9" t="s">
        <v>4052</v>
      </c>
      <c r="C778" s="212" t="s">
        <v>1912</v>
      </c>
      <c r="D778" s="212"/>
      <c r="E778" s="12">
        <v>96</v>
      </c>
      <c r="F778" s="13">
        <v>100</v>
      </c>
      <c r="G778" s="14">
        <v>0</v>
      </c>
      <c r="H778" s="13">
        <v>0</v>
      </c>
      <c r="I778" s="14">
        <v>5</v>
      </c>
      <c r="J778" s="13">
        <v>5.208333333333333</v>
      </c>
      <c r="K778" s="14">
        <v>7</v>
      </c>
      <c r="L778" s="13">
        <v>7.291666666666667</v>
      </c>
      <c r="M778" s="14">
        <v>70</v>
      </c>
      <c r="N778" s="13">
        <v>72.91666666666667</v>
      </c>
      <c r="O778" s="14">
        <v>14</v>
      </c>
      <c r="P778" s="13">
        <v>14.583333333333334</v>
      </c>
      <c r="Q778" s="210">
        <v>1</v>
      </c>
      <c r="R778" s="210"/>
    </row>
    <row r="779" spans="1:18" ht="12.75">
      <c r="A779" s="9"/>
      <c r="B779" s="9"/>
      <c r="C779" s="9"/>
      <c r="D779" s="16" t="s">
        <v>1913</v>
      </c>
      <c r="E779" s="12">
        <v>6</v>
      </c>
      <c r="F779" s="18" t="s">
        <v>1914</v>
      </c>
      <c r="G779" s="14">
        <v>0</v>
      </c>
      <c r="H779" s="18" t="s">
        <v>1922</v>
      </c>
      <c r="I779" s="14">
        <v>2</v>
      </c>
      <c r="J779" s="18" t="s">
        <v>2033</v>
      </c>
      <c r="K779" s="14">
        <v>4</v>
      </c>
      <c r="L779" s="18" t="s">
        <v>2024</v>
      </c>
      <c r="M779" s="14">
        <v>0</v>
      </c>
      <c r="N779" s="18" t="s">
        <v>1922</v>
      </c>
      <c r="O779" s="14">
        <v>0</v>
      </c>
      <c r="P779" s="18" t="s">
        <v>1922</v>
      </c>
      <c r="Q779" s="210">
        <v>0</v>
      </c>
      <c r="R779" s="210"/>
    </row>
    <row r="780" spans="1:18" ht="12.75">
      <c r="A780" s="9"/>
      <c r="B780" s="9"/>
      <c r="C780" s="9"/>
      <c r="D780" s="16" t="s">
        <v>1919</v>
      </c>
      <c r="E780" s="12">
        <v>75</v>
      </c>
      <c r="F780" s="18" t="s">
        <v>1914</v>
      </c>
      <c r="G780" s="14">
        <v>0</v>
      </c>
      <c r="H780" s="18" t="s">
        <v>1922</v>
      </c>
      <c r="I780" s="14">
        <v>2</v>
      </c>
      <c r="J780" s="18" t="s">
        <v>4053</v>
      </c>
      <c r="K780" s="14">
        <v>3</v>
      </c>
      <c r="L780" s="18" t="s">
        <v>3728</v>
      </c>
      <c r="M780" s="14">
        <v>70</v>
      </c>
      <c r="N780" s="18" t="s">
        <v>4054</v>
      </c>
      <c r="O780" s="14">
        <v>0</v>
      </c>
      <c r="P780" s="18" t="s">
        <v>1922</v>
      </c>
      <c r="Q780" s="210">
        <v>0</v>
      </c>
      <c r="R780" s="210"/>
    </row>
    <row r="781" spans="1:18" ht="12.75">
      <c r="A781" s="9"/>
      <c r="B781" s="9"/>
      <c r="C781" s="9"/>
      <c r="D781" s="16" t="s">
        <v>1925</v>
      </c>
      <c r="E781" s="12">
        <v>15</v>
      </c>
      <c r="F781" s="18" t="s">
        <v>1914</v>
      </c>
      <c r="G781" s="14">
        <v>0</v>
      </c>
      <c r="H781" s="18" t="s">
        <v>1922</v>
      </c>
      <c r="I781" s="14">
        <v>1</v>
      </c>
      <c r="J781" s="18" t="s">
        <v>2023</v>
      </c>
      <c r="K781" s="14">
        <v>0</v>
      </c>
      <c r="L781" s="18" t="s">
        <v>1922</v>
      </c>
      <c r="M781" s="14">
        <v>0</v>
      </c>
      <c r="N781" s="18" t="s">
        <v>1922</v>
      </c>
      <c r="O781" s="14">
        <v>14</v>
      </c>
      <c r="P781" s="18" t="s">
        <v>4054</v>
      </c>
      <c r="Q781" s="210">
        <v>1</v>
      </c>
      <c r="R781" s="210"/>
    </row>
    <row r="782" spans="1:18" ht="12.75">
      <c r="A782" s="9" t="s">
        <v>4055</v>
      </c>
      <c r="B782" s="9" t="s">
        <v>4056</v>
      </c>
      <c r="C782" s="212" t="s">
        <v>1912</v>
      </c>
      <c r="D782" s="212"/>
      <c r="E782" s="12">
        <v>24</v>
      </c>
      <c r="F782" s="13">
        <v>100</v>
      </c>
      <c r="G782" s="14">
        <v>0</v>
      </c>
      <c r="H782" s="13">
        <v>0</v>
      </c>
      <c r="I782" s="14">
        <v>1</v>
      </c>
      <c r="J782" s="13">
        <v>4.166666666666667</v>
      </c>
      <c r="K782" s="14">
        <v>2</v>
      </c>
      <c r="L782" s="13">
        <v>8.333333333333334</v>
      </c>
      <c r="M782" s="14">
        <v>19</v>
      </c>
      <c r="N782" s="13">
        <v>79.16666666666667</v>
      </c>
      <c r="O782" s="14">
        <v>2</v>
      </c>
      <c r="P782" s="13">
        <v>8.333333333333334</v>
      </c>
      <c r="Q782" s="210">
        <v>0</v>
      </c>
      <c r="R782" s="210"/>
    </row>
    <row r="783" spans="1:18" ht="12.75">
      <c r="A783" s="9"/>
      <c r="B783" s="9"/>
      <c r="C783" s="9"/>
      <c r="D783" s="16" t="s">
        <v>1913</v>
      </c>
      <c r="E783" s="12">
        <v>2</v>
      </c>
      <c r="F783" s="18" t="s">
        <v>1914</v>
      </c>
      <c r="G783" s="14">
        <v>0</v>
      </c>
      <c r="H783" s="18" t="s">
        <v>1922</v>
      </c>
      <c r="I783" s="14">
        <v>0</v>
      </c>
      <c r="J783" s="18" t="s">
        <v>1922</v>
      </c>
      <c r="K783" s="14">
        <v>2</v>
      </c>
      <c r="L783" s="18" t="s">
        <v>1914</v>
      </c>
      <c r="M783" s="14">
        <v>0</v>
      </c>
      <c r="N783" s="18" t="s">
        <v>1922</v>
      </c>
      <c r="O783" s="14">
        <v>0</v>
      </c>
      <c r="P783" s="18" t="s">
        <v>1922</v>
      </c>
      <c r="Q783" s="210">
        <v>0</v>
      </c>
      <c r="R783" s="210"/>
    </row>
    <row r="784" spans="1:18" ht="12.75">
      <c r="A784" s="9"/>
      <c r="B784" s="9"/>
      <c r="C784" s="9"/>
      <c r="D784" s="16" t="s">
        <v>1919</v>
      </c>
      <c r="E784" s="12">
        <v>20</v>
      </c>
      <c r="F784" s="18" t="s">
        <v>1914</v>
      </c>
      <c r="G784" s="14">
        <v>0</v>
      </c>
      <c r="H784" s="18" t="s">
        <v>1922</v>
      </c>
      <c r="I784" s="14">
        <v>1</v>
      </c>
      <c r="J784" s="18" t="s">
        <v>2690</v>
      </c>
      <c r="K784" s="14">
        <v>0</v>
      </c>
      <c r="L784" s="18" t="s">
        <v>1922</v>
      </c>
      <c r="M784" s="14">
        <v>19</v>
      </c>
      <c r="N784" s="18" t="s">
        <v>4057</v>
      </c>
      <c r="O784" s="14">
        <v>0</v>
      </c>
      <c r="P784" s="18" t="s">
        <v>1922</v>
      </c>
      <c r="Q784" s="210">
        <v>0</v>
      </c>
      <c r="R784" s="210"/>
    </row>
    <row r="785" spans="1:18" ht="12.75">
      <c r="A785" s="9"/>
      <c r="B785" s="9"/>
      <c r="C785" s="9"/>
      <c r="D785" s="16" t="s">
        <v>1925</v>
      </c>
      <c r="E785" s="12">
        <v>2</v>
      </c>
      <c r="F785" s="18" t="s">
        <v>1914</v>
      </c>
      <c r="G785" s="14">
        <v>0</v>
      </c>
      <c r="H785" s="18" t="s">
        <v>1922</v>
      </c>
      <c r="I785" s="14">
        <v>0</v>
      </c>
      <c r="J785" s="18" t="s">
        <v>1922</v>
      </c>
      <c r="K785" s="14">
        <v>0</v>
      </c>
      <c r="L785" s="18" t="s">
        <v>1922</v>
      </c>
      <c r="M785" s="14">
        <v>0</v>
      </c>
      <c r="N785" s="18" t="s">
        <v>1922</v>
      </c>
      <c r="O785" s="14">
        <v>2</v>
      </c>
      <c r="P785" s="18" t="s">
        <v>1914</v>
      </c>
      <c r="Q785" s="210">
        <v>0</v>
      </c>
      <c r="R785" s="210"/>
    </row>
    <row r="786" spans="1:18" ht="12.75">
      <c r="A786" s="9" t="s">
        <v>4058</v>
      </c>
      <c r="B786" s="9" t="s">
        <v>4059</v>
      </c>
      <c r="C786" s="212" t="s">
        <v>1912</v>
      </c>
      <c r="D786" s="212"/>
      <c r="E786" s="12">
        <v>57</v>
      </c>
      <c r="F786" s="13">
        <v>100</v>
      </c>
      <c r="G786" s="14">
        <v>0</v>
      </c>
      <c r="H786" s="13">
        <v>0</v>
      </c>
      <c r="I786" s="14">
        <v>2</v>
      </c>
      <c r="J786" s="13">
        <v>3.508771929824561</v>
      </c>
      <c r="K786" s="14">
        <v>6</v>
      </c>
      <c r="L786" s="13">
        <v>10.526315789473685</v>
      </c>
      <c r="M786" s="14">
        <v>46</v>
      </c>
      <c r="N786" s="13">
        <v>80.70175438596492</v>
      </c>
      <c r="O786" s="14">
        <v>3</v>
      </c>
      <c r="P786" s="13">
        <v>5.2631578947368425</v>
      </c>
      <c r="Q786" s="210">
        <v>0</v>
      </c>
      <c r="R786" s="210"/>
    </row>
    <row r="787" spans="1:18" ht="12.75">
      <c r="A787" s="9"/>
      <c r="B787" s="9"/>
      <c r="C787" s="9"/>
      <c r="D787" s="16" t="s">
        <v>1913</v>
      </c>
      <c r="E787" s="12">
        <v>7</v>
      </c>
      <c r="F787" s="18" t="s">
        <v>1914</v>
      </c>
      <c r="G787" s="14">
        <v>0</v>
      </c>
      <c r="H787" s="18" t="s">
        <v>1922</v>
      </c>
      <c r="I787" s="14">
        <v>1</v>
      </c>
      <c r="J787" s="18" t="s">
        <v>1935</v>
      </c>
      <c r="K787" s="14">
        <v>6</v>
      </c>
      <c r="L787" s="18" t="s">
        <v>2073</v>
      </c>
      <c r="M787" s="14">
        <v>0</v>
      </c>
      <c r="N787" s="18" t="s">
        <v>1922</v>
      </c>
      <c r="O787" s="14">
        <v>0</v>
      </c>
      <c r="P787" s="18" t="s">
        <v>1922</v>
      </c>
      <c r="Q787" s="210">
        <v>0</v>
      </c>
      <c r="R787" s="210"/>
    </row>
    <row r="788" spans="1:18" ht="12.75">
      <c r="A788" s="9"/>
      <c r="B788" s="9"/>
      <c r="C788" s="9"/>
      <c r="D788" s="16" t="s">
        <v>1919</v>
      </c>
      <c r="E788" s="12">
        <v>48</v>
      </c>
      <c r="F788" s="18" t="s">
        <v>1914</v>
      </c>
      <c r="G788" s="14">
        <v>0</v>
      </c>
      <c r="H788" s="18" t="s">
        <v>1922</v>
      </c>
      <c r="I788" s="14">
        <v>1</v>
      </c>
      <c r="J788" s="18" t="s">
        <v>2664</v>
      </c>
      <c r="K788" s="14">
        <v>0</v>
      </c>
      <c r="L788" s="18" t="s">
        <v>1922</v>
      </c>
      <c r="M788" s="14">
        <v>46</v>
      </c>
      <c r="N788" s="18" t="s">
        <v>4060</v>
      </c>
      <c r="O788" s="14">
        <v>1</v>
      </c>
      <c r="P788" s="18" t="s">
        <v>2664</v>
      </c>
      <c r="Q788" s="210">
        <v>0</v>
      </c>
      <c r="R788" s="210"/>
    </row>
    <row r="789" spans="1:18" ht="12.75">
      <c r="A789" s="9"/>
      <c r="B789" s="9"/>
      <c r="C789" s="9"/>
      <c r="D789" s="16" t="s">
        <v>1925</v>
      </c>
      <c r="E789" s="12">
        <v>2</v>
      </c>
      <c r="F789" s="18" t="s">
        <v>1914</v>
      </c>
      <c r="G789" s="14">
        <v>0</v>
      </c>
      <c r="H789" s="18" t="s">
        <v>1922</v>
      </c>
      <c r="I789" s="14">
        <v>0</v>
      </c>
      <c r="J789" s="18" t="s">
        <v>1922</v>
      </c>
      <c r="K789" s="14">
        <v>0</v>
      </c>
      <c r="L789" s="18" t="s">
        <v>1922</v>
      </c>
      <c r="M789" s="14">
        <v>0</v>
      </c>
      <c r="N789" s="18" t="s">
        <v>1922</v>
      </c>
      <c r="O789" s="14">
        <v>2</v>
      </c>
      <c r="P789" s="18" t="s">
        <v>1914</v>
      </c>
      <c r="Q789" s="210">
        <v>0</v>
      </c>
      <c r="R789" s="210"/>
    </row>
    <row r="790" spans="1:18" ht="12.75">
      <c r="A790" s="9" t="s">
        <v>4061</v>
      </c>
      <c r="B790" s="9" t="s">
        <v>4062</v>
      </c>
      <c r="C790" s="212" t="s">
        <v>1912</v>
      </c>
      <c r="D790" s="212"/>
      <c r="E790" s="12">
        <v>58</v>
      </c>
      <c r="F790" s="13">
        <v>100</v>
      </c>
      <c r="G790" s="14">
        <v>2</v>
      </c>
      <c r="H790" s="13">
        <v>3.4482758620689653</v>
      </c>
      <c r="I790" s="14">
        <v>2</v>
      </c>
      <c r="J790" s="13">
        <v>3.4482758620689653</v>
      </c>
      <c r="K790" s="14">
        <v>5</v>
      </c>
      <c r="L790" s="13">
        <v>8.620689655172415</v>
      </c>
      <c r="M790" s="14">
        <v>46</v>
      </c>
      <c r="N790" s="13">
        <v>79.3103448275862</v>
      </c>
      <c r="O790" s="14">
        <v>3</v>
      </c>
      <c r="P790" s="13">
        <v>5.172413793103448</v>
      </c>
      <c r="Q790" s="210">
        <v>16</v>
      </c>
      <c r="R790" s="210"/>
    </row>
    <row r="791" spans="1:18" ht="12.75">
      <c r="A791" s="9"/>
      <c r="B791" s="9"/>
      <c r="C791" s="9"/>
      <c r="D791" s="16" t="s">
        <v>1913</v>
      </c>
      <c r="E791" s="12">
        <v>9</v>
      </c>
      <c r="F791" s="18" t="s">
        <v>1914</v>
      </c>
      <c r="G791" s="14">
        <v>2</v>
      </c>
      <c r="H791" s="18" t="s">
        <v>2121</v>
      </c>
      <c r="I791" s="14">
        <v>1</v>
      </c>
      <c r="J791" s="18" t="s">
        <v>2080</v>
      </c>
      <c r="K791" s="14">
        <v>5</v>
      </c>
      <c r="L791" s="18" t="s">
        <v>2083</v>
      </c>
      <c r="M791" s="14">
        <v>1</v>
      </c>
      <c r="N791" s="18" t="s">
        <v>2080</v>
      </c>
      <c r="O791" s="14">
        <v>0</v>
      </c>
      <c r="P791" s="18" t="s">
        <v>1922</v>
      </c>
      <c r="Q791" s="210">
        <v>0</v>
      </c>
      <c r="R791" s="210"/>
    </row>
    <row r="792" spans="1:18" ht="12.75">
      <c r="A792" s="9"/>
      <c r="B792" s="9"/>
      <c r="C792" s="9"/>
      <c r="D792" s="16" t="s">
        <v>1919</v>
      </c>
      <c r="E792" s="12">
        <v>47</v>
      </c>
      <c r="F792" s="18" t="s">
        <v>1914</v>
      </c>
      <c r="G792" s="14">
        <v>0</v>
      </c>
      <c r="H792" s="18" t="s">
        <v>1922</v>
      </c>
      <c r="I792" s="14">
        <v>1</v>
      </c>
      <c r="J792" s="18" t="s">
        <v>4063</v>
      </c>
      <c r="K792" s="14">
        <v>0</v>
      </c>
      <c r="L792" s="18" t="s">
        <v>1922</v>
      </c>
      <c r="M792" s="14">
        <v>45</v>
      </c>
      <c r="N792" s="18" t="s">
        <v>4064</v>
      </c>
      <c r="O792" s="14">
        <v>1</v>
      </c>
      <c r="P792" s="18" t="s">
        <v>4063</v>
      </c>
      <c r="Q792" s="210">
        <v>0</v>
      </c>
      <c r="R792" s="210"/>
    </row>
    <row r="793" spans="1:18" ht="12.75">
      <c r="A793" s="9"/>
      <c r="B793" s="9"/>
      <c r="C793" s="9"/>
      <c r="D793" s="16" t="s">
        <v>1925</v>
      </c>
      <c r="E793" s="12">
        <v>2</v>
      </c>
      <c r="F793" s="18" t="s">
        <v>1914</v>
      </c>
      <c r="G793" s="14">
        <v>0</v>
      </c>
      <c r="H793" s="18" t="s">
        <v>1922</v>
      </c>
      <c r="I793" s="14">
        <v>0</v>
      </c>
      <c r="J793" s="18" t="s">
        <v>1922</v>
      </c>
      <c r="K793" s="14">
        <v>0</v>
      </c>
      <c r="L793" s="18" t="s">
        <v>1922</v>
      </c>
      <c r="M793" s="14">
        <v>0</v>
      </c>
      <c r="N793" s="18" t="s">
        <v>1922</v>
      </c>
      <c r="O793" s="14">
        <v>2</v>
      </c>
      <c r="P793" s="18" t="s">
        <v>1914</v>
      </c>
      <c r="Q793" s="210">
        <v>16</v>
      </c>
      <c r="R793" s="210"/>
    </row>
    <row r="794" spans="1:18" ht="12.75">
      <c r="A794" s="9" t="s">
        <v>4065</v>
      </c>
      <c r="B794" s="9" t="s">
        <v>4066</v>
      </c>
      <c r="C794" s="212" t="s">
        <v>1912</v>
      </c>
      <c r="D794" s="212"/>
      <c r="E794" s="12">
        <v>55</v>
      </c>
      <c r="F794" s="13">
        <v>100</v>
      </c>
      <c r="G794" s="14">
        <v>1</v>
      </c>
      <c r="H794" s="13">
        <v>1.8181818181818181</v>
      </c>
      <c r="I794" s="14">
        <v>2</v>
      </c>
      <c r="J794" s="13">
        <v>3.6363636363636362</v>
      </c>
      <c r="K794" s="14">
        <v>12</v>
      </c>
      <c r="L794" s="13">
        <v>21.818181818181817</v>
      </c>
      <c r="M794" s="14">
        <v>38</v>
      </c>
      <c r="N794" s="13">
        <v>69.0909090909091</v>
      </c>
      <c r="O794" s="14">
        <v>2</v>
      </c>
      <c r="P794" s="13">
        <v>3.6363636363636362</v>
      </c>
      <c r="Q794" s="210">
        <v>0</v>
      </c>
      <c r="R794" s="210"/>
    </row>
    <row r="795" spans="1:18" ht="12.75">
      <c r="A795" s="9"/>
      <c r="B795" s="9"/>
      <c r="C795" s="9"/>
      <c r="D795" s="16" t="s">
        <v>1913</v>
      </c>
      <c r="E795" s="12">
        <v>15</v>
      </c>
      <c r="F795" s="18" t="s">
        <v>1914</v>
      </c>
      <c r="G795" s="14">
        <v>1</v>
      </c>
      <c r="H795" s="18" t="s">
        <v>2023</v>
      </c>
      <c r="I795" s="14">
        <v>2</v>
      </c>
      <c r="J795" s="18" t="s">
        <v>2022</v>
      </c>
      <c r="K795" s="14">
        <v>12</v>
      </c>
      <c r="L795" s="18" t="s">
        <v>3570</v>
      </c>
      <c r="M795" s="14">
        <v>0</v>
      </c>
      <c r="N795" s="18" t="s">
        <v>1922</v>
      </c>
      <c r="O795" s="14">
        <v>0</v>
      </c>
      <c r="P795" s="18" t="s">
        <v>1922</v>
      </c>
      <c r="Q795" s="210">
        <v>0</v>
      </c>
      <c r="R795" s="210"/>
    </row>
    <row r="796" spans="1:18" ht="12.75">
      <c r="A796" s="9"/>
      <c r="B796" s="9"/>
      <c r="C796" s="9"/>
      <c r="D796" s="16" t="s">
        <v>1919</v>
      </c>
      <c r="E796" s="12">
        <v>38</v>
      </c>
      <c r="F796" s="18" t="s">
        <v>1914</v>
      </c>
      <c r="G796" s="14">
        <v>0</v>
      </c>
      <c r="H796" s="18" t="s">
        <v>1922</v>
      </c>
      <c r="I796" s="14">
        <v>0</v>
      </c>
      <c r="J796" s="18" t="s">
        <v>1922</v>
      </c>
      <c r="K796" s="14">
        <v>0</v>
      </c>
      <c r="L796" s="18" t="s">
        <v>1922</v>
      </c>
      <c r="M796" s="14">
        <v>38</v>
      </c>
      <c r="N796" s="18" t="s">
        <v>1914</v>
      </c>
      <c r="O796" s="14">
        <v>0</v>
      </c>
      <c r="P796" s="18" t="s">
        <v>1922</v>
      </c>
      <c r="Q796" s="210">
        <v>0</v>
      </c>
      <c r="R796" s="210"/>
    </row>
    <row r="797" spans="1:18" ht="12.75">
      <c r="A797" s="9"/>
      <c r="B797" s="9"/>
      <c r="C797" s="9"/>
      <c r="D797" s="16" t="s">
        <v>1925</v>
      </c>
      <c r="E797" s="12">
        <v>2</v>
      </c>
      <c r="F797" s="18" t="s">
        <v>1914</v>
      </c>
      <c r="G797" s="14">
        <v>0</v>
      </c>
      <c r="H797" s="18" t="s">
        <v>1922</v>
      </c>
      <c r="I797" s="14">
        <v>0</v>
      </c>
      <c r="J797" s="18" t="s">
        <v>1922</v>
      </c>
      <c r="K797" s="14">
        <v>0</v>
      </c>
      <c r="L797" s="18" t="s">
        <v>1922</v>
      </c>
      <c r="M797" s="14">
        <v>0</v>
      </c>
      <c r="N797" s="18" t="s">
        <v>1922</v>
      </c>
      <c r="O797" s="14">
        <v>2</v>
      </c>
      <c r="P797" s="18" t="s">
        <v>1914</v>
      </c>
      <c r="Q797" s="210">
        <v>0</v>
      </c>
      <c r="R797" s="210"/>
    </row>
    <row r="798" spans="1:18" ht="12.75">
      <c r="A798" s="9" t="s">
        <v>4067</v>
      </c>
      <c r="B798" s="9" t="s">
        <v>4068</v>
      </c>
      <c r="C798" s="212" t="s">
        <v>1912</v>
      </c>
      <c r="D798" s="212"/>
      <c r="E798" s="12">
        <v>136</v>
      </c>
      <c r="F798" s="13">
        <v>100</v>
      </c>
      <c r="G798" s="14">
        <v>1</v>
      </c>
      <c r="H798" s="13">
        <v>0.7352941176470589</v>
      </c>
      <c r="I798" s="14">
        <v>4</v>
      </c>
      <c r="J798" s="13">
        <v>2.9411764705882355</v>
      </c>
      <c r="K798" s="14">
        <v>17</v>
      </c>
      <c r="L798" s="13">
        <v>12.5</v>
      </c>
      <c r="M798" s="14">
        <v>105</v>
      </c>
      <c r="N798" s="13">
        <v>77.20588235294117</v>
      </c>
      <c r="O798" s="14">
        <v>9</v>
      </c>
      <c r="P798" s="13">
        <v>6.617647058823529</v>
      </c>
      <c r="Q798" s="210">
        <v>3</v>
      </c>
      <c r="R798" s="210"/>
    </row>
    <row r="799" spans="1:18" ht="12.75">
      <c r="A799" s="9"/>
      <c r="B799" s="9"/>
      <c r="C799" s="9"/>
      <c r="D799" s="16" t="s">
        <v>1913</v>
      </c>
      <c r="E799" s="12">
        <v>21</v>
      </c>
      <c r="F799" s="18" t="s">
        <v>1914</v>
      </c>
      <c r="G799" s="14">
        <v>1</v>
      </c>
      <c r="H799" s="18" t="s">
        <v>1936</v>
      </c>
      <c r="I799" s="14">
        <v>3</v>
      </c>
      <c r="J799" s="18" t="s">
        <v>1935</v>
      </c>
      <c r="K799" s="14">
        <v>17</v>
      </c>
      <c r="L799" s="18" t="s">
        <v>4069</v>
      </c>
      <c r="M799" s="14">
        <v>0</v>
      </c>
      <c r="N799" s="18" t="s">
        <v>1922</v>
      </c>
      <c r="O799" s="14">
        <v>0</v>
      </c>
      <c r="P799" s="18" t="s">
        <v>1922</v>
      </c>
      <c r="Q799" s="210">
        <v>0</v>
      </c>
      <c r="R799" s="210"/>
    </row>
    <row r="800" spans="1:18" ht="12.75">
      <c r="A800" s="9"/>
      <c r="B800" s="9"/>
      <c r="C800" s="9"/>
      <c r="D800" s="16" t="s">
        <v>1919</v>
      </c>
      <c r="E800" s="12">
        <v>106</v>
      </c>
      <c r="F800" s="18" t="s">
        <v>1914</v>
      </c>
      <c r="G800" s="14">
        <v>0</v>
      </c>
      <c r="H800" s="18" t="s">
        <v>1922</v>
      </c>
      <c r="I800" s="14">
        <v>1</v>
      </c>
      <c r="J800" s="18" t="s">
        <v>4070</v>
      </c>
      <c r="K800" s="14">
        <v>0</v>
      </c>
      <c r="L800" s="18" t="s">
        <v>1922</v>
      </c>
      <c r="M800" s="14">
        <v>105</v>
      </c>
      <c r="N800" s="18" t="s">
        <v>4071</v>
      </c>
      <c r="O800" s="14">
        <v>0</v>
      </c>
      <c r="P800" s="18" t="s">
        <v>1922</v>
      </c>
      <c r="Q800" s="210">
        <v>0</v>
      </c>
      <c r="R800" s="210"/>
    </row>
    <row r="801" spans="1:18" ht="12.75">
      <c r="A801" s="9"/>
      <c r="B801" s="9"/>
      <c r="C801" s="9"/>
      <c r="D801" s="16" t="s">
        <v>1925</v>
      </c>
      <c r="E801" s="12">
        <v>9</v>
      </c>
      <c r="F801" s="18" t="s">
        <v>1914</v>
      </c>
      <c r="G801" s="14">
        <v>0</v>
      </c>
      <c r="H801" s="18" t="s">
        <v>1922</v>
      </c>
      <c r="I801" s="14">
        <v>0</v>
      </c>
      <c r="J801" s="18" t="s">
        <v>1922</v>
      </c>
      <c r="K801" s="14">
        <v>0</v>
      </c>
      <c r="L801" s="18" t="s">
        <v>1922</v>
      </c>
      <c r="M801" s="14">
        <v>0</v>
      </c>
      <c r="N801" s="18" t="s">
        <v>1922</v>
      </c>
      <c r="O801" s="14">
        <v>9</v>
      </c>
      <c r="P801" s="18" t="s">
        <v>1914</v>
      </c>
      <c r="Q801" s="210">
        <v>3</v>
      </c>
      <c r="R801" s="210"/>
    </row>
    <row r="802" spans="1:18" ht="12.75">
      <c r="A802" s="20"/>
      <c r="B802" s="20"/>
      <c r="C802" s="21"/>
      <c r="D802" s="21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11"/>
      <c r="R802" s="211"/>
    </row>
  </sheetData>
  <sheetProtection/>
  <mergeCells count="976">
    <mergeCell ref="K4:L4"/>
    <mergeCell ref="M4:N4"/>
    <mergeCell ref="O4:P4"/>
    <mergeCell ref="Q4:R4"/>
    <mergeCell ref="Q5:R5"/>
    <mergeCell ref="A6:B6"/>
    <mergeCell ref="Q6:R6"/>
    <mergeCell ref="Q7:R7"/>
    <mergeCell ref="A1:Q1"/>
    <mergeCell ref="A2:Q2"/>
    <mergeCell ref="A3:Q3"/>
    <mergeCell ref="E4:F4"/>
    <mergeCell ref="G4:H4"/>
    <mergeCell ref="I4:J4"/>
    <mergeCell ref="Q12:R12"/>
    <mergeCell ref="C13:D13"/>
    <mergeCell ref="Q13:R13"/>
    <mergeCell ref="Q14:R14"/>
    <mergeCell ref="Q8:R8"/>
    <mergeCell ref="Q9:R9"/>
    <mergeCell ref="Q10:R10"/>
    <mergeCell ref="Q11:R11"/>
    <mergeCell ref="C22:D22"/>
    <mergeCell ref="Q22:R22"/>
    <mergeCell ref="Q15:R15"/>
    <mergeCell ref="Q16:R16"/>
    <mergeCell ref="Q17:R17"/>
    <mergeCell ref="C18:D18"/>
    <mergeCell ref="Q18:R18"/>
    <mergeCell ref="Q23:R23"/>
    <mergeCell ref="Q24:R24"/>
    <mergeCell ref="Q25:R25"/>
    <mergeCell ref="Q26:R26"/>
    <mergeCell ref="Q19:R19"/>
    <mergeCell ref="Q20:R20"/>
    <mergeCell ref="Q21:R21"/>
    <mergeCell ref="C33:D33"/>
    <mergeCell ref="Q33:R33"/>
    <mergeCell ref="Q27:R27"/>
    <mergeCell ref="C28:D28"/>
    <mergeCell ref="Q28:R28"/>
    <mergeCell ref="Q29:R29"/>
    <mergeCell ref="Q34:R34"/>
    <mergeCell ref="Q35:R35"/>
    <mergeCell ref="Q36:R36"/>
    <mergeCell ref="Q37:R37"/>
    <mergeCell ref="Q30:R30"/>
    <mergeCell ref="Q31:R31"/>
    <mergeCell ref="Q32:R32"/>
    <mergeCell ref="Q41:R41"/>
    <mergeCell ref="Q42:R42"/>
    <mergeCell ref="C43:D43"/>
    <mergeCell ref="Q43:R43"/>
    <mergeCell ref="C38:D38"/>
    <mergeCell ref="Q38:R38"/>
    <mergeCell ref="Q39:R39"/>
    <mergeCell ref="Q40:R40"/>
    <mergeCell ref="C48:D48"/>
    <mergeCell ref="Q48:R48"/>
    <mergeCell ref="Q49:R49"/>
    <mergeCell ref="Q50:R50"/>
    <mergeCell ref="Q44:R44"/>
    <mergeCell ref="Q45:R45"/>
    <mergeCell ref="Q46:R46"/>
    <mergeCell ref="Q47:R47"/>
    <mergeCell ref="Q54:R54"/>
    <mergeCell ref="Q55:R55"/>
    <mergeCell ref="Q56:R56"/>
    <mergeCell ref="C57:D57"/>
    <mergeCell ref="Q57:R57"/>
    <mergeCell ref="Q51:R51"/>
    <mergeCell ref="C52:D52"/>
    <mergeCell ref="Q52:R52"/>
    <mergeCell ref="Q53:R53"/>
    <mergeCell ref="Q62:R62"/>
    <mergeCell ref="Q63:R63"/>
    <mergeCell ref="Q64:R64"/>
    <mergeCell ref="C65:D65"/>
    <mergeCell ref="Q65:R65"/>
    <mergeCell ref="Q58:R58"/>
    <mergeCell ref="Q59:R59"/>
    <mergeCell ref="Q60:R60"/>
    <mergeCell ref="C61:D61"/>
    <mergeCell ref="Q61:R61"/>
    <mergeCell ref="Q70:R70"/>
    <mergeCell ref="Q71:R71"/>
    <mergeCell ref="Q72:R72"/>
    <mergeCell ref="C73:D73"/>
    <mergeCell ref="Q73:R73"/>
    <mergeCell ref="Q66:R66"/>
    <mergeCell ref="Q67:R67"/>
    <mergeCell ref="Q68:R68"/>
    <mergeCell ref="C69:D69"/>
    <mergeCell ref="Q69:R69"/>
    <mergeCell ref="C81:D81"/>
    <mergeCell ref="Q81:R81"/>
    <mergeCell ref="Q74:R74"/>
    <mergeCell ref="Q75:R75"/>
    <mergeCell ref="Q76:R76"/>
    <mergeCell ref="C77:D77"/>
    <mergeCell ref="Q77:R77"/>
    <mergeCell ref="Q82:R82"/>
    <mergeCell ref="Q83:R83"/>
    <mergeCell ref="Q84:R84"/>
    <mergeCell ref="Q85:R85"/>
    <mergeCell ref="Q78:R78"/>
    <mergeCell ref="Q79:R79"/>
    <mergeCell ref="Q80:R80"/>
    <mergeCell ref="Q89:R89"/>
    <mergeCell ref="Q90:R90"/>
    <mergeCell ref="C91:D91"/>
    <mergeCell ref="Q91:R91"/>
    <mergeCell ref="C86:D86"/>
    <mergeCell ref="Q86:R86"/>
    <mergeCell ref="Q87:R87"/>
    <mergeCell ref="Q88:R88"/>
    <mergeCell ref="C96:D96"/>
    <mergeCell ref="Q96:R96"/>
    <mergeCell ref="Q97:R97"/>
    <mergeCell ref="Q98:R98"/>
    <mergeCell ref="Q92:R92"/>
    <mergeCell ref="Q93:R93"/>
    <mergeCell ref="Q94:R94"/>
    <mergeCell ref="Q95:R95"/>
    <mergeCell ref="C105:D105"/>
    <mergeCell ref="Q105:R105"/>
    <mergeCell ref="Q99:R99"/>
    <mergeCell ref="Q100:R100"/>
    <mergeCell ref="C101:D101"/>
    <mergeCell ref="Q101:R101"/>
    <mergeCell ref="Q106:R106"/>
    <mergeCell ref="Q107:R107"/>
    <mergeCell ref="Q108:R108"/>
    <mergeCell ref="Q109:R109"/>
    <mergeCell ref="Q102:R102"/>
    <mergeCell ref="Q103:R103"/>
    <mergeCell ref="Q104:R104"/>
    <mergeCell ref="Q113:R113"/>
    <mergeCell ref="Q114:R114"/>
    <mergeCell ref="Q115:R115"/>
    <mergeCell ref="C116:D116"/>
    <mergeCell ref="Q116:R116"/>
    <mergeCell ref="C110:D110"/>
    <mergeCell ref="Q110:R110"/>
    <mergeCell ref="Q111:R111"/>
    <mergeCell ref="Q112:R112"/>
    <mergeCell ref="C121:D121"/>
    <mergeCell ref="Q121:R121"/>
    <mergeCell ref="Q122:R122"/>
    <mergeCell ref="Q123:R123"/>
    <mergeCell ref="Q117:R117"/>
    <mergeCell ref="Q118:R118"/>
    <mergeCell ref="Q119:R119"/>
    <mergeCell ref="Q120:R120"/>
    <mergeCell ref="Q127:R127"/>
    <mergeCell ref="Q128:R128"/>
    <mergeCell ref="Q129:R129"/>
    <mergeCell ref="C130:D130"/>
    <mergeCell ref="Q130:R130"/>
    <mergeCell ref="Q124:R124"/>
    <mergeCell ref="C125:D125"/>
    <mergeCell ref="Q125:R125"/>
    <mergeCell ref="Q126:R126"/>
    <mergeCell ref="C135:D135"/>
    <mergeCell ref="Q135:R135"/>
    <mergeCell ref="Q136:R136"/>
    <mergeCell ref="Q137:R137"/>
    <mergeCell ref="Q131:R131"/>
    <mergeCell ref="Q132:R132"/>
    <mergeCell ref="Q133:R133"/>
    <mergeCell ref="Q134:R134"/>
    <mergeCell ref="C145:D145"/>
    <mergeCell ref="Q145:R145"/>
    <mergeCell ref="Q138:R138"/>
    <mergeCell ref="Q139:R139"/>
    <mergeCell ref="Q140:R140"/>
    <mergeCell ref="C141:D141"/>
    <mergeCell ref="Q141:R141"/>
    <mergeCell ref="Q146:R146"/>
    <mergeCell ref="Q147:R147"/>
    <mergeCell ref="Q148:R148"/>
    <mergeCell ref="Q149:R149"/>
    <mergeCell ref="Q142:R142"/>
    <mergeCell ref="Q143:R143"/>
    <mergeCell ref="Q144:R144"/>
    <mergeCell ref="Q153:R153"/>
    <mergeCell ref="Q154:R154"/>
    <mergeCell ref="C155:D155"/>
    <mergeCell ref="Q155:R155"/>
    <mergeCell ref="C150:D150"/>
    <mergeCell ref="Q150:R150"/>
    <mergeCell ref="Q151:R151"/>
    <mergeCell ref="Q152:R152"/>
    <mergeCell ref="Q160:R160"/>
    <mergeCell ref="Q161:R161"/>
    <mergeCell ref="Q162:R162"/>
    <mergeCell ref="C163:D163"/>
    <mergeCell ref="Q163:R163"/>
    <mergeCell ref="Q156:R156"/>
    <mergeCell ref="Q157:R157"/>
    <mergeCell ref="Q158:R158"/>
    <mergeCell ref="C159:D159"/>
    <mergeCell ref="Q159:R159"/>
    <mergeCell ref="C168:D168"/>
    <mergeCell ref="Q168:R168"/>
    <mergeCell ref="Q169:R169"/>
    <mergeCell ref="Q170:R170"/>
    <mergeCell ref="Q164:R164"/>
    <mergeCell ref="Q165:R165"/>
    <mergeCell ref="Q166:R166"/>
    <mergeCell ref="Q167:R167"/>
    <mergeCell ref="Q174:R174"/>
    <mergeCell ref="Q175:R175"/>
    <mergeCell ref="C176:D176"/>
    <mergeCell ref="Q176:R176"/>
    <mergeCell ref="Q171:R171"/>
    <mergeCell ref="C172:D172"/>
    <mergeCell ref="Q172:R172"/>
    <mergeCell ref="Q173:R173"/>
    <mergeCell ref="C184:D184"/>
    <mergeCell ref="Q184:R184"/>
    <mergeCell ref="Q177:R177"/>
    <mergeCell ref="Q178:R178"/>
    <mergeCell ref="Q179:R179"/>
    <mergeCell ref="C180:D180"/>
    <mergeCell ref="Q180:R180"/>
    <mergeCell ref="Q185:R185"/>
    <mergeCell ref="Q186:R186"/>
    <mergeCell ref="Q187:R187"/>
    <mergeCell ref="Q188:R188"/>
    <mergeCell ref="Q181:R181"/>
    <mergeCell ref="Q182:R182"/>
    <mergeCell ref="Q183:R183"/>
    <mergeCell ref="Q192:R192"/>
    <mergeCell ref="Q193:R193"/>
    <mergeCell ref="C194:D194"/>
    <mergeCell ref="Q194:R194"/>
    <mergeCell ref="C189:D189"/>
    <mergeCell ref="Q189:R189"/>
    <mergeCell ref="Q190:R190"/>
    <mergeCell ref="Q191:R191"/>
    <mergeCell ref="C199:D199"/>
    <mergeCell ref="Q199:R199"/>
    <mergeCell ref="Q200:R200"/>
    <mergeCell ref="Q201:R201"/>
    <mergeCell ref="Q195:R195"/>
    <mergeCell ref="Q196:R196"/>
    <mergeCell ref="Q197:R197"/>
    <mergeCell ref="Q198:R198"/>
    <mergeCell ref="Q205:R205"/>
    <mergeCell ref="Q206:R206"/>
    <mergeCell ref="C207:D207"/>
    <mergeCell ref="Q207:R207"/>
    <mergeCell ref="Q202:R202"/>
    <mergeCell ref="C203:D203"/>
    <mergeCell ref="Q203:R203"/>
    <mergeCell ref="Q204:R204"/>
    <mergeCell ref="C212:D212"/>
    <mergeCell ref="Q212:R212"/>
    <mergeCell ref="Q213:R213"/>
    <mergeCell ref="Q214:R214"/>
    <mergeCell ref="Q208:R208"/>
    <mergeCell ref="Q209:R209"/>
    <mergeCell ref="Q210:R210"/>
    <mergeCell ref="Q211:R211"/>
    <mergeCell ref="C221:D221"/>
    <mergeCell ref="Q221:R221"/>
    <mergeCell ref="Q215:R215"/>
    <mergeCell ref="C216:D216"/>
    <mergeCell ref="Q216:R216"/>
    <mergeCell ref="Q217:R217"/>
    <mergeCell ref="Q222:R222"/>
    <mergeCell ref="Q223:R223"/>
    <mergeCell ref="Q224:R224"/>
    <mergeCell ref="Q225:R225"/>
    <mergeCell ref="Q218:R218"/>
    <mergeCell ref="Q219:R219"/>
    <mergeCell ref="Q220:R220"/>
    <mergeCell ref="Q229:R229"/>
    <mergeCell ref="Q230:R230"/>
    <mergeCell ref="C231:D231"/>
    <mergeCell ref="Q231:R231"/>
    <mergeCell ref="C226:D226"/>
    <mergeCell ref="Q226:R226"/>
    <mergeCell ref="Q227:R227"/>
    <mergeCell ref="Q228:R228"/>
    <mergeCell ref="Q236:R236"/>
    <mergeCell ref="C237:D237"/>
    <mergeCell ref="Q237:R237"/>
    <mergeCell ref="Q238:R238"/>
    <mergeCell ref="Q232:R232"/>
    <mergeCell ref="Q233:R233"/>
    <mergeCell ref="Q234:R234"/>
    <mergeCell ref="Q235:R235"/>
    <mergeCell ref="Q242:R242"/>
    <mergeCell ref="Q243:R243"/>
    <mergeCell ref="Q244:R244"/>
    <mergeCell ref="C245:D245"/>
    <mergeCell ref="Q245:R245"/>
    <mergeCell ref="Q239:R239"/>
    <mergeCell ref="C240:D240"/>
    <mergeCell ref="Q240:R240"/>
    <mergeCell ref="Q241:R241"/>
    <mergeCell ref="C250:D250"/>
    <mergeCell ref="Q250:R250"/>
    <mergeCell ref="Q251:R251"/>
    <mergeCell ref="Q252:R252"/>
    <mergeCell ref="Q246:R246"/>
    <mergeCell ref="Q247:R247"/>
    <mergeCell ref="Q248:R248"/>
    <mergeCell ref="Q249:R249"/>
    <mergeCell ref="Q256:R256"/>
    <mergeCell ref="Q257:R257"/>
    <mergeCell ref="Q258:R258"/>
    <mergeCell ref="C259:D259"/>
    <mergeCell ref="Q259:R259"/>
    <mergeCell ref="Q253:R253"/>
    <mergeCell ref="C254:D254"/>
    <mergeCell ref="Q254:R254"/>
    <mergeCell ref="Q255:R255"/>
    <mergeCell ref="Q264:R264"/>
    <mergeCell ref="C265:D265"/>
    <mergeCell ref="Q265:R265"/>
    <mergeCell ref="Q266:R266"/>
    <mergeCell ref="Q260:R260"/>
    <mergeCell ref="Q261:R261"/>
    <mergeCell ref="Q262:R262"/>
    <mergeCell ref="Q263:R263"/>
    <mergeCell ref="C274:D274"/>
    <mergeCell ref="Q274:R274"/>
    <mergeCell ref="Q267:R267"/>
    <mergeCell ref="Q268:R268"/>
    <mergeCell ref="Q269:R269"/>
    <mergeCell ref="C270:D270"/>
    <mergeCell ref="Q270:R270"/>
    <mergeCell ref="Q275:R275"/>
    <mergeCell ref="Q276:R276"/>
    <mergeCell ref="Q277:R277"/>
    <mergeCell ref="Q278:R278"/>
    <mergeCell ref="Q271:R271"/>
    <mergeCell ref="Q272:R272"/>
    <mergeCell ref="Q273:R273"/>
    <mergeCell ref="C284:D284"/>
    <mergeCell ref="Q284:R284"/>
    <mergeCell ref="C279:D279"/>
    <mergeCell ref="Q279:R279"/>
    <mergeCell ref="Q280:R280"/>
    <mergeCell ref="Q281:R281"/>
    <mergeCell ref="Q285:R285"/>
    <mergeCell ref="Q286:R286"/>
    <mergeCell ref="Q287:R287"/>
    <mergeCell ref="Q288:R288"/>
    <mergeCell ref="Q282:R282"/>
    <mergeCell ref="Q283:R283"/>
    <mergeCell ref="Q292:R292"/>
    <mergeCell ref="Q293:R293"/>
    <mergeCell ref="Q294:R294"/>
    <mergeCell ref="C295:D295"/>
    <mergeCell ref="Q295:R295"/>
    <mergeCell ref="Q289:R289"/>
    <mergeCell ref="C290:D290"/>
    <mergeCell ref="Q290:R290"/>
    <mergeCell ref="Q291:R291"/>
    <mergeCell ref="C300:D300"/>
    <mergeCell ref="Q300:R300"/>
    <mergeCell ref="Q301:R301"/>
    <mergeCell ref="Q302:R302"/>
    <mergeCell ref="Q296:R296"/>
    <mergeCell ref="Q297:R297"/>
    <mergeCell ref="Q298:R298"/>
    <mergeCell ref="Q299:R299"/>
    <mergeCell ref="Q306:R306"/>
    <mergeCell ref="Q307:R307"/>
    <mergeCell ref="C308:D308"/>
    <mergeCell ref="Q308:R308"/>
    <mergeCell ref="Q303:R303"/>
    <mergeCell ref="C304:D304"/>
    <mergeCell ref="Q304:R304"/>
    <mergeCell ref="Q305:R305"/>
    <mergeCell ref="C313:D313"/>
    <mergeCell ref="Q313:R313"/>
    <mergeCell ref="Q314:R314"/>
    <mergeCell ref="Q315:R315"/>
    <mergeCell ref="Q309:R309"/>
    <mergeCell ref="Q310:R310"/>
    <mergeCell ref="Q311:R311"/>
    <mergeCell ref="Q312:R312"/>
    <mergeCell ref="C322:D322"/>
    <mergeCell ref="Q322:R322"/>
    <mergeCell ref="Q316:R316"/>
    <mergeCell ref="C317:D317"/>
    <mergeCell ref="Q317:R317"/>
    <mergeCell ref="Q318:R318"/>
    <mergeCell ref="Q323:R323"/>
    <mergeCell ref="Q324:R324"/>
    <mergeCell ref="Q325:R325"/>
    <mergeCell ref="Q326:R326"/>
    <mergeCell ref="Q319:R319"/>
    <mergeCell ref="Q320:R320"/>
    <mergeCell ref="Q321:R321"/>
    <mergeCell ref="C332:D332"/>
    <mergeCell ref="Q332:R332"/>
    <mergeCell ref="C327:D327"/>
    <mergeCell ref="Q327:R327"/>
    <mergeCell ref="Q328:R328"/>
    <mergeCell ref="Q329:R329"/>
    <mergeCell ref="Q333:R333"/>
    <mergeCell ref="Q334:R334"/>
    <mergeCell ref="Q335:R335"/>
    <mergeCell ref="Q336:R336"/>
    <mergeCell ref="Q330:R330"/>
    <mergeCell ref="Q331:R331"/>
    <mergeCell ref="Q340:R340"/>
    <mergeCell ref="Q341:R341"/>
    <mergeCell ref="C342:D342"/>
    <mergeCell ref="Q342:R342"/>
    <mergeCell ref="Q337:R337"/>
    <mergeCell ref="C338:D338"/>
    <mergeCell ref="Q338:R338"/>
    <mergeCell ref="Q339:R339"/>
    <mergeCell ref="C350:D350"/>
    <mergeCell ref="Q350:R350"/>
    <mergeCell ref="Q343:R343"/>
    <mergeCell ref="Q344:R344"/>
    <mergeCell ref="Q345:R345"/>
    <mergeCell ref="C346:D346"/>
    <mergeCell ref="Q346:R346"/>
    <mergeCell ref="Q351:R351"/>
    <mergeCell ref="Q352:R352"/>
    <mergeCell ref="Q353:R353"/>
    <mergeCell ref="Q354:R354"/>
    <mergeCell ref="Q347:R347"/>
    <mergeCell ref="Q348:R348"/>
    <mergeCell ref="Q349:R349"/>
    <mergeCell ref="C361:D361"/>
    <mergeCell ref="Q361:R361"/>
    <mergeCell ref="C355:D355"/>
    <mergeCell ref="Q355:R355"/>
    <mergeCell ref="Q356:R356"/>
    <mergeCell ref="Q357:R357"/>
    <mergeCell ref="Q362:R362"/>
    <mergeCell ref="Q363:R363"/>
    <mergeCell ref="Q364:R364"/>
    <mergeCell ref="Q365:R365"/>
    <mergeCell ref="Q358:R358"/>
    <mergeCell ref="Q359:R359"/>
    <mergeCell ref="Q360:R360"/>
    <mergeCell ref="C371:D371"/>
    <mergeCell ref="Q371:R371"/>
    <mergeCell ref="C366:D366"/>
    <mergeCell ref="Q366:R366"/>
    <mergeCell ref="Q367:R367"/>
    <mergeCell ref="Q368:R368"/>
    <mergeCell ref="Q372:R372"/>
    <mergeCell ref="Q373:R373"/>
    <mergeCell ref="Q374:R374"/>
    <mergeCell ref="Q375:R375"/>
    <mergeCell ref="Q369:R369"/>
    <mergeCell ref="Q370:R370"/>
    <mergeCell ref="Q379:R379"/>
    <mergeCell ref="Q380:R380"/>
    <mergeCell ref="Q381:R381"/>
    <mergeCell ref="C382:D382"/>
    <mergeCell ref="Q382:R382"/>
    <mergeCell ref="Q376:R376"/>
    <mergeCell ref="C377:D377"/>
    <mergeCell ref="Q377:R377"/>
    <mergeCell ref="Q378:R378"/>
    <mergeCell ref="C387:D387"/>
    <mergeCell ref="Q387:R387"/>
    <mergeCell ref="Q388:R388"/>
    <mergeCell ref="Q389:R389"/>
    <mergeCell ref="Q383:R383"/>
    <mergeCell ref="Q384:R384"/>
    <mergeCell ref="Q385:R385"/>
    <mergeCell ref="Q386:R386"/>
    <mergeCell ref="C396:D396"/>
    <mergeCell ref="Q396:R396"/>
    <mergeCell ref="Q390:R390"/>
    <mergeCell ref="Q391:R391"/>
    <mergeCell ref="C392:D392"/>
    <mergeCell ref="Q392:R392"/>
    <mergeCell ref="Q397:R397"/>
    <mergeCell ref="Q398:R398"/>
    <mergeCell ref="Q399:R399"/>
    <mergeCell ref="Q400:R400"/>
    <mergeCell ref="Q393:R393"/>
    <mergeCell ref="Q394:R394"/>
    <mergeCell ref="Q395:R395"/>
    <mergeCell ref="Q404:R404"/>
    <mergeCell ref="Q405:R405"/>
    <mergeCell ref="C406:D406"/>
    <mergeCell ref="Q406:R406"/>
    <mergeCell ref="C401:D401"/>
    <mergeCell ref="Q401:R401"/>
    <mergeCell ref="Q402:R402"/>
    <mergeCell ref="Q403:R403"/>
    <mergeCell ref="C411:D411"/>
    <mergeCell ref="Q411:R411"/>
    <mergeCell ref="Q412:R412"/>
    <mergeCell ref="Q413:R413"/>
    <mergeCell ref="Q407:R407"/>
    <mergeCell ref="Q408:R408"/>
    <mergeCell ref="Q409:R409"/>
    <mergeCell ref="Q410:R410"/>
    <mergeCell ref="C420:D420"/>
    <mergeCell ref="Q420:R420"/>
    <mergeCell ref="Q414:R414"/>
    <mergeCell ref="Q415:R415"/>
    <mergeCell ref="C416:D416"/>
    <mergeCell ref="Q416:R416"/>
    <mergeCell ref="Q421:R421"/>
    <mergeCell ref="Q422:R422"/>
    <mergeCell ref="Q423:R423"/>
    <mergeCell ref="Q424:R424"/>
    <mergeCell ref="Q417:R417"/>
    <mergeCell ref="Q418:R418"/>
    <mergeCell ref="Q419:R419"/>
    <mergeCell ref="Q428:R428"/>
    <mergeCell ref="Q429:R429"/>
    <mergeCell ref="Q430:R430"/>
    <mergeCell ref="C431:D431"/>
    <mergeCell ref="Q431:R431"/>
    <mergeCell ref="Q425:R425"/>
    <mergeCell ref="C426:D426"/>
    <mergeCell ref="Q426:R426"/>
    <mergeCell ref="Q427:R427"/>
    <mergeCell ref="C436:D436"/>
    <mergeCell ref="Q436:R436"/>
    <mergeCell ref="Q437:R437"/>
    <mergeCell ref="Q438:R438"/>
    <mergeCell ref="Q432:R432"/>
    <mergeCell ref="Q433:R433"/>
    <mergeCell ref="Q434:R434"/>
    <mergeCell ref="Q435:R435"/>
    <mergeCell ref="Q442:R442"/>
    <mergeCell ref="Q443:R443"/>
    <mergeCell ref="C444:D444"/>
    <mergeCell ref="Q444:R444"/>
    <mergeCell ref="Q439:R439"/>
    <mergeCell ref="C440:D440"/>
    <mergeCell ref="Q440:R440"/>
    <mergeCell ref="Q441:R441"/>
    <mergeCell ref="C449:D449"/>
    <mergeCell ref="Q449:R449"/>
    <mergeCell ref="Q450:R450"/>
    <mergeCell ref="Q451:R451"/>
    <mergeCell ref="Q445:R445"/>
    <mergeCell ref="Q446:R446"/>
    <mergeCell ref="Q447:R447"/>
    <mergeCell ref="Q448:R448"/>
    <mergeCell ref="C458:D458"/>
    <mergeCell ref="Q458:R458"/>
    <mergeCell ref="Q452:R452"/>
    <mergeCell ref="C453:D453"/>
    <mergeCell ref="Q453:R453"/>
    <mergeCell ref="Q454:R454"/>
    <mergeCell ref="Q459:R459"/>
    <mergeCell ref="Q460:R460"/>
    <mergeCell ref="Q461:R461"/>
    <mergeCell ref="Q462:R462"/>
    <mergeCell ref="Q455:R455"/>
    <mergeCell ref="Q456:R456"/>
    <mergeCell ref="Q457:R457"/>
    <mergeCell ref="C469:D469"/>
    <mergeCell ref="Q469:R469"/>
    <mergeCell ref="C463:D463"/>
    <mergeCell ref="Q463:R463"/>
    <mergeCell ref="Q464:R464"/>
    <mergeCell ref="Q465:R465"/>
    <mergeCell ref="Q470:R470"/>
    <mergeCell ref="Q471:R471"/>
    <mergeCell ref="Q472:R472"/>
    <mergeCell ref="Q473:R473"/>
    <mergeCell ref="Q466:R466"/>
    <mergeCell ref="Q467:R467"/>
    <mergeCell ref="Q468:R468"/>
    <mergeCell ref="Q477:R477"/>
    <mergeCell ref="Q478:R478"/>
    <mergeCell ref="Q479:R479"/>
    <mergeCell ref="C480:D480"/>
    <mergeCell ref="Q480:R480"/>
    <mergeCell ref="C474:D474"/>
    <mergeCell ref="Q474:R474"/>
    <mergeCell ref="Q475:R475"/>
    <mergeCell ref="Q476:R476"/>
    <mergeCell ref="C485:D485"/>
    <mergeCell ref="Q485:R485"/>
    <mergeCell ref="Q486:R486"/>
    <mergeCell ref="Q487:R487"/>
    <mergeCell ref="Q481:R481"/>
    <mergeCell ref="Q482:R482"/>
    <mergeCell ref="Q483:R483"/>
    <mergeCell ref="Q484:R484"/>
    <mergeCell ref="Q491:R491"/>
    <mergeCell ref="Q492:R492"/>
    <mergeCell ref="Q493:R493"/>
    <mergeCell ref="C494:D494"/>
    <mergeCell ref="Q494:R494"/>
    <mergeCell ref="Q488:R488"/>
    <mergeCell ref="C489:D489"/>
    <mergeCell ref="Q489:R489"/>
    <mergeCell ref="Q490:R490"/>
    <mergeCell ref="C499:D499"/>
    <mergeCell ref="Q499:R499"/>
    <mergeCell ref="Q500:R500"/>
    <mergeCell ref="Q501:R501"/>
    <mergeCell ref="Q495:R495"/>
    <mergeCell ref="Q496:R496"/>
    <mergeCell ref="Q497:R497"/>
    <mergeCell ref="Q498:R498"/>
    <mergeCell ref="C509:D509"/>
    <mergeCell ref="Q509:R509"/>
    <mergeCell ref="Q502:R502"/>
    <mergeCell ref="Q503:R503"/>
    <mergeCell ref="Q504:R504"/>
    <mergeCell ref="C505:D505"/>
    <mergeCell ref="Q505:R505"/>
    <mergeCell ref="Q510:R510"/>
    <mergeCell ref="Q511:R511"/>
    <mergeCell ref="Q512:R512"/>
    <mergeCell ref="Q513:R513"/>
    <mergeCell ref="Q506:R506"/>
    <mergeCell ref="Q507:R507"/>
    <mergeCell ref="Q508:R508"/>
    <mergeCell ref="Q517:R517"/>
    <mergeCell ref="Q518:R518"/>
    <mergeCell ref="C519:D519"/>
    <mergeCell ref="Q519:R519"/>
    <mergeCell ref="C514:D514"/>
    <mergeCell ref="Q514:R514"/>
    <mergeCell ref="Q515:R515"/>
    <mergeCell ref="Q516:R516"/>
    <mergeCell ref="C527:D527"/>
    <mergeCell ref="Q527:R527"/>
    <mergeCell ref="Q520:R520"/>
    <mergeCell ref="Q521:R521"/>
    <mergeCell ref="Q522:R522"/>
    <mergeCell ref="C523:D523"/>
    <mergeCell ref="Q523:R523"/>
    <mergeCell ref="Q528:R528"/>
    <mergeCell ref="Q529:R529"/>
    <mergeCell ref="Q530:R530"/>
    <mergeCell ref="Q531:R531"/>
    <mergeCell ref="Q524:R524"/>
    <mergeCell ref="Q525:R525"/>
    <mergeCell ref="Q526:R526"/>
    <mergeCell ref="Q535:R535"/>
    <mergeCell ref="Q536:R536"/>
    <mergeCell ref="C537:D537"/>
    <mergeCell ref="Q537:R537"/>
    <mergeCell ref="C532:D532"/>
    <mergeCell ref="Q532:R532"/>
    <mergeCell ref="Q533:R533"/>
    <mergeCell ref="Q534:R534"/>
    <mergeCell ref="C542:D542"/>
    <mergeCell ref="Q542:R542"/>
    <mergeCell ref="Q543:R543"/>
    <mergeCell ref="Q544:R544"/>
    <mergeCell ref="Q538:R538"/>
    <mergeCell ref="Q539:R539"/>
    <mergeCell ref="Q540:R540"/>
    <mergeCell ref="Q541:R541"/>
    <mergeCell ref="Q548:R548"/>
    <mergeCell ref="Q549:R549"/>
    <mergeCell ref="C550:D550"/>
    <mergeCell ref="Q550:R550"/>
    <mergeCell ref="C545:D545"/>
    <mergeCell ref="Q545:R545"/>
    <mergeCell ref="Q546:R546"/>
    <mergeCell ref="Q547:R547"/>
    <mergeCell ref="Q555:R555"/>
    <mergeCell ref="Q556:R556"/>
    <mergeCell ref="Q557:R557"/>
    <mergeCell ref="C558:D558"/>
    <mergeCell ref="Q558:R558"/>
    <mergeCell ref="Q551:R551"/>
    <mergeCell ref="Q552:R552"/>
    <mergeCell ref="Q553:R553"/>
    <mergeCell ref="C554:D554"/>
    <mergeCell ref="Q554:R554"/>
    <mergeCell ref="C563:D563"/>
    <mergeCell ref="Q563:R563"/>
    <mergeCell ref="Q564:R564"/>
    <mergeCell ref="Q565:R565"/>
    <mergeCell ref="Q559:R559"/>
    <mergeCell ref="Q560:R560"/>
    <mergeCell ref="Q561:R561"/>
    <mergeCell ref="Q562:R562"/>
    <mergeCell ref="Q569:R569"/>
    <mergeCell ref="Q570:R570"/>
    <mergeCell ref="C571:D571"/>
    <mergeCell ref="Q571:R571"/>
    <mergeCell ref="Q566:R566"/>
    <mergeCell ref="C567:D567"/>
    <mergeCell ref="Q567:R567"/>
    <mergeCell ref="Q568:R568"/>
    <mergeCell ref="C576:D576"/>
    <mergeCell ref="Q576:R576"/>
    <mergeCell ref="Q577:R577"/>
    <mergeCell ref="Q578:R578"/>
    <mergeCell ref="Q572:R572"/>
    <mergeCell ref="Q573:R573"/>
    <mergeCell ref="Q574:R574"/>
    <mergeCell ref="Q575:R575"/>
    <mergeCell ref="Q582:R582"/>
    <mergeCell ref="Q583:R583"/>
    <mergeCell ref="Q584:R584"/>
    <mergeCell ref="C585:D585"/>
    <mergeCell ref="Q585:R585"/>
    <mergeCell ref="Q579:R579"/>
    <mergeCell ref="C580:D580"/>
    <mergeCell ref="Q580:R580"/>
    <mergeCell ref="Q581:R581"/>
    <mergeCell ref="C590:D590"/>
    <mergeCell ref="Q590:R590"/>
    <mergeCell ref="Q591:R591"/>
    <mergeCell ref="Q592:R592"/>
    <mergeCell ref="Q586:R586"/>
    <mergeCell ref="Q587:R587"/>
    <mergeCell ref="Q588:R588"/>
    <mergeCell ref="Q589:R589"/>
    <mergeCell ref="Q596:R596"/>
    <mergeCell ref="Q597:R597"/>
    <mergeCell ref="Q598:R598"/>
    <mergeCell ref="C599:D599"/>
    <mergeCell ref="Q599:R599"/>
    <mergeCell ref="Q593:R593"/>
    <mergeCell ref="C594:D594"/>
    <mergeCell ref="Q594:R594"/>
    <mergeCell ref="Q595:R595"/>
    <mergeCell ref="C604:D604"/>
    <mergeCell ref="Q604:R604"/>
    <mergeCell ref="Q605:R605"/>
    <mergeCell ref="Q606:R606"/>
    <mergeCell ref="Q600:R600"/>
    <mergeCell ref="Q601:R601"/>
    <mergeCell ref="Q602:R602"/>
    <mergeCell ref="Q603:R603"/>
    <mergeCell ref="C613:D613"/>
    <mergeCell ref="Q613:R613"/>
    <mergeCell ref="Q607:R607"/>
    <mergeCell ref="C608:D608"/>
    <mergeCell ref="Q608:R608"/>
    <mergeCell ref="Q609:R609"/>
    <mergeCell ref="Q614:R614"/>
    <mergeCell ref="Q615:R615"/>
    <mergeCell ref="Q616:R616"/>
    <mergeCell ref="Q617:R617"/>
    <mergeCell ref="Q610:R610"/>
    <mergeCell ref="Q611:R611"/>
    <mergeCell ref="Q612:R612"/>
    <mergeCell ref="C623:D623"/>
    <mergeCell ref="Q623:R623"/>
    <mergeCell ref="C618:D618"/>
    <mergeCell ref="Q618:R618"/>
    <mergeCell ref="Q619:R619"/>
    <mergeCell ref="Q620:R620"/>
    <mergeCell ref="Q624:R624"/>
    <mergeCell ref="Q625:R625"/>
    <mergeCell ref="Q626:R626"/>
    <mergeCell ref="Q627:R627"/>
    <mergeCell ref="Q621:R621"/>
    <mergeCell ref="Q622:R622"/>
    <mergeCell ref="C634:D634"/>
    <mergeCell ref="Q634:R634"/>
    <mergeCell ref="C628:D628"/>
    <mergeCell ref="Q628:R628"/>
    <mergeCell ref="Q629:R629"/>
    <mergeCell ref="Q630:R630"/>
    <mergeCell ref="Q635:R635"/>
    <mergeCell ref="Q636:R636"/>
    <mergeCell ref="Q637:R637"/>
    <mergeCell ref="Q638:R638"/>
    <mergeCell ref="Q631:R631"/>
    <mergeCell ref="Q632:R632"/>
    <mergeCell ref="Q633:R633"/>
    <mergeCell ref="C644:D644"/>
    <mergeCell ref="Q644:R644"/>
    <mergeCell ref="C639:D639"/>
    <mergeCell ref="Q639:R639"/>
    <mergeCell ref="Q640:R640"/>
    <mergeCell ref="Q641:R641"/>
    <mergeCell ref="Q645:R645"/>
    <mergeCell ref="Q646:R646"/>
    <mergeCell ref="Q647:R647"/>
    <mergeCell ref="Q648:R648"/>
    <mergeCell ref="Q642:R642"/>
    <mergeCell ref="Q643:R643"/>
    <mergeCell ref="C654:D654"/>
    <mergeCell ref="Q654:R654"/>
    <mergeCell ref="C649:D649"/>
    <mergeCell ref="Q649:R649"/>
    <mergeCell ref="Q650:R650"/>
    <mergeCell ref="Q651:R651"/>
    <mergeCell ref="Q655:R655"/>
    <mergeCell ref="Q656:R656"/>
    <mergeCell ref="Q657:R657"/>
    <mergeCell ref="Q658:R658"/>
    <mergeCell ref="Q652:R652"/>
    <mergeCell ref="Q653:R653"/>
    <mergeCell ref="Q662:R662"/>
    <mergeCell ref="Q663:R663"/>
    <mergeCell ref="Q664:R664"/>
    <mergeCell ref="C665:D665"/>
    <mergeCell ref="Q665:R665"/>
    <mergeCell ref="Q659:R659"/>
    <mergeCell ref="C660:D660"/>
    <mergeCell ref="Q660:R660"/>
    <mergeCell ref="Q661:R661"/>
    <mergeCell ref="C670:D670"/>
    <mergeCell ref="Q670:R670"/>
    <mergeCell ref="Q671:R671"/>
    <mergeCell ref="Q672:R672"/>
    <mergeCell ref="Q666:R666"/>
    <mergeCell ref="Q667:R667"/>
    <mergeCell ref="Q668:R668"/>
    <mergeCell ref="Q669:R669"/>
    <mergeCell ref="Q676:R676"/>
    <mergeCell ref="Q677:R677"/>
    <mergeCell ref="C678:D678"/>
    <mergeCell ref="Q678:R678"/>
    <mergeCell ref="C673:D673"/>
    <mergeCell ref="Q673:R673"/>
    <mergeCell ref="Q674:R674"/>
    <mergeCell ref="Q675:R675"/>
    <mergeCell ref="Q683:R683"/>
    <mergeCell ref="C684:D684"/>
    <mergeCell ref="Q684:R684"/>
    <mergeCell ref="Q685:R685"/>
    <mergeCell ref="Q679:R679"/>
    <mergeCell ref="Q680:R680"/>
    <mergeCell ref="Q681:R681"/>
    <mergeCell ref="Q682:R682"/>
    <mergeCell ref="C690:D690"/>
    <mergeCell ref="Q690:R690"/>
    <mergeCell ref="Q691:R691"/>
    <mergeCell ref="Q692:R692"/>
    <mergeCell ref="Q686:R686"/>
    <mergeCell ref="Q687:R687"/>
    <mergeCell ref="Q688:R688"/>
    <mergeCell ref="Q689:R689"/>
    <mergeCell ref="C699:D699"/>
    <mergeCell ref="Q699:R699"/>
    <mergeCell ref="Q693:R693"/>
    <mergeCell ref="Q694:R694"/>
    <mergeCell ref="C695:D695"/>
    <mergeCell ref="Q695:R695"/>
    <mergeCell ref="Q700:R700"/>
    <mergeCell ref="Q701:R701"/>
    <mergeCell ref="Q702:R702"/>
    <mergeCell ref="Q703:R703"/>
    <mergeCell ref="Q696:R696"/>
    <mergeCell ref="Q697:R697"/>
    <mergeCell ref="Q698:R698"/>
    <mergeCell ref="Q707:R707"/>
    <mergeCell ref="Q708:R708"/>
    <mergeCell ref="C709:D709"/>
    <mergeCell ref="Q709:R709"/>
    <mergeCell ref="Q704:R704"/>
    <mergeCell ref="C705:D705"/>
    <mergeCell ref="Q705:R705"/>
    <mergeCell ref="Q706:R706"/>
    <mergeCell ref="C717:D717"/>
    <mergeCell ref="Q717:R717"/>
    <mergeCell ref="Q710:R710"/>
    <mergeCell ref="Q711:R711"/>
    <mergeCell ref="Q712:R712"/>
    <mergeCell ref="C713:D713"/>
    <mergeCell ref="Q713:R713"/>
    <mergeCell ref="Q718:R718"/>
    <mergeCell ref="Q719:R719"/>
    <mergeCell ref="Q720:R720"/>
    <mergeCell ref="Q721:R721"/>
    <mergeCell ref="Q714:R714"/>
    <mergeCell ref="Q715:R715"/>
    <mergeCell ref="Q716:R716"/>
    <mergeCell ref="C727:D727"/>
    <mergeCell ref="Q727:R727"/>
    <mergeCell ref="Q722:R722"/>
    <mergeCell ref="C723:D723"/>
    <mergeCell ref="Q723:R723"/>
    <mergeCell ref="Q724:R724"/>
    <mergeCell ref="Q728:R728"/>
    <mergeCell ref="Q729:R729"/>
    <mergeCell ref="Q730:R730"/>
    <mergeCell ref="Q731:R731"/>
    <mergeCell ref="Q725:R725"/>
    <mergeCell ref="Q726:R726"/>
    <mergeCell ref="Q735:R735"/>
    <mergeCell ref="Q736:R736"/>
    <mergeCell ref="C737:D737"/>
    <mergeCell ref="Q737:R737"/>
    <mergeCell ref="C732:D732"/>
    <mergeCell ref="Q732:R732"/>
    <mergeCell ref="Q733:R733"/>
    <mergeCell ref="Q734:R734"/>
    <mergeCell ref="C742:D742"/>
    <mergeCell ref="Q742:R742"/>
    <mergeCell ref="Q743:R743"/>
    <mergeCell ref="Q744:R744"/>
    <mergeCell ref="Q738:R738"/>
    <mergeCell ref="Q739:R739"/>
    <mergeCell ref="Q740:R740"/>
    <mergeCell ref="Q741:R741"/>
    <mergeCell ref="Q748:R748"/>
    <mergeCell ref="Q749:R749"/>
    <mergeCell ref="C750:D750"/>
    <mergeCell ref="Q750:R750"/>
    <mergeCell ref="Q745:R745"/>
    <mergeCell ref="C746:D746"/>
    <mergeCell ref="Q746:R746"/>
    <mergeCell ref="Q747:R747"/>
    <mergeCell ref="C755:D755"/>
    <mergeCell ref="Q755:R755"/>
    <mergeCell ref="Q756:R756"/>
    <mergeCell ref="Q757:R757"/>
    <mergeCell ref="Q751:R751"/>
    <mergeCell ref="Q752:R752"/>
    <mergeCell ref="Q753:R753"/>
    <mergeCell ref="Q754:R754"/>
    <mergeCell ref="C764:D764"/>
    <mergeCell ref="Q764:R764"/>
    <mergeCell ref="Q758:R758"/>
    <mergeCell ref="C759:D759"/>
    <mergeCell ref="Q759:R759"/>
    <mergeCell ref="Q760:R760"/>
    <mergeCell ref="Q765:R765"/>
    <mergeCell ref="Q766:R766"/>
    <mergeCell ref="Q767:R767"/>
    <mergeCell ref="Q768:R768"/>
    <mergeCell ref="Q761:R761"/>
    <mergeCell ref="Q762:R762"/>
    <mergeCell ref="Q763:R763"/>
    <mergeCell ref="Q772:R772"/>
    <mergeCell ref="C773:D773"/>
    <mergeCell ref="Q773:R773"/>
    <mergeCell ref="Q774:R774"/>
    <mergeCell ref="C769:D769"/>
    <mergeCell ref="Q769:R769"/>
    <mergeCell ref="Q770:R770"/>
    <mergeCell ref="Q771:R771"/>
    <mergeCell ref="Q779:R779"/>
    <mergeCell ref="Q780:R780"/>
    <mergeCell ref="Q781:R781"/>
    <mergeCell ref="C782:D782"/>
    <mergeCell ref="Q782:R782"/>
    <mergeCell ref="Q775:R775"/>
    <mergeCell ref="Q776:R776"/>
    <mergeCell ref="Q777:R777"/>
    <mergeCell ref="C778:D778"/>
    <mergeCell ref="Q778:R778"/>
    <mergeCell ref="Q787:R787"/>
    <mergeCell ref="Q788:R788"/>
    <mergeCell ref="Q789:R789"/>
    <mergeCell ref="C790:D790"/>
    <mergeCell ref="Q790:R790"/>
    <mergeCell ref="Q783:R783"/>
    <mergeCell ref="Q784:R784"/>
    <mergeCell ref="Q785:R785"/>
    <mergeCell ref="C786:D786"/>
    <mergeCell ref="Q786:R786"/>
    <mergeCell ref="C798:D798"/>
    <mergeCell ref="Q798:R798"/>
    <mergeCell ref="Q791:R791"/>
    <mergeCell ref="Q792:R792"/>
    <mergeCell ref="Q793:R793"/>
    <mergeCell ref="C794:D794"/>
    <mergeCell ref="Q794:R794"/>
    <mergeCell ref="Q799:R799"/>
    <mergeCell ref="Q800:R800"/>
    <mergeCell ref="Q801:R801"/>
    <mergeCell ref="Q802:R802"/>
    <mergeCell ref="Q795:R795"/>
    <mergeCell ref="Q796:R796"/>
    <mergeCell ref="Q797:R797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765"/>
  <sheetViews>
    <sheetView showGridLines="0" zoomScalePageLayoutView="0" workbookViewId="0" topLeftCell="A924">
      <selection activeCell="D947" sqref="D947"/>
    </sheetView>
  </sheetViews>
  <sheetFormatPr defaultColWidth="9.140625" defaultRowHeight="12.75"/>
  <cols>
    <col min="1" max="2" width="0.5625" style="0" customWidth="1"/>
    <col min="3" max="3" width="5.421875" style="0" customWidth="1"/>
    <col min="4" max="4" width="26.7109375" style="0" customWidth="1"/>
    <col min="5" max="5" width="66.7109375" style="0" customWidth="1"/>
  </cols>
  <sheetData>
    <row r="1" spans="1:5" ht="18" customHeight="1">
      <c r="A1" s="216" t="s">
        <v>647</v>
      </c>
      <c r="B1" s="216"/>
      <c r="C1" s="216"/>
      <c r="D1" s="216"/>
      <c r="E1" s="216"/>
    </row>
    <row r="2" spans="1:5" ht="13.5" customHeight="1">
      <c r="A2" s="218"/>
      <c r="B2" s="218"/>
      <c r="C2" s="218"/>
      <c r="D2" s="218"/>
      <c r="E2" s="218"/>
    </row>
    <row r="3" spans="1:5" ht="12.75">
      <c r="A3" s="278" t="s">
        <v>4365</v>
      </c>
      <c r="B3" s="278"/>
      <c r="C3" s="278"/>
      <c r="D3" s="24" t="s">
        <v>684</v>
      </c>
      <c r="E3" s="100"/>
    </row>
    <row r="4" spans="1:5" ht="12.75">
      <c r="A4" s="280" t="s">
        <v>47</v>
      </c>
      <c r="B4" s="280"/>
      <c r="C4" s="280"/>
      <c r="D4" s="101" t="s">
        <v>685</v>
      </c>
      <c r="E4" s="100"/>
    </row>
    <row r="5" spans="1:5" ht="12.75">
      <c r="A5" s="102"/>
      <c r="B5" s="279" t="s">
        <v>686</v>
      </c>
      <c r="C5" s="279"/>
      <c r="D5" s="102" t="s">
        <v>687</v>
      </c>
      <c r="E5" s="100"/>
    </row>
    <row r="6" spans="1:5" ht="12.75">
      <c r="A6" s="34"/>
      <c r="B6" s="34"/>
      <c r="C6" s="34" t="s">
        <v>688</v>
      </c>
      <c r="D6" s="34" t="s">
        <v>689</v>
      </c>
      <c r="E6" s="100"/>
    </row>
    <row r="7" spans="1:5" ht="12.75">
      <c r="A7" s="34"/>
      <c r="B7" s="34"/>
      <c r="C7" s="34" t="s">
        <v>690</v>
      </c>
      <c r="D7" s="34" t="s">
        <v>691</v>
      </c>
      <c r="E7" s="100"/>
    </row>
    <row r="8" spans="1:5" ht="12.75">
      <c r="A8" s="34"/>
      <c r="B8" s="34"/>
      <c r="C8" s="34" t="s">
        <v>692</v>
      </c>
      <c r="D8" s="34" t="s">
        <v>693</v>
      </c>
      <c r="E8" s="100"/>
    </row>
    <row r="9" spans="1:5" ht="12.75">
      <c r="A9" s="34"/>
      <c r="B9" s="34"/>
      <c r="C9" s="34" t="s">
        <v>694</v>
      </c>
      <c r="D9" s="34" t="s">
        <v>695</v>
      </c>
      <c r="E9" s="100"/>
    </row>
    <row r="10" spans="1:5" ht="12.75">
      <c r="A10" s="34"/>
      <c r="B10" s="34"/>
      <c r="C10" s="34" t="s">
        <v>696</v>
      </c>
      <c r="D10" s="34" t="s">
        <v>697</v>
      </c>
      <c r="E10" s="100"/>
    </row>
    <row r="11" spans="1:5" ht="12.75">
      <c r="A11" s="34"/>
      <c r="B11" s="34"/>
      <c r="C11" s="34" t="s">
        <v>698</v>
      </c>
      <c r="D11" s="34" t="s">
        <v>699</v>
      </c>
      <c r="E11" s="100"/>
    </row>
    <row r="12" spans="1:5" ht="12.75">
      <c r="A12" s="34"/>
      <c r="B12" s="34"/>
      <c r="C12" s="34" t="s">
        <v>700</v>
      </c>
      <c r="D12" s="34" t="s">
        <v>701</v>
      </c>
      <c r="E12" s="100"/>
    </row>
    <row r="13" spans="1:5" ht="12.75">
      <c r="A13" s="34"/>
      <c r="B13" s="34"/>
      <c r="C13" s="34" t="s">
        <v>702</v>
      </c>
      <c r="D13" s="34" t="s">
        <v>703</v>
      </c>
      <c r="E13" s="100"/>
    </row>
    <row r="14" spans="1:5" ht="12.75">
      <c r="A14" s="34"/>
      <c r="B14" s="34"/>
      <c r="C14" s="34" t="s">
        <v>704</v>
      </c>
      <c r="D14" s="34" t="s">
        <v>705</v>
      </c>
      <c r="E14" s="100"/>
    </row>
    <row r="15" spans="1:5" ht="12.75">
      <c r="A15" s="34"/>
      <c r="B15" s="34"/>
      <c r="C15" s="34" t="s">
        <v>706</v>
      </c>
      <c r="D15" s="34" t="s">
        <v>707</v>
      </c>
      <c r="E15" s="100"/>
    </row>
    <row r="16" spans="1:5" ht="12.75">
      <c r="A16" s="34"/>
      <c r="B16" s="34"/>
      <c r="C16" s="34" t="s">
        <v>708</v>
      </c>
      <c r="D16" s="34" t="s">
        <v>709</v>
      </c>
      <c r="E16" s="100"/>
    </row>
    <row r="17" spans="1:5" ht="12.75">
      <c r="A17" s="34"/>
      <c r="B17" s="34"/>
      <c r="C17" s="34" t="s">
        <v>710</v>
      </c>
      <c r="D17" s="34" t="s">
        <v>711</v>
      </c>
      <c r="E17" s="100"/>
    </row>
    <row r="18" spans="1:5" ht="12.75">
      <c r="A18" s="34"/>
      <c r="B18" s="34"/>
      <c r="C18" s="34" t="s">
        <v>712</v>
      </c>
      <c r="D18" s="34" t="s">
        <v>713</v>
      </c>
      <c r="E18" s="100"/>
    </row>
    <row r="19" spans="1:5" ht="12.75">
      <c r="A19" s="34"/>
      <c r="B19" s="34"/>
      <c r="C19" s="34" t="s">
        <v>714</v>
      </c>
      <c r="D19" s="34" t="s">
        <v>715</v>
      </c>
      <c r="E19" s="100"/>
    </row>
    <row r="20" spans="1:5" ht="12.75">
      <c r="A20" s="34"/>
      <c r="B20" s="34"/>
      <c r="C20" s="34" t="s">
        <v>716</v>
      </c>
      <c r="D20" s="34" t="s">
        <v>717</v>
      </c>
      <c r="E20" s="100"/>
    </row>
    <row r="21" spans="1:5" ht="12.75">
      <c r="A21" s="34"/>
      <c r="B21" s="34"/>
      <c r="C21" s="34" t="s">
        <v>718</v>
      </c>
      <c r="D21" s="34" t="s">
        <v>719</v>
      </c>
      <c r="E21" s="100"/>
    </row>
    <row r="22" spans="1:5" ht="12.75">
      <c r="A22" s="34"/>
      <c r="B22" s="34"/>
      <c r="C22" s="34" t="s">
        <v>720</v>
      </c>
      <c r="D22" s="34" t="s">
        <v>721</v>
      </c>
      <c r="E22" s="100"/>
    </row>
    <row r="23" spans="1:5" ht="12.75">
      <c r="A23" s="34"/>
      <c r="B23" s="34"/>
      <c r="C23" s="34" t="s">
        <v>722</v>
      </c>
      <c r="D23" s="34" t="s">
        <v>723</v>
      </c>
      <c r="E23" s="100"/>
    </row>
    <row r="24" spans="1:5" ht="12.75">
      <c r="A24" s="102"/>
      <c r="B24" s="279" t="s">
        <v>724</v>
      </c>
      <c r="C24" s="279"/>
      <c r="D24" s="102" t="s">
        <v>725</v>
      </c>
      <c r="E24" s="100"/>
    </row>
    <row r="25" spans="1:5" ht="12.75">
      <c r="A25" s="34"/>
      <c r="B25" s="34"/>
      <c r="C25" s="34" t="s">
        <v>726</v>
      </c>
      <c r="D25" s="34" t="s">
        <v>727</v>
      </c>
      <c r="E25" s="100"/>
    </row>
    <row r="26" spans="1:5" ht="12.75">
      <c r="A26" s="34"/>
      <c r="B26" s="34"/>
      <c r="C26" s="34" t="s">
        <v>728</v>
      </c>
      <c r="D26" s="34" t="s">
        <v>729</v>
      </c>
      <c r="E26" s="100"/>
    </row>
    <row r="27" spans="1:5" ht="12.75">
      <c r="A27" s="34"/>
      <c r="B27" s="34"/>
      <c r="C27" s="34" t="s">
        <v>730</v>
      </c>
      <c r="D27" s="34" t="s">
        <v>731</v>
      </c>
      <c r="E27" s="100"/>
    </row>
    <row r="28" spans="1:5" ht="12.75">
      <c r="A28" s="34"/>
      <c r="B28" s="34"/>
      <c r="C28" s="34" t="s">
        <v>732</v>
      </c>
      <c r="D28" s="34" t="s">
        <v>733</v>
      </c>
      <c r="E28" s="100"/>
    </row>
    <row r="29" spans="1:5" ht="12.75">
      <c r="A29" s="34"/>
      <c r="B29" s="34"/>
      <c r="C29" s="34" t="s">
        <v>734</v>
      </c>
      <c r="D29" s="34" t="s">
        <v>735</v>
      </c>
      <c r="E29" s="100"/>
    </row>
    <row r="30" spans="1:5" ht="12.75">
      <c r="A30" s="34"/>
      <c r="B30" s="34"/>
      <c r="C30" s="34" t="s">
        <v>736</v>
      </c>
      <c r="D30" s="34" t="s">
        <v>737</v>
      </c>
      <c r="E30" s="100"/>
    </row>
    <row r="31" spans="1:5" ht="12.75">
      <c r="A31" s="34"/>
      <c r="B31" s="34"/>
      <c r="C31" s="34" t="s">
        <v>738</v>
      </c>
      <c r="D31" s="34" t="s">
        <v>739</v>
      </c>
      <c r="E31" s="100"/>
    </row>
    <row r="32" spans="1:5" ht="12.75">
      <c r="A32" s="34"/>
      <c r="B32" s="34"/>
      <c r="C32" s="34" t="s">
        <v>740</v>
      </c>
      <c r="D32" s="34" t="s">
        <v>741</v>
      </c>
      <c r="E32" s="100"/>
    </row>
    <row r="33" spans="1:5" ht="12.75">
      <c r="A33" s="34"/>
      <c r="B33" s="34"/>
      <c r="C33" s="34" t="s">
        <v>742</v>
      </c>
      <c r="D33" s="34" t="s">
        <v>743</v>
      </c>
      <c r="E33" s="100"/>
    </row>
    <row r="34" spans="1:5" ht="12.75">
      <c r="A34" s="34"/>
      <c r="B34" s="34"/>
      <c r="C34" s="34" t="s">
        <v>744</v>
      </c>
      <c r="D34" s="34" t="s">
        <v>745</v>
      </c>
      <c r="E34" s="100"/>
    </row>
    <row r="35" spans="1:5" ht="12.75">
      <c r="A35" s="34"/>
      <c r="B35" s="34"/>
      <c r="C35" s="34" t="s">
        <v>746</v>
      </c>
      <c r="D35" s="34" t="s">
        <v>747</v>
      </c>
      <c r="E35" s="100"/>
    </row>
    <row r="36" spans="1:5" ht="12.75">
      <c r="A36" s="34"/>
      <c r="B36" s="34"/>
      <c r="C36" s="34" t="s">
        <v>748</v>
      </c>
      <c r="D36" s="34" t="s">
        <v>749</v>
      </c>
      <c r="E36" s="100"/>
    </row>
    <row r="37" spans="1:5" ht="12.75">
      <c r="A37" s="34"/>
      <c r="B37" s="34"/>
      <c r="C37" s="34" t="s">
        <v>750</v>
      </c>
      <c r="D37" s="34" t="s">
        <v>751</v>
      </c>
      <c r="E37" s="100"/>
    </row>
    <row r="38" spans="1:5" ht="12.75">
      <c r="A38" s="34"/>
      <c r="B38" s="34"/>
      <c r="C38" s="34" t="s">
        <v>752</v>
      </c>
      <c r="D38" s="34" t="s">
        <v>753</v>
      </c>
      <c r="E38" s="100"/>
    </row>
    <row r="39" spans="1:5" ht="12.75">
      <c r="A39" s="34"/>
      <c r="B39" s="34"/>
      <c r="C39" s="34" t="s">
        <v>754</v>
      </c>
      <c r="D39" s="34" t="s">
        <v>755</v>
      </c>
      <c r="E39" s="100"/>
    </row>
    <row r="40" spans="1:5" ht="12.75">
      <c r="A40" s="34"/>
      <c r="B40" s="34"/>
      <c r="C40" s="34" t="s">
        <v>756</v>
      </c>
      <c r="D40" s="34" t="s">
        <v>757</v>
      </c>
      <c r="E40" s="100"/>
    </row>
    <row r="41" spans="1:5" ht="12.75">
      <c r="A41" s="34"/>
      <c r="B41" s="34"/>
      <c r="C41" s="34" t="s">
        <v>758</v>
      </c>
      <c r="D41" s="34" t="s">
        <v>759</v>
      </c>
      <c r="E41" s="100"/>
    </row>
    <row r="42" spans="1:5" ht="12.75">
      <c r="A42" s="34"/>
      <c r="B42" s="34"/>
      <c r="C42" s="34" t="s">
        <v>760</v>
      </c>
      <c r="D42" s="34" t="s">
        <v>761</v>
      </c>
      <c r="E42" s="100"/>
    </row>
    <row r="43" spans="1:5" ht="12.75">
      <c r="A43" s="34"/>
      <c r="B43" s="34"/>
      <c r="C43" s="34" t="s">
        <v>762</v>
      </c>
      <c r="D43" s="34" t="s">
        <v>763</v>
      </c>
      <c r="E43" s="100"/>
    </row>
    <row r="44" spans="1:5" ht="12.75">
      <c r="A44" s="34"/>
      <c r="B44" s="34"/>
      <c r="C44" s="34" t="s">
        <v>764</v>
      </c>
      <c r="D44" s="34" t="s">
        <v>765</v>
      </c>
      <c r="E44" s="100"/>
    </row>
    <row r="45" spans="1:5" ht="12.75">
      <c r="A45" s="34"/>
      <c r="B45" s="34"/>
      <c r="C45" s="34" t="s">
        <v>766</v>
      </c>
      <c r="D45" s="34" t="s">
        <v>767</v>
      </c>
      <c r="E45" s="100"/>
    </row>
    <row r="46" spans="1:5" ht="12.75">
      <c r="A46" s="102"/>
      <c r="B46" s="279" t="s">
        <v>768</v>
      </c>
      <c r="C46" s="279"/>
      <c r="D46" s="102" t="s">
        <v>769</v>
      </c>
      <c r="E46" s="100"/>
    </row>
    <row r="47" spans="1:5" ht="12.75">
      <c r="A47" s="34"/>
      <c r="B47" s="34"/>
      <c r="C47" s="34" t="s">
        <v>770</v>
      </c>
      <c r="D47" s="34" t="s">
        <v>771</v>
      </c>
      <c r="E47" s="100"/>
    </row>
    <row r="48" spans="1:5" ht="12.75">
      <c r="A48" s="34"/>
      <c r="B48" s="34"/>
      <c r="C48" s="34" t="s">
        <v>772</v>
      </c>
      <c r="D48" s="34" t="s">
        <v>773</v>
      </c>
      <c r="E48" s="100"/>
    </row>
    <row r="49" spans="1:5" ht="12.75">
      <c r="A49" s="34"/>
      <c r="B49" s="34"/>
      <c r="C49" s="34" t="s">
        <v>774</v>
      </c>
      <c r="D49" s="34" t="s">
        <v>775</v>
      </c>
      <c r="E49" s="100"/>
    </row>
    <row r="50" spans="1:5" ht="12.75">
      <c r="A50" s="34"/>
      <c r="B50" s="34"/>
      <c r="C50" s="34" t="s">
        <v>776</v>
      </c>
      <c r="D50" s="34" t="s">
        <v>777</v>
      </c>
      <c r="E50" s="100"/>
    </row>
    <row r="51" spans="1:5" ht="12.75">
      <c r="A51" s="34"/>
      <c r="B51" s="34"/>
      <c r="C51" s="34" t="s">
        <v>778</v>
      </c>
      <c r="D51" s="34" t="s">
        <v>779</v>
      </c>
      <c r="E51" s="100"/>
    </row>
    <row r="52" spans="1:5" ht="12.75">
      <c r="A52" s="34"/>
      <c r="B52" s="34"/>
      <c r="C52" s="34" t="s">
        <v>780</v>
      </c>
      <c r="D52" s="34" t="s">
        <v>781</v>
      </c>
      <c r="E52" s="100"/>
    </row>
    <row r="53" spans="1:5" ht="12.75">
      <c r="A53" s="34"/>
      <c r="B53" s="34"/>
      <c r="C53" s="34" t="s">
        <v>782</v>
      </c>
      <c r="D53" s="34" t="s">
        <v>783</v>
      </c>
      <c r="E53" s="100"/>
    </row>
    <row r="54" spans="1:5" ht="12.75">
      <c r="A54" s="34"/>
      <c r="B54" s="34"/>
      <c r="C54" s="34" t="s">
        <v>784</v>
      </c>
      <c r="D54" s="34" t="s">
        <v>785</v>
      </c>
      <c r="E54" s="100"/>
    </row>
    <row r="55" spans="1:5" ht="12.75">
      <c r="A55" s="34"/>
      <c r="B55" s="34"/>
      <c r="C55" s="34" t="s">
        <v>786</v>
      </c>
      <c r="D55" s="34" t="s">
        <v>787</v>
      </c>
      <c r="E55" s="100"/>
    </row>
    <row r="56" spans="1:5" ht="12.75">
      <c r="A56" s="34"/>
      <c r="B56" s="34"/>
      <c r="C56" s="34" t="s">
        <v>788</v>
      </c>
      <c r="D56" s="34" t="s">
        <v>789</v>
      </c>
      <c r="E56" s="100"/>
    </row>
    <row r="57" spans="1:5" ht="12.75">
      <c r="A57" s="34"/>
      <c r="B57" s="34"/>
      <c r="C57" s="34" t="s">
        <v>790</v>
      </c>
      <c r="D57" s="34" t="s">
        <v>791</v>
      </c>
      <c r="E57" s="100"/>
    </row>
    <row r="58" spans="1:5" ht="12.75">
      <c r="A58" s="34"/>
      <c r="B58" s="34"/>
      <c r="C58" s="34" t="s">
        <v>792</v>
      </c>
      <c r="D58" s="34" t="s">
        <v>793</v>
      </c>
      <c r="E58" s="100"/>
    </row>
    <row r="59" spans="1:5" ht="12.75">
      <c r="A59" s="34"/>
      <c r="B59" s="34"/>
      <c r="C59" s="34" t="s">
        <v>794</v>
      </c>
      <c r="D59" s="34" t="s">
        <v>795</v>
      </c>
      <c r="E59" s="100"/>
    </row>
    <row r="60" spans="1:5" ht="12.75">
      <c r="A60" s="34"/>
      <c r="B60" s="34"/>
      <c r="C60" s="34" t="s">
        <v>796</v>
      </c>
      <c r="D60" s="34" t="s">
        <v>797</v>
      </c>
      <c r="E60" s="100"/>
    </row>
    <row r="61" spans="1:5" ht="12.75">
      <c r="A61" s="34"/>
      <c r="B61" s="34"/>
      <c r="C61" s="34" t="s">
        <v>798</v>
      </c>
      <c r="D61" s="34" t="s">
        <v>799</v>
      </c>
      <c r="E61" s="100"/>
    </row>
    <row r="62" spans="1:5" ht="12.75">
      <c r="A62" s="34"/>
      <c r="B62" s="34"/>
      <c r="C62" s="34" t="s">
        <v>800</v>
      </c>
      <c r="D62" s="34" t="s">
        <v>801</v>
      </c>
      <c r="E62" s="100"/>
    </row>
    <row r="63" spans="1:5" ht="12.75">
      <c r="A63" s="34"/>
      <c r="B63" s="34"/>
      <c r="C63" s="34" t="s">
        <v>802</v>
      </c>
      <c r="D63" s="34" t="s">
        <v>803</v>
      </c>
      <c r="E63" s="100"/>
    </row>
    <row r="64" spans="1:5" ht="12.75">
      <c r="A64" s="34"/>
      <c r="B64" s="34"/>
      <c r="C64" s="34" t="s">
        <v>804</v>
      </c>
      <c r="D64" s="34" t="s">
        <v>805</v>
      </c>
      <c r="E64" s="100"/>
    </row>
    <row r="65" spans="1:5" ht="12.75">
      <c r="A65" s="34"/>
      <c r="B65" s="34"/>
      <c r="C65" s="34" t="s">
        <v>806</v>
      </c>
      <c r="D65" s="34" t="s">
        <v>807</v>
      </c>
      <c r="E65" s="100"/>
    </row>
    <row r="66" spans="1:5" ht="12.75">
      <c r="A66" s="34"/>
      <c r="B66" s="34"/>
      <c r="C66" s="34" t="s">
        <v>808</v>
      </c>
      <c r="D66" s="34" t="s">
        <v>809</v>
      </c>
      <c r="E66" s="100"/>
    </row>
    <row r="67" spans="1:5" ht="12.75">
      <c r="A67" s="34"/>
      <c r="B67" s="34"/>
      <c r="C67" s="34" t="s">
        <v>810</v>
      </c>
      <c r="D67" s="34" t="s">
        <v>811</v>
      </c>
      <c r="E67" s="100"/>
    </row>
    <row r="68" spans="1:5" ht="12.75">
      <c r="A68" s="34"/>
      <c r="B68" s="34"/>
      <c r="C68" s="34" t="s">
        <v>812</v>
      </c>
      <c r="D68" s="34" t="s">
        <v>813</v>
      </c>
      <c r="E68" s="100"/>
    </row>
    <row r="69" spans="1:5" ht="12.75">
      <c r="A69" s="102"/>
      <c r="B69" s="279" t="s">
        <v>814</v>
      </c>
      <c r="C69" s="279"/>
      <c r="D69" s="102" t="s">
        <v>815</v>
      </c>
      <c r="E69" s="100"/>
    </row>
    <row r="70" spans="1:5" ht="12.75">
      <c r="A70" s="34"/>
      <c r="B70" s="34"/>
      <c r="C70" s="34" t="s">
        <v>816</v>
      </c>
      <c r="D70" s="34" t="s">
        <v>817</v>
      </c>
      <c r="E70" s="100"/>
    </row>
    <row r="71" spans="1:5" ht="12.75">
      <c r="A71" s="34"/>
      <c r="B71" s="34"/>
      <c r="C71" s="34" t="s">
        <v>818</v>
      </c>
      <c r="D71" s="34" t="s">
        <v>819</v>
      </c>
      <c r="E71" s="100"/>
    </row>
    <row r="72" spans="1:5" ht="12.75">
      <c r="A72" s="34"/>
      <c r="B72" s="34"/>
      <c r="C72" s="34" t="s">
        <v>820</v>
      </c>
      <c r="D72" s="34" t="s">
        <v>821</v>
      </c>
      <c r="E72" s="100"/>
    </row>
    <row r="73" spans="1:5" ht="12.75">
      <c r="A73" s="34"/>
      <c r="B73" s="34"/>
      <c r="C73" s="34" t="s">
        <v>822</v>
      </c>
      <c r="D73" s="34" t="s">
        <v>823</v>
      </c>
      <c r="E73" s="100"/>
    </row>
    <row r="74" spans="1:5" ht="12.75">
      <c r="A74" s="102"/>
      <c r="B74" s="279" t="s">
        <v>824</v>
      </c>
      <c r="C74" s="279"/>
      <c r="D74" s="102" t="s">
        <v>825</v>
      </c>
      <c r="E74" s="100"/>
    </row>
    <row r="75" spans="1:5" ht="12.75">
      <c r="A75" s="34"/>
      <c r="B75" s="34"/>
      <c r="C75" s="34" t="s">
        <v>826</v>
      </c>
      <c r="D75" s="34" t="s">
        <v>827</v>
      </c>
      <c r="E75" s="100"/>
    </row>
    <row r="76" spans="1:5" ht="12.75">
      <c r="A76" s="34"/>
      <c r="B76" s="34"/>
      <c r="C76" s="34" t="s">
        <v>828</v>
      </c>
      <c r="D76" s="34" t="s">
        <v>829</v>
      </c>
      <c r="E76" s="100"/>
    </row>
    <row r="77" spans="1:5" ht="12.75">
      <c r="A77" s="34"/>
      <c r="B77" s="34"/>
      <c r="C77" s="34" t="s">
        <v>830</v>
      </c>
      <c r="D77" s="34" t="s">
        <v>831</v>
      </c>
      <c r="E77" s="100"/>
    </row>
    <row r="78" spans="1:5" ht="12.75">
      <c r="A78" s="34"/>
      <c r="B78" s="34"/>
      <c r="C78" s="34" t="s">
        <v>832</v>
      </c>
      <c r="D78" s="34" t="s">
        <v>833</v>
      </c>
      <c r="E78" s="100"/>
    </row>
    <row r="79" spans="1:5" ht="12.75">
      <c r="A79" s="34"/>
      <c r="B79" s="34"/>
      <c r="C79" s="34" t="s">
        <v>834</v>
      </c>
      <c r="D79" s="34" t="s">
        <v>835</v>
      </c>
      <c r="E79" s="100"/>
    </row>
    <row r="80" spans="1:5" ht="21">
      <c r="A80" s="34"/>
      <c r="B80" s="34"/>
      <c r="C80" s="34" t="s">
        <v>836</v>
      </c>
      <c r="D80" s="34" t="s">
        <v>837</v>
      </c>
      <c r="E80" s="100"/>
    </row>
    <row r="81" spans="1:5" ht="12.75">
      <c r="A81" s="34"/>
      <c r="B81" s="34"/>
      <c r="C81" s="34" t="s">
        <v>838</v>
      </c>
      <c r="D81" s="34" t="s">
        <v>839</v>
      </c>
      <c r="E81" s="100"/>
    </row>
    <row r="82" spans="1:5" ht="12.75">
      <c r="A82" s="102"/>
      <c r="B82" s="279" t="s">
        <v>840</v>
      </c>
      <c r="C82" s="279"/>
      <c r="D82" s="102" t="s">
        <v>841</v>
      </c>
      <c r="E82" s="100"/>
    </row>
    <row r="83" spans="1:5" ht="12.75">
      <c r="A83" s="34"/>
      <c r="B83" s="34"/>
      <c r="C83" s="34" t="s">
        <v>842</v>
      </c>
      <c r="D83" s="34" t="s">
        <v>843</v>
      </c>
      <c r="E83" s="100"/>
    </row>
    <row r="84" spans="1:5" ht="12.75">
      <c r="A84" s="34"/>
      <c r="B84" s="34"/>
      <c r="C84" s="34" t="s">
        <v>844</v>
      </c>
      <c r="D84" s="34" t="s">
        <v>845</v>
      </c>
      <c r="E84" s="100"/>
    </row>
    <row r="85" spans="1:5" ht="12.75">
      <c r="A85" s="34"/>
      <c r="B85" s="34"/>
      <c r="C85" s="34" t="s">
        <v>846</v>
      </c>
      <c r="D85" s="34" t="s">
        <v>847</v>
      </c>
      <c r="E85" s="100"/>
    </row>
    <row r="86" spans="1:5" ht="12.75">
      <c r="A86" s="34"/>
      <c r="B86" s="34"/>
      <c r="C86" s="34" t="s">
        <v>848</v>
      </c>
      <c r="D86" s="34" t="s">
        <v>849</v>
      </c>
      <c r="E86" s="100"/>
    </row>
    <row r="87" spans="1:5" ht="12.75">
      <c r="A87" s="34"/>
      <c r="B87" s="34"/>
      <c r="C87" s="34" t="s">
        <v>850</v>
      </c>
      <c r="D87" s="34" t="s">
        <v>851</v>
      </c>
      <c r="E87" s="100"/>
    </row>
    <row r="88" spans="1:5" ht="12.75">
      <c r="A88" s="34"/>
      <c r="B88" s="34"/>
      <c r="C88" s="34" t="s">
        <v>852</v>
      </c>
      <c r="D88" s="34" t="s">
        <v>853</v>
      </c>
      <c r="E88" s="100"/>
    </row>
    <row r="89" spans="1:5" ht="12.75">
      <c r="A89" s="34"/>
      <c r="B89" s="34"/>
      <c r="C89" s="34" t="s">
        <v>854</v>
      </c>
      <c r="D89" s="34" t="s">
        <v>855</v>
      </c>
      <c r="E89" s="100"/>
    </row>
    <row r="90" spans="1:5" ht="12.75">
      <c r="A90" s="34"/>
      <c r="B90" s="34"/>
      <c r="C90" s="34" t="s">
        <v>856</v>
      </c>
      <c r="D90" s="34" t="s">
        <v>857</v>
      </c>
      <c r="E90" s="100"/>
    </row>
    <row r="91" spans="1:5" ht="12.75">
      <c r="A91" s="34"/>
      <c r="B91" s="34"/>
      <c r="C91" s="34" t="s">
        <v>858</v>
      </c>
      <c r="D91" s="34" t="s">
        <v>859</v>
      </c>
      <c r="E91" s="100"/>
    </row>
    <row r="92" spans="1:5" ht="12.75">
      <c r="A92" s="102"/>
      <c r="B92" s="279" t="s">
        <v>860</v>
      </c>
      <c r="C92" s="279"/>
      <c r="D92" s="102" t="s">
        <v>861</v>
      </c>
      <c r="E92" s="100"/>
    </row>
    <row r="93" spans="1:5" ht="12.75">
      <c r="A93" s="34"/>
      <c r="B93" s="34"/>
      <c r="C93" s="34" t="s">
        <v>862</v>
      </c>
      <c r="D93" s="34" t="s">
        <v>863</v>
      </c>
      <c r="E93" s="100"/>
    </row>
    <row r="94" spans="1:5" ht="12.75">
      <c r="A94" s="34"/>
      <c r="B94" s="34"/>
      <c r="C94" s="34" t="s">
        <v>864</v>
      </c>
      <c r="D94" s="34" t="s">
        <v>865</v>
      </c>
      <c r="E94" s="100"/>
    </row>
    <row r="95" spans="1:5" ht="12.75">
      <c r="A95" s="34"/>
      <c r="B95" s="34"/>
      <c r="C95" s="34" t="s">
        <v>866</v>
      </c>
      <c r="D95" s="34" t="s">
        <v>867</v>
      </c>
      <c r="E95" s="100"/>
    </row>
    <row r="96" spans="1:5" ht="12.75">
      <c r="A96" s="34"/>
      <c r="B96" s="34"/>
      <c r="C96" s="34" t="s">
        <v>868</v>
      </c>
      <c r="D96" s="34" t="s">
        <v>869</v>
      </c>
      <c r="E96" s="100"/>
    </row>
    <row r="97" spans="1:5" ht="12.75">
      <c r="A97" s="34"/>
      <c r="B97" s="34"/>
      <c r="C97" s="34" t="s">
        <v>870</v>
      </c>
      <c r="D97" s="34" t="s">
        <v>871</v>
      </c>
      <c r="E97" s="100"/>
    </row>
    <row r="98" spans="1:5" ht="12.75">
      <c r="A98" s="34"/>
      <c r="B98" s="34"/>
      <c r="C98" s="34" t="s">
        <v>872</v>
      </c>
      <c r="D98" s="34" t="s">
        <v>873</v>
      </c>
      <c r="E98" s="100"/>
    </row>
    <row r="99" spans="1:5" ht="12.75">
      <c r="A99" s="34"/>
      <c r="B99" s="34"/>
      <c r="C99" s="34" t="s">
        <v>874</v>
      </c>
      <c r="D99" s="34" t="s">
        <v>875</v>
      </c>
      <c r="E99" s="100"/>
    </row>
    <row r="100" spans="1:5" ht="12.75">
      <c r="A100" s="34"/>
      <c r="B100" s="34"/>
      <c r="C100" s="34" t="s">
        <v>876</v>
      </c>
      <c r="D100" s="34" t="s">
        <v>877</v>
      </c>
      <c r="E100" s="100"/>
    </row>
    <row r="101" spans="1:5" ht="12.75">
      <c r="A101" s="34"/>
      <c r="B101" s="34"/>
      <c r="C101" s="34" t="s">
        <v>878</v>
      </c>
      <c r="D101" s="34" t="s">
        <v>879</v>
      </c>
      <c r="E101" s="100"/>
    </row>
    <row r="102" spans="1:5" ht="12.75">
      <c r="A102" s="34"/>
      <c r="B102" s="34"/>
      <c r="C102" s="34" t="s">
        <v>880</v>
      </c>
      <c r="D102" s="34" t="s">
        <v>881</v>
      </c>
      <c r="E102" s="100"/>
    </row>
    <row r="103" spans="1:5" ht="12.75">
      <c r="A103" s="34"/>
      <c r="B103" s="34"/>
      <c r="C103" s="34" t="s">
        <v>882</v>
      </c>
      <c r="D103" s="34" t="s">
        <v>883</v>
      </c>
      <c r="E103" s="100"/>
    </row>
    <row r="104" spans="1:5" ht="12.75">
      <c r="A104" s="102"/>
      <c r="B104" s="279" t="s">
        <v>884</v>
      </c>
      <c r="C104" s="279"/>
      <c r="D104" s="102" t="s">
        <v>885</v>
      </c>
      <c r="E104" s="100"/>
    </row>
    <row r="105" spans="1:5" ht="12.75">
      <c r="A105" s="34"/>
      <c r="B105" s="34"/>
      <c r="C105" s="34" t="s">
        <v>886</v>
      </c>
      <c r="D105" s="34" t="s">
        <v>887</v>
      </c>
      <c r="E105" s="100"/>
    </row>
    <row r="106" spans="1:5" ht="12.75">
      <c r="A106" s="34"/>
      <c r="B106" s="34"/>
      <c r="C106" s="34" t="s">
        <v>888</v>
      </c>
      <c r="D106" s="34" t="s">
        <v>889</v>
      </c>
      <c r="E106" s="100"/>
    </row>
    <row r="107" spans="1:5" ht="12.75">
      <c r="A107" s="34"/>
      <c r="B107" s="34"/>
      <c r="C107" s="34" t="s">
        <v>890</v>
      </c>
      <c r="D107" s="34" t="s">
        <v>891</v>
      </c>
      <c r="E107" s="100"/>
    </row>
    <row r="108" spans="1:5" ht="12.75">
      <c r="A108" s="34"/>
      <c r="B108" s="34"/>
      <c r="C108" s="34" t="s">
        <v>892</v>
      </c>
      <c r="D108" s="34" t="s">
        <v>893</v>
      </c>
      <c r="E108" s="100"/>
    </row>
    <row r="109" spans="1:5" ht="12.75">
      <c r="A109" s="34"/>
      <c r="B109" s="34"/>
      <c r="C109" s="34" t="s">
        <v>894</v>
      </c>
      <c r="D109" s="34" t="s">
        <v>895</v>
      </c>
      <c r="E109" s="100"/>
    </row>
    <row r="110" spans="1:5" ht="12.75">
      <c r="A110" s="34"/>
      <c r="B110" s="34"/>
      <c r="C110" s="34" t="s">
        <v>896</v>
      </c>
      <c r="D110" s="34" t="s">
        <v>897</v>
      </c>
      <c r="E110" s="100"/>
    </row>
    <row r="111" spans="1:5" ht="12.75">
      <c r="A111" s="34"/>
      <c r="B111" s="34"/>
      <c r="C111" s="34" t="s">
        <v>898</v>
      </c>
      <c r="D111" s="34" t="s">
        <v>899</v>
      </c>
      <c r="E111" s="100"/>
    </row>
    <row r="112" spans="1:5" ht="12.75">
      <c r="A112" s="34"/>
      <c r="B112" s="34"/>
      <c r="C112" s="34" t="s">
        <v>900</v>
      </c>
      <c r="D112" s="34" t="s">
        <v>901</v>
      </c>
      <c r="E112" s="100"/>
    </row>
    <row r="113" spans="1:5" ht="12.75">
      <c r="A113" s="34"/>
      <c r="B113" s="34"/>
      <c r="C113" s="34" t="s">
        <v>902</v>
      </c>
      <c r="D113" s="34" t="s">
        <v>903</v>
      </c>
      <c r="E113" s="100"/>
    </row>
    <row r="114" spans="1:5" ht="12.75">
      <c r="A114" s="34"/>
      <c r="B114" s="34"/>
      <c r="C114" s="34" t="s">
        <v>904</v>
      </c>
      <c r="D114" s="34" t="s">
        <v>905</v>
      </c>
      <c r="E114" s="100"/>
    </row>
    <row r="115" spans="1:5" ht="12.75">
      <c r="A115" s="34"/>
      <c r="B115" s="34"/>
      <c r="C115" s="34" t="s">
        <v>906</v>
      </c>
      <c r="D115" s="34" t="s">
        <v>907</v>
      </c>
      <c r="E115" s="100"/>
    </row>
    <row r="116" spans="1:5" ht="12.75">
      <c r="A116" s="102"/>
      <c r="B116" s="279" t="s">
        <v>908</v>
      </c>
      <c r="C116" s="279"/>
      <c r="D116" s="102" t="s">
        <v>909</v>
      </c>
      <c r="E116" s="100"/>
    </row>
    <row r="117" spans="1:5" ht="12.75">
      <c r="A117" s="34"/>
      <c r="B117" s="34"/>
      <c r="C117" s="34" t="s">
        <v>910</v>
      </c>
      <c r="D117" s="34" t="s">
        <v>911</v>
      </c>
      <c r="E117" s="100"/>
    </row>
    <row r="118" spans="1:5" ht="12.75">
      <c r="A118" s="102"/>
      <c r="B118" s="279" t="s">
        <v>912</v>
      </c>
      <c r="C118" s="279"/>
      <c r="D118" s="102" t="s">
        <v>913</v>
      </c>
      <c r="E118" s="100"/>
    </row>
    <row r="119" spans="1:5" ht="12.75">
      <c r="A119" s="34"/>
      <c r="B119" s="34"/>
      <c r="C119" s="34" t="s">
        <v>914</v>
      </c>
      <c r="D119" s="34" t="s">
        <v>915</v>
      </c>
      <c r="E119" s="100"/>
    </row>
    <row r="120" spans="1:5" ht="12.75">
      <c r="A120" s="34"/>
      <c r="B120" s="34"/>
      <c r="C120" s="34" t="s">
        <v>916</v>
      </c>
      <c r="D120" s="34" t="s">
        <v>917</v>
      </c>
      <c r="E120" s="100"/>
    </row>
    <row r="121" spans="1:5" ht="12.75">
      <c r="A121" s="34"/>
      <c r="B121" s="34"/>
      <c r="C121" s="34" t="s">
        <v>918</v>
      </c>
      <c r="D121" s="34" t="s">
        <v>919</v>
      </c>
      <c r="E121" s="100"/>
    </row>
    <row r="122" spans="1:5" ht="12.75">
      <c r="A122" s="34"/>
      <c r="B122" s="34"/>
      <c r="C122" s="34" t="s">
        <v>920</v>
      </c>
      <c r="D122" s="34" t="s">
        <v>921</v>
      </c>
      <c r="E122" s="100"/>
    </row>
    <row r="123" spans="1:5" ht="12.75">
      <c r="A123" s="34"/>
      <c r="B123" s="34"/>
      <c r="C123" s="34" t="s">
        <v>922</v>
      </c>
      <c r="D123" s="34" t="s">
        <v>923</v>
      </c>
      <c r="E123" s="100"/>
    </row>
    <row r="124" spans="1:5" ht="12.75">
      <c r="A124" s="34"/>
      <c r="B124" s="34"/>
      <c r="C124" s="34" t="s">
        <v>924</v>
      </c>
      <c r="D124" s="34" t="s">
        <v>925</v>
      </c>
      <c r="E124" s="100"/>
    </row>
    <row r="125" spans="1:5" ht="12.75">
      <c r="A125" s="34"/>
      <c r="B125" s="34"/>
      <c r="C125" s="34" t="s">
        <v>926</v>
      </c>
      <c r="D125" s="34" t="s">
        <v>927</v>
      </c>
      <c r="E125" s="100"/>
    </row>
    <row r="126" spans="1:5" ht="12.75">
      <c r="A126" s="34"/>
      <c r="B126" s="34"/>
      <c r="C126" s="34" t="s">
        <v>928</v>
      </c>
      <c r="D126" s="34" t="s">
        <v>929</v>
      </c>
      <c r="E126" s="100"/>
    </row>
    <row r="127" spans="1:5" ht="14.25">
      <c r="A127" s="31"/>
      <c r="B127" s="31"/>
      <c r="C127" s="31"/>
      <c r="D127" s="31"/>
      <c r="E127" s="100"/>
    </row>
    <row r="128" spans="1:5" ht="12.75">
      <c r="A128" s="280" t="s">
        <v>4386</v>
      </c>
      <c r="B128" s="280"/>
      <c r="C128" s="280"/>
      <c r="D128" s="101" t="s">
        <v>930</v>
      </c>
      <c r="E128" s="100"/>
    </row>
    <row r="129" spans="1:5" ht="12.75">
      <c r="A129" s="102"/>
      <c r="B129" s="279" t="s">
        <v>5746</v>
      </c>
      <c r="C129" s="279"/>
      <c r="D129" s="102" t="s">
        <v>931</v>
      </c>
      <c r="E129" s="100"/>
    </row>
    <row r="130" spans="1:5" ht="12.75">
      <c r="A130" s="34"/>
      <c r="B130" s="34"/>
      <c r="C130" s="34" t="s">
        <v>932</v>
      </c>
      <c r="D130" s="34" t="s">
        <v>933</v>
      </c>
      <c r="E130" s="100"/>
    </row>
    <row r="131" spans="1:5" ht="12.75">
      <c r="A131" s="34"/>
      <c r="B131" s="34"/>
      <c r="C131" s="34" t="s">
        <v>934</v>
      </c>
      <c r="D131" s="34" t="s">
        <v>935</v>
      </c>
      <c r="E131" s="100"/>
    </row>
    <row r="132" spans="1:5" ht="12.75">
      <c r="A132" s="34"/>
      <c r="B132" s="34"/>
      <c r="C132" s="34" t="s">
        <v>936</v>
      </c>
      <c r="D132" s="34" t="s">
        <v>937</v>
      </c>
      <c r="E132" s="100"/>
    </row>
    <row r="133" spans="1:5" ht="12.75">
      <c r="A133" s="34"/>
      <c r="B133" s="34"/>
      <c r="C133" s="34" t="s">
        <v>938</v>
      </c>
      <c r="D133" s="34" t="s">
        <v>939</v>
      </c>
      <c r="E133" s="100"/>
    </row>
    <row r="134" spans="1:5" ht="12.75">
      <c r="A134" s="34"/>
      <c r="B134" s="34"/>
      <c r="C134" s="34" t="s">
        <v>940</v>
      </c>
      <c r="D134" s="34" t="s">
        <v>941</v>
      </c>
      <c r="E134" s="100"/>
    </row>
    <row r="135" spans="1:5" ht="12.75">
      <c r="A135" s="34"/>
      <c r="B135" s="34"/>
      <c r="C135" s="34" t="s">
        <v>942</v>
      </c>
      <c r="D135" s="34" t="s">
        <v>943</v>
      </c>
      <c r="E135" s="100"/>
    </row>
    <row r="136" spans="1:5" ht="12.75">
      <c r="A136" s="102"/>
      <c r="B136" s="279" t="s">
        <v>5749</v>
      </c>
      <c r="C136" s="279"/>
      <c r="D136" s="102" t="s">
        <v>944</v>
      </c>
      <c r="E136" s="100"/>
    </row>
    <row r="137" spans="1:5" ht="12.75">
      <c r="A137" s="34"/>
      <c r="B137" s="34"/>
      <c r="C137" s="34" t="s">
        <v>945</v>
      </c>
      <c r="D137" s="34" t="s">
        <v>946</v>
      </c>
      <c r="E137" s="100"/>
    </row>
    <row r="138" spans="1:5" ht="12.75">
      <c r="A138" s="102"/>
      <c r="B138" s="279" t="s">
        <v>5752</v>
      </c>
      <c r="C138" s="279"/>
      <c r="D138" s="102" t="s">
        <v>947</v>
      </c>
      <c r="E138" s="100"/>
    </row>
    <row r="139" spans="1:5" ht="12.75">
      <c r="A139" s="34"/>
      <c r="B139" s="34"/>
      <c r="C139" s="34" t="s">
        <v>948</v>
      </c>
      <c r="D139" s="34" t="s">
        <v>949</v>
      </c>
      <c r="E139" s="100"/>
    </row>
    <row r="140" spans="1:5" ht="12.75">
      <c r="A140" s="34"/>
      <c r="B140" s="34"/>
      <c r="C140" s="34" t="s">
        <v>950</v>
      </c>
      <c r="D140" s="34" t="s">
        <v>951</v>
      </c>
      <c r="E140" s="100"/>
    </row>
    <row r="141" spans="1:5" ht="12.75">
      <c r="A141" s="34"/>
      <c r="B141" s="34"/>
      <c r="C141" s="34" t="s">
        <v>952</v>
      </c>
      <c r="D141" s="34" t="s">
        <v>953</v>
      </c>
      <c r="E141" s="100"/>
    </row>
    <row r="142" spans="1:5" ht="12.75">
      <c r="A142" s="34"/>
      <c r="B142" s="34"/>
      <c r="C142" s="34" t="s">
        <v>954</v>
      </c>
      <c r="D142" s="34" t="s">
        <v>955</v>
      </c>
      <c r="E142" s="100"/>
    </row>
    <row r="143" spans="1:5" ht="12.75">
      <c r="A143" s="102"/>
      <c r="B143" s="279" t="s">
        <v>5755</v>
      </c>
      <c r="C143" s="279"/>
      <c r="D143" s="102" t="s">
        <v>956</v>
      </c>
      <c r="E143" s="100"/>
    </row>
    <row r="144" spans="1:5" ht="12.75">
      <c r="A144" s="34"/>
      <c r="B144" s="34"/>
      <c r="C144" s="34" t="s">
        <v>957</v>
      </c>
      <c r="D144" s="34" t="s">
        <v>958</v>
      </c>
      <c r="E144" s="100"/>
    </row>
    <row r="145" spans="1:5" ht="12.75">
      <c r="A145" s="34"/>
      <c r="B145" s="34"/>
      <c r="C145" s="34" t="s">
        <v>959</v>
      </c>
      <c r="D145" s="34" t="s">
        <v>960</v>
      </c>
      <c r="E145" s="100"/>
    </row>
    <row r="146" spans="1:5" ht="12.75">
      <c r="A146" s="34"/>
      <c r="B146" s="34"/>
      <c r="C146" s="34" t="s">
        <v>961</v>
      </c>
      <c r="D146" s="34" t="s">
        <v>962</v>
      </c>
      <c r="E146" s="100"/>
    </row>
    <row r="147" spans="1:5" ht="12.75">
      <c r="A147" s="34"/>
      <c r="B147" s="34"/>
      <c r="C147" s="34" t="s">
        <v>963</v>
      </c>
      <c r="D147" s="34" t="s">
        <v>964</v>
      </c>
      <c r="E147" s="100"/>
    </row>
    <row r="148" spans="1:5" ht="12.75">
      <c r="A148" s="34"/>
      <c r="B148" s="34"/>
      <c r="C148" s="34" t="s">
        <v>965</v>
      </c>
      <c r="D148" s="34" t="s">
        <v>966</v>
      </c>
      <c r="E148" s="100"/>
    </row>
    <row r="149" spans="1:5" ht="12.75">
      <c r="A149" s="34"/>
      <c r="B149" s="34"/>
      <c r="C149" s="34" t="s">
        <v>967</v>
      </c>
      <c r="D149" s="34" t="s">
        <v>968</v>
      </c>
      <c r="E149" s="100"/>
    </row>
    <row r="150" spans="1:5" ht="12.75">
      <c r="A150" s="34"/>
      <c r="B150" s="34"/>
      <c r="C150" s="34" t="s">
        <v>969</v>
      </c>
      <c r="D150" s="34" t="s">
        <v>970</v>
      </c>
      <c r="E150" s="100"/>
    </row>
    <row r="151" spans="1:5" ht="12.75">
      <c r="A151" s="34"/>
      <c r="B151" s="34"/>
      <c r="C151" s="34" t="s">
        <v>971</v>
      </c>
      <c r="D151" s="34" t="s">
        <v>972</v>
      </c>
      <c r="E151" s="100"/>
    </row>
    <row r="152" spans="1:5" ht="12.75">
      <c r="A152" s="34"/>
      <c r="B152" s="34"/>
      <c r="C152" s="34" t="s">
        <v>973</v>
      </c>
      <c r="D152" s="34" t="s">
        <v>974</v>
      </c>
      <c r="E152" s="100"/>
    </row>
    <row r="153" spans="1:5" ht="12.75">
      <c r="A153" s="34"/>
      <c r="B153" s="34"/>
      <c r="C153" s="34" t="s">
        <v>975</v>
      </c>
      <c r="D153" s="34" t="s">
        <v>976</v>
      </c>
      <c r="E153" s="100"/>
    </row>
    <row r="154" spans="1:5" ht="12.75">
      <c r="A154" s="34"/>
      <c r="B154" s="34"/>
      <c r="C154" s="34" t="s">
        <v>977</v>
      </c>
      <c r="D154" s="34" t="s">
        <v>978</v>
      </c>
      <c r="E154" s="100"/>
    </row>
    <row r="155" spans="1:5" ht="12.75">
      <c r="A155" s="34"/>
      <c r="B155" s="34"/>
      <c r="C155" s="34" t="s">
        <v>979</v>
      </c>
      <c r="D155" s="34" t="s">
        <v>980</v>
      </c>
      <c r="E155" s="100"/>
    </row>
    <row r="156" spans="1:5" ht="12.75">
      <c r="A156" s="102"/>
      <c r="B156" s="279" t="s">
        <v>5758</v>
      </c>
      <c r="C156" s="279"/>
      <c r="D156" s="102" t="s">
        <v>981</v>
      </c>
      <c r="E156" s="100"/>
    </row>
    <row r="157" spans="1:5" ht="12.75">
      <c r="A157" s="34"/>
      <c r="B157" s="34"/>
      <c r="C157" s="34" t="s">
        <v>982</v>
      </c>
      <c r="D157" s="34" t="s">
        <v>983</v>
      </c>
      <c r="E157" s="100"/>
    </row>
    <row r="158" spans="1:5" ht="12.75">
      <c r="A158" s="34"/>
      <c r="B158" s="34"/>
      <c r="C158" s="34" t="s">
        <v>984</v>
      </c>
      <c r="D158" s="34" t="s">
        <v>985</v>
      </c>
      <c r="E158" s="100"/>
    </row>
    <row r="159" spans="1:5" ht="12.75">
      <c r="A159" s="34"/>
      <c r="B159" s="34"/>
      <c r="C159" s="34" t="s">
        <v>986</v>
      </c>
      <c r="D159" s="34" t="s">
        <v>987</v>
      </c>
      <c r="E159" s="100"/>
    </row>
    <row r="160" spans="1:5" ht="12.75">
      <c r="A160" s="34"/>
      <c r="B160" s="34"/>
      <c r="C160" s="34" t="s">
        <v>988</v>
      </c>
      <c r="D160" s="34" t="s">
        <v>989</v>
      </c>
      <c r="E160" s="100"/>
    </row>
    <row r="161" spans="1:5" ht="12.75">
      <c r="A161" s="34"/>
      <c r="B161" s="34"/>
      <c r="C161" s="34" t="s">
        <v>990</v>
      </c>
      <c r="D161" s="34" t="s">
        <v>991</v>
      </c>
      <c r="E161" s="100"/>
    </row>
    <row r="162" spans="1:5" ht="12.75">
      <c r="A162" s="34"/>
      <c r="B162" s="34"/>
      <c r="C162" s="34" t="s">
        <v>992</v>
      </c>
      <c r="D162" s="34" t="s">
        <v>993</v>
      </c>
      <c r="E162" s="100"/>
    </row>
    <row r="163" spans="1:5" ht="12.75">
      <c r="A163" s="34"/>
      <c r="B163" s="34"/>
      <c r="C163" s="34" t="s">
        <v>994</v>
      </c>
      <c r="D163" s="34" t="s">
        <v>995</v>
      </c>
      <c r="E163" s="100"/>
    </row>
    <row r="164" spans="1:5" ht="12.75">
      <c r="A164" s="34"/>
      <c r="B164" s="34"/>
      <c r="C164" s="34" t="s">
        <v>996</v>
      </c>
      <c r="D164" s="34" t="s">
        <v>997</v>
      </c>
      <c r="E164" s="100"/>
    </row>
    <row r="165" spans="1:5" ht="12.75">
      <c r="A165" s="34"/>
      <c r="B165" s="34"/>
      <c r="C165" s="34" t="s">
        <v>998</v>
      </c>
      <c r="D165" s="34" t="s">
        <v>999</v>
      </c>
      <c r="E165" s="100"/>
    </row>
    <row r="166" spans="1:5" ht="12.75">
      <c r="A166" s="34"/>
      <c r="B166" s="34"/>
      <c r="C166" s="34" t="s">
        <v>1000</v>
      </c>
      <c r="D166" s="34" t="s">
        <v>1001</v>
      </c>
      <c r="E166" s="100"/>
    </row>
    <row r="167" spans="1:5" ht="12.75">
      <c r="A167" s="34"/>
      <c r="B167" s="34"/>
      <c r="C167" s="34" t="s">
        <v>1002</v>
      </c>
      <c r="D167" s="34" t="s">
        <v>1003</v>
      </c>
      <c r="E167" s="100"/>
    </row>
    <row r="168" spans="1:5" ht="12.75">
      <c r="A168" s="34"/>
      <c r="B168" s="34"/>
      <c r="C168" s="34" t="s">
        <v>1004</v>
      </c>
      <c r="D168" s="34" t="s">
        <v>1005</v>
      </c>
      <c r="E168" s="100"/>
    </row>
    <row r="169" spans="1:5" ht="12.75">
      <c r="A169" s="34"/>
      <c r="B169" s="34"/>
      <c r="C169" s="34" t="s">
        <v>1006</v>
      </c>
      <c r="D169" s="34" t="s">
        <v>1007</v>
      </c>
      <c r="E169" s="100"/>
    </row>
    <row r="170" spans="1:5" ht="12.75">
      <c r="A170" s="34"/>
      <c r="B170" s="34"/>
      <c r="C170" s="34" t="s">
        <v>1008</v>
      </c>
      <c r="D170" s="34" t="s">
        <v>1009</v>
      </c>
      <c r="E170" s="100"/>
    </row>
    <row r="171" spans="1:5" ht="12.75">
      <c r="A171" s="34"/>
      <c r="B171" s="34"/>
      <c r="C171" s="34" t="s">
        <v>1010</v>
      </c>
      <c r="D171" s="34" t="s">
        <v>1011</v>
      </c>
      <c r="E171" s="100"/>
    </row>
    <row r="172" spans="1:5" ht="12.75">
      <c r="A172" s="34"/>
      <c r="B172" s="34"/>
      <c r="C172" s="34" t="s">
        <v>1012</v>
      </c>
      <c r="D172" s="34" t="s">
        <v>1013</v>
      </c>
      <c r="E172" s="100"/>
    </row>
    <row r="173" spans="1:5" ht="12.75">
      <c r="A173" s="102"/>
      <c r="B173" s="279" t="s">
        <v>5761</v>
      </c>
      <c r="C173" s="279"/>
      <c r="D173" s="102" t="s">
        <v>1014</v>
      </c>
      <c r="E173" s="100"/>
    </row>
    <row r="174" spans="1:5" ht="12.75">
      <c r="A174" s="34"/>
      <c r="B174" s="34"/>
      <c r="C174" s="34" t="s">
        <v>1015</v>
      </c>
      <c r="D174" s="34" t="s">
        <v>1016</v>
      </c>
      <c r="E174" s="100"/>
    </row>
    <row r="175" spans="1:5" ht="12.75">
      <c r="A175" s="34"/>
      <c r="B175" s="34"/>
      <c r="C175" s="34" t="s">
        <v>1017</v>
      </c>
      <c r="D175" s="34" t="s">
        <v>1018</v>
      </c>
      <c r="E175" s="100"/>
    </row>
    <row r="176" spans="1:5" ht="12.75">
      <c r="A176" s="34"/>
      <c r="B176" s="34"/>
      <c r="C176" s="34" t="s">
        <v>1019</v>
      </c>
      <c r="D176" s="34" t="s">
        <v>1020</v>
      </c>
      <c r="E176" s="100"/>
    </row>
    <row r="177" spans="1:5" ht="12.75">
      <c r="A177" s="34"/>
      <c r="B177" s="34"/>
      <c r="C177" s="34" t="s">
        <v>1021</v>
      </c>
      <c r="D177" s="34" t="s">
        <v>1022</v>
      </c>
      <c r="E177" s="100"/>
    </row>
    <row r="178" spans="1:5" ht="12.75">
      <c r="A178" s="34"/>
      <c r="B178" s="34"/>
      <c r="C178" s="34" t="s">
        <v>1023</v>
      </c>
      <c r="D178" s="34" t="s">
        <v>1024</v>
      </c>
      <c r="E178" s="100"/>
    </row>
    <row r="179" spans="1:5" ht="12.75">
      <c r="A179" s="34"/>
      <c r="B179" s="34"/>
      <c r="C179" s="34" t="s">
        <v>1025</v>
      </c>
      <c r="D179" s="34" t="s">
        <v>1026</v>
      </c>
      <c r="E179" s="100"/>
    </row>
    <row r="180" spans="1:5" ht="12.75">
      <c r="A180" s="34"/>
      <c r="B180" s="34"/>
      <c r="C180" s="34" t="s">
        <v>1027</v>
      </c>
      <c r="D180" s="34" t="s">
        <v>1028</v>
      </c>
      <c r="E180" s="100"/>
    </row>
    <row r="181" spans="1:5" ht="12.75">
      <c r="A181" s="34"/>
      <c r="B181" s="34"/>
      <c r="C181" s="34" t="s">
        <v>1029</v>
      </c>
      <c r="D181" s="34" t="s">
        <v>1030</v>
      </c>
      <c r="E181" s="100"/>
    </row>
    <row r="182" spans="1:5" ht="12.75">
      <c r="A182" s="34"/>
      <c r="B182" s="34"/>
      <c r="C182" s="34" t="s">
        <v>1031</v>
      </c>
      <c r="D182" s="34" t="s">
        <v>1032</v>
      </c>
      <c r="E182" s="100"/>
    </row>
    <row r="183" spans="1:5" ht="12.75">
      <c r="A183" s="102"/>
      <c r="B183" s="279" t="s">
        <v>5764</v>
      </c>
      <c r="C183" s="279"/>
      <c r="D183" s="102" t="s">
        <v>1033</v>
      </c>
      <c r="E183" s="100"/>
    </row>
    <row r="184" spans="1:5" ht="12.75">
      <c r="A184" s="34"/>
      <c r="B184" s="34"/>
      <c r="C184" s="34" t="s">
        <v>1034</v>
      </c>
      <c r="D184" s="34" t="s">
        <v>1035</v>
      </c>
      <c r="E184" s="100"/>
    </row>
    <row r="185" spans="1:5" ht="12.75">
      <c r="A185" s="34"/>
      <c r="B185" s="34"/>
      <c r="C185" s="34" t="s">
        <v>1036</v>
      </c>
      <c r="D185" s="34" t="s">
        <v>1037</v>
      </c>
      <c r="E185" s="100"/>
    </row>
    <row r="186" spans="1:5" ht="12.75">
      <c r="A186" s="34"/>
      <c r="B186" s="34"/>
      <c r="C186" s="34" t="s">
        <v>1038</v>
      </c>
      <c r="D186" s="34" t="s">
        <v>1039</v>
      </c>
      <c r="E186" s="100"/>
    </row>
    <row r="187" spans="1:5" ht="12.75">
      <c r="A187" s="34"/>
      <c r="B187" s="34"/>
      <c r="C187" s="34" t="s">
        <v>1040</v>
      </c>
      <c r="D187" s="34" t="s">
        <v>1041</v>
      </c>
      <c r="E187" s="100"/>
    </row>
    <row r="188" spans="1:5" ht="12.75">
      <c r="A188" s="34"/>
      <c r="B188" s="34"/>
      <c r="C188" s="34" t="s">
        <v>1042</v>
      </c>
      <c r="D188" s="34" t="s">
        <v>1043</v>
      </c>
      <c r="E188" s="100"/>
    </row>
    <row r="189" spans="1:5" ht="12.75">
      <c r="A189" s="34"/>
      <c r="B189" s="34"/>
      <c r="C189" s="34" t="s">
        <v>1044</v>
      </c>
      <c r="D189" s="34" t="s">
        <v>1045</v>
      </c>
      <c r="E189" s="100"/>
    </row>
    <row r="190" spans="1:5" ht="12.75">
      <c r="A190" s="34"/>
      <c r="B190" s="34"/>
      <c r="C190" s="34" t="s">
        <v>1046</v>
      </c>
      <c r="D190" s="34" t="s">
        <v>1047</v>
      </c>
      <c r="E190" s="100"/>
    </row>
    <row r="191" spans="1:5" ht="12.75">
      <c r="A191" s="34"/>
      <c r="B191" s="34"/>
      <c r="C191" s="34" t="s">
        <v>1048</v>
      </c>
      <c r="D191" s="34" t="s">
        <v>1049</v>
      </c>
      <c r="E191" s="100"/>
    </row>
    <row r="192" spans="1:5" ht="12.75">
      <c r="A192" s="34"/>
      <c r="B192" s="34"/>
      <c r="C192" s="34" t="s">
        <v>1050</v>
      </c>
      <c r="D192" s="34" t="s">
        <v>1051</v>
      </c>
      <c r="E192" s="100"/>
    </row>
    <row r="193" spans="1:5" ht="12.75">
      <c r="A193" s="34"/>
      <c r="B193" s="34"/>
      <c r="C193" s="34" t="s">
        <v>1052</v>
      </c>
      <c r="D193" s="34" t="s">
        <v>1053</v>
      </c>
      <c r="E193" s="100"/>
    </row>
    <row r="194" spans="1:5" ht="12.75">
      <c r="A194" s="34"/>
      <c r="B194" s="34"/>
      <c r="C194" s="34" t="s">
        <v>1054</v>
      </c>
      <c r="D194" s="34" t="s">
        <v>1055</v>
      </c>
      <c r="E194" s="100"/>
    </row>
    <row r="195" spans="1:5" ht="12.75">
      <c r="A195" s="34"/>
      <c r="B195" s="34"/>
      <c r="C195" s="34" t="s">
        <v>1056</v>
      </c>
      <c r="D195" s="34" t="s">
        <v>1057</v>
      </c>
      <c r="E195" s="100"/>
    </row>
    <row r="196" spans="1:5" ht="12.75">
      <c r="A196" s="34"/>
      <c r="B196" s="34"/>
      <c r="C196" s="34" t="s">
        <v>1058</v>
      </c>
      <c r="D196" s="34" t="s">
        <v>1059</v>
      </c>
      <c r="E196" s="100"/>
    </row>
    <row r="197" spans="1:5" ht="12.75">
      <c r="A197" s="34"/>
      <c r="B197" s="34"/>
      <c r="C197" s="34" t="s">
        <v>1060</v>
      </c>
      <c r="D197" s="34" t="s">
        <v>1061</v>
      </c>
      <c r="E197" s="100"/>
    </row>
    <row r="198" spans="1:5" ht="12.75">
      <c r="A198" s="102"/>
      <c r="B198" s="279" t="s">
        <v>5767</v>
      </c>
      <c r="C198" s="279"/>
      <c r="D198" s="102" t="s">
        <v>1062</v>
      </c>
      <c r="E198" s="100"/>
    </row>
    <row r="199" spans="1:5" ht="12.75">
      <c r="A199" s="34"/>
      <c r="B199" s="34"/>
      <c r="C199" s="34" t="s">
        <v>1063</v>
      </c>
      <c r="D199" s="34" t="s">
        <v>1064</v>
      </c>
      <c r="E199" s="100"/>
    </row>
    <row r="200" spans="1:5" ht="12.75">
      <c r="A200" s="34"/>
      <c r="B200" s="34"/>
      <c r="C200" s="34" t="s">
        <v>1065</v>
      </c>
      <c r="D200" s="34" t="s">
        <v>1066</v>
      </c>
      <c r="E200" s="100"/>
    </row>
    <row r="201" spans="1:5" ht="12.75">
      <c r="A201" s="34"/>
      <c r="B201" s="34"/>
      <c r="C201" s="34" t="s">
        <v>1067</v>
      </c>
      <c r="D201" s="34" t="s">
        <v>1068</v>
      </c>
      <c r="E201" s="100"/>
    </row>
    <row r="202" spans="1:5" ht="12.75">
      <c r="A202" s="34"/>
      <c r="B202" s="34"/>
      <c r="C202" s="34" t="s">
        <v>1069</v>
      </c>
      <c r="D202" s="34" t="s">
        <v>1070</v>
      </c>
      <c r="E202" s="100"/>
    </row>
    <row r="203" spans="1:5" ht="12.75">
      <c r="A203" s="102"/>
      <c r="B203" s="279" t="s">
        <v>1071</v>
      </c>
      <c r="C203" s="279"/>
      <c r="D203" s="102" t="s">
        <v>1072</v>
      </c>
      <c r="E203" s="100"/>
    </row>
    <row r="204" spans="1:5" ht="12.75">
      <c r="A204" s="34"/>
      <c r="B204" s="34"/>
      <c r="C204" s="34" t="s">
        <v>1073</v>
      </c>
      <c r="D204" s="34" t="s">
        <v>1074</v>
      </c>
      <c r="E204" s="100"/>
    </row>
    <row r="205" spans="1:5" ht="12.75">
      <c r="A205" s="34"/>
      <c r="B205" s="34"/>
      <c r="C205" s="34" t="s">
        <v>1075</v>
      </c>
      <c r="D205" s="34" t="s">
        <v>1076</v>
      </c>
      <c r="E205" s="100"/>
    </row>
    <row r="206" spans="1:5" ht="12.75">
      <c r="A206" s="34"/>
      <c r="B206" s="34"/>
      <c r="C206" s="34" t="s">
        <v>1077</v>
      </c>
      <c r="D206" s="34" t="s">
        <v>1078</v>
      </c>
      <c r="E206" s="100"/>
    </row>
    <row r="207" spans="1:5" ht="12.75">
      <c r="A207" s="34"/>
      <c r="B207" s="34"/>
      <c r="C207" s="34" t="s">
        <v>1079</v>
      </c>
      <c r="D207" s="34" t="s">
        <v>1080</v>
      </c>
      <c r="E207" s="100"/>
    </row>
    <row r="208" spans="1:5" ht="12.75">
      <c r="A208" s="34"/>
      <c r="B208" s="34"/>
      <c r="C208" s="34" t="s">
        <v>1081</v>
      </c>
      <c r="D208" s="34" t="s">
        <v>1082</v>
      </c>
      <c r="E208" s="100"/>
    </row>
    <row r="209" spans="1:5" ht="12.75">
      <c r="A209" s="34"/>
      <c r="B209" s="34"/>
      <c r="C209" s="34" t="s">
        <v>1083</v>
      </c>
      <c r="D209" s="34" t="s">
        <v>1084</v>
      </c>
      <c r="E209" s="100"/>
    </row>
    <row r="210" spans="1:5" ht="12.75">
      <c r="A210" s="102"/>
      <c r="B210" s="279" t="s">
        <v>1085</v>
      </c>
      <c r="C210" s="279"/>
      <c r="D210" s="102" t="s">
        <v>1086</v>
      </c>
      <c r="E210" s="100"/>
    </row>
    <row r="211" spans="1:5" ht="12.75">
      <c r="A211" s="34"/>
      <c r="B211" s="34"/>
      <c r="C211" s="34" t="s">
        <v>1087</v>
      </c>
      <c r="D211" s="34" t="s">
        <v>1088</v>
      </c>
      <c r="E211" s="100"/>
    </row>
    <row r="212" spans="1:5" ht="12.75">
      <c r="A212" s="34"/>
      <c r="B212" s="34"/>
      <c r="C212" s="34" t="s">
        <v>1089</v>
      </c>
      <c r="D212" s="34" t="s">
        <v>1090</v>
      </c>
      <c r="E212" s="100"/>
    </row>
    <row r="213" spans="1:5" ht="12.75">
      <c r="A213" s="34"/>
      <c r="B213" s="34"/>
      <c r="C213" s="34" t="s">
        <v>1091</v>
      </c>
      <c r="D213" s="34" t="s">
        <v>1092</v>
      </c>
      <c r="E213" s="100"/>
    </row>
    <row r="214" spans="1:5" ht="12.75">
      <c r="A214" s="34"/>
      <c r="B214" s="34"/>
      <c r="C214" s="34" t="s">
        <v>1093</v>
      </c>
      <c r="D214" s="34" t="s">
        <v>1094</v>
      </c>
      <c r="E214" s="100"/>
    </row>
    <row r="215" spans="1:5" ht="12.75">
      <c r="A215" s="34"/>
      <c r="B215" s="34"/>
      <c r="C215" s="34" t="s">
        <v>1095</v>
      </c>
      <c r="D215" s="34" t="s">
        <v>1096</v>
      </c>
      <c r="E215" s="100"/>
    </row>
    <row r="216" spans="1:5" ht="12.75">
      <c r="A216" s="34"/>
      <c r="B216" s="34"/>
      <c r="C216" s="34" t="s">
        <v>1097</v>
      </c>
      <c r="D216" s="34" t="s">
        <v>1098</v>
      </c>
      <c r="E216" s="100"/>
    </row>
    <row r="217" spans="1:5" ht="12.75">
      <c r="A217" s="34"/>
      <c r="B217" s="34"/>
      <c r="C217" s="34" t="s">
        <v>1099</v>
      </c>
      <c r="D217" s="34" t="s">
        <v>1100</v>
      </c>
      <c r="E217" s="100"/>
    </row>
    <row r="218" spans="1:5" ht="12.75">
      <c r="A218" s="34"/>
      <c r="B218" s="34"/>
      <c r="C218" s="34" t="s">
        <v>1101</v>
      </c>
      <c r="D218" s="34" t="s">
        <v>1102</v>
      </c>
      <c r="E218" s="100"/>
    </row>
    <row r="219" spans="1:5" ht="14.25">
      <c r="A219" s="31"/>
      <c r="B219" s="31"/>
      <c r="C219" s="31"/>
      <c r="D219" s="31"/>
      <c r="E219" s="100"/>
    </row>
    <row r="220" spans="1:5" ht="12.75">
      <c r="A220" s="280" t="s">
        <v>1103</v>
      </c>
      <c r="B220" s="280"/>
      <c r="C220" s="280"/>
      <c r="D220" s="101" t="s">
        <v>1104</v>
      </c>
      <c r="E220" s="100"/>
    </row>
    <row r="221" spans="1:5" ht="12.75">
      <c r="A221" s="102"/>
      <c r="B221" s="279" t="s">
        <v>6052</v>
      </c>
      <c r="C221" s="279"/>
      <c r="D221" s="102" t="s">
        <v>1105</v>
      </c>
      <c r="E221" s="100"/>
    </row>
    <row r="222" spans="1:5" ht="12.75">
      <c r="A222" s="34"/>
      <c r="B222" s="34"/>
      <c r="C222" s="34" t="s">
        <v>1106</v>
      </c>
      <c r="D222" s="34" t="s">
        <v>1107</v>
      </c>
      <c r="E222" s="100"/>
    </row>
    <row r="223" spans="1:5" ht="12.75">
      <c r="A223" s="34"/>
      <c r="B223" s="34"/>
      <c r="C223" s="34" t="s">
        <v>1108</v>
      </c>
      <c r="D223" s="34" t="s">
        <v>1109</v>
      </c>
      <c r="E223" s="100"/>
    </row>
    <row r="224" spans="1:5" ht="12.75">
      <c r="A224" s="34"/>
      <c r="B224" s="34"/>
      <c r="C224" s="34" t="s">
        <v>1110</v>
      </c>
      <c r="D224" s="34" t="s">
        <v>1111</v>
      </c>
      <c r="E224" s="100"/>
    </row>
    <row r="225" spans="1:5" ht="12.75">
      <c r="A225" s="102"/>
      <c r="B225" s="279" t="s">
        <v>6055</v>
      </c>
      <c r="C225" s="279"/>
      <c r="D225" s="102" t="s">
        <v>1112</v>
      </c>
      <c r="E225" s="100"/>
    </row>
    <row r="226" spans="1:5" ht="12.75">
      <c r="A226" s="34"/>
      <c r="B226" s="34"/>
      <c r="C226" s="34" t="s">
        <v>1113</v>
      </c>
      <c r="D226" s="34" t="s">
        <v>1114</v>
      </c>
      <c r="E226" s="100"/>
    </row>
    <row r="227" spans="1:5" ht="12.75">
      <c r="A227" s="34"/>
      <c r="B227" s="34"/>
      <c r="C227" s="34" t="s">
        <v>1115</v>
      </c>
      <c r="D227" s="34" t="s">
        <v>1116</v>
      </c>
      <c r="E227" s="100"/>
    </row>
    <row r="228" spans="1:5" ht="12.75">
      <c r="A228" s="34"/>
      <c r="B228" s="34"/>
      <c r="C228" s="34" t="s">
        <v>1117</v>
      </c>
      <c r="D228" s="34" t="s">
        <v>1118</v>
      </c>
      <c r="E228" s="100"/>
    </row>
    <row r="229" spans="1:5" ht="12.75">
      <c r="A229" s="34"/>
      <c r="B229" s="34"/>
      <c r="C229" s="34" t="s">
        <v>1119</v>
      </c>
      <c r="D229" s="34" t="s">
        <v>1120</v>
      </c>
      <c r="E229" s="100"/>
    </row>
    <row r="230" spans="1:5" ht="12.75">
      <c r="A230" s="34"/>
      <c r="B230" s="34"/>
      <c r="C230" s="34" t="s">
        <v>1121</v>
      </c>
      <c r="D230" s="34" t="s">
        <v>1122</v>
      </c>
      <c r="E230" s="100"/>
    </row>
    <row r="231" spans="1:5" ht="12.75">
      <c r="A231" s="34"/>
      <c r="B231" s="34"/>
      <c r="C231" s="34" t="s">
        <v>1123</v>
      </c>
      <c r="D231" s="34" t="s">
        <v>1124</v>
      </c>
      <c r="E231" s="100"/>
    </row>
    <row r="232" spans="1:5" ht="12.75">
      <c r="A232" s="34"/>
      <c r="B232" s="34"/>
      <c r="C232" s="34" t="s">
        <v>1125</v>
      </c>
      <c r="D232" s="34" t="s">
        <v>1126</v>
      </c>
      <c r="E232" s="100"/>
    </row>
    <row r="233" spans="1:5" ht="12.75">
      <c r="A233" s="34"/>
      <c r="B233" s="34"/>
      <c r="C233" s="34" t="s">
        <v>1127</v>
      </c>
      <c r="D233" s="34" t="s">
        <v>1128</v>
      </c>
      <c r="E233" s="100"/>
    </row>
    <row r="234" spans="1:5" ht="12.75">
      <c r="A234" s="34"/>
      <c r="B234" s="34"/>
      <c r="C234" s="34" t="s">
        <v>1129</v>
      </c>
      <c r="D234" s="34" t="s">
        <v>1130</v>
      </c>
      <c r="E234" s="100"/>
    </row>
    <row r="235" spans="1:5" ht="12.75">
      <c r="A235" s="34"/>
      <c r="B235" s="34"/>
      <c r="C235" s="34" t="s">
        <v>1131</v>
      </c>
      <c r="D235" s="34" t="s">
        <v>1132</v>
      </c>
      <c r="E235" s="100"/>
    </row>
    <row r="236" spans="1:5" ht="12.75">
      <c r="A236" s="102"/>
      <c r="B236" s="279" t="s">
        <v>6058</v>
      </c>
      <c r="C236" s="279"/>
      <c r="D236" s="102" t="s">
        <v>1133</v>
      </c>
      <c r="E236" s="100"/>
    </row>
    <row r="237" spans="1:5" ht="12.75">
      <c r="A237" s="34"/>
      <c r="B237" s="34"/>
      <c r="C237" s="34" t="s">
        <v>1134</v>
      </c>
      <c r="D237" s="34" t="s">
        <v>1135</v>
      </c>
      <c r="E237" s="100"/>
    </row>
    <row r="238" spans="1:5" ht="12.75">
      <c r="A238" s="34"/>
      <c r="B238" s="34"/>
      <c r="C238" s="34" t="s">
        <v>1136</v>
      </c>
      <c r="D238" s="34" t="s">
        <v>1137</v>
      </c>
      <c r="E238" s="100"/>
    </row>
    <row r="239" spans="1:5" ht="12.75">
      <c r="A239" s="34"/>
      <c r="B239" s="34"/>
      <c r="C239" s="34" t="s">
        <v>1138</v>
      </c>
      <c r="D239" s="34" t="s">
        <v>1139</v>
      </c>
      <c r="E239" s="100"/>
    </row>
    <row r="240" spans="1:5" ht="12.75">
      <c r="A240" s="34"/>
      <c r="B240" s="34"/>
      <c r="C240" s="34" t="s">
        <v>1140</v>
      </c>
      <c r="D240" s="34" t="s">
        <v>1141</v>
      </c>
      <c r="E240" s="100"/>
    </row>
    <row r="241" spans="1:5" ht="12.75">
      <c r="A241" s="34"/>
      <c r="B241" s="34"/>
      <c r="C241" s="34" t="s">
        <v>1142</v>
      </c>
      <c r="D241" s="34" t="s">
        <v>1143</v>
      </c>
      <c r="E241" s="100"/>
    </row>
    <row r="242" spans="1:5" ht="12.75">
      <c r="A242" s="34"/>
      <c r="B242" s="34"/>
      <c r="C242" s="34" t="s">
        <v>1144</v>
      </c>
      <c r="D242" s="34" t="s">
        <v>1145</v>
      </c>
      <c r="E242" s="100"/>
    </row>
    <row r="243" spans="1:5" ht="12.75">
      <c r="A243" s="34"/>
      <c r="B243" s="34"/>
      <c r="C243" s="34" t="s">
        <v>1146</v>
      </c>
      <c r="D243" s="34" t="s">
        <v>1147</v>
      </c>
      <c r="E243" s="100"/>
    </row>
    <row r="244" spans="1:5" ht="12.75">
      <c r="A244" s="34"/>
      <c r="B244" s="34"/>
      <c r="C244" s="34" t="s">
        <v>1148</v>
      </c>
      <c r="D244" s="34" t="s">
        <v>1149</v>
      </c>
      <c r="E244" s="100"/>
    </row>
    <row r="245" spans="1:5" ht="12.75">
      <c r="A245" s="34"/>
      <c r="B245" s="34"/>
      <c r="C245" s="34" t="s">
        <v>1150</v>
      </c>
      <c r="D245" s="34" t="s">
        <v>1151</v>
      </c>
      <c r="E245" s="100"/>
    </row>
    <row r="246" spans="1:5" ht="12.75">
      <c r="A246" s="34"/>
      <c r="B246" s="34"/>
      <c r="C246" s="34" t="s">
        <v>1152</v>
      </c>
      <c r="D246" s="34" t="s">
        <v>1153</v>
      </c>
      <c r="E246" s="100"/>
    </row>
    <row r="247" spans="1:5" ht="12.75">
      <c r="A247" s="34"/>
      <c r="B247" s="34"/>
      <c r="C247" s="34" t="s">
        <v>1154</v>
      </c>
      <c r="D247" s="34" t="s">
        <v>1155</v>
      </c>
      <c r="E247" s="100"/>
    </row>
    <row r="248" spans="1:5" ht="12.75">
      <c r="A248" s="34"/>
      <c r="B248" s="34"/>
      <c r="C248" s="34" t="s">
        <v>1156</v>
      </c>
      <c r="D248" s="34" t="s">
        <v>1157</v>
      </c>
      <c r="E248" s="100"/>
    </row>
    <row r="249" spans="1:5" ht="12.75">
      <c r="A249" s="34"/>
      <c r="B249" s="34"/>
      <c r="C249" s="34" t="s">
        <v>1158</v>
      </c>
      <c r="D249" s="34" t="s">
        <v>1159</v>
      </c>
      <c r="E249" s="100"/>
    </row>
    <row r="250" spans="1:5" ht="12.75">
      <c r="A250" s="34"/>
      <c r="B250" s="34"/>
      <c r="C250" s="34" t="s">
        <v>1160</v>
      </c>
      <c r="D250" s="34" t="s">
        <v>1161</v>
      </c>
      <c r="E250" s="100"/>
    </row>
    <row r="251" spans="1:5" ht="12.75">
      <c r="A251" s="34"/>
      <c r="B251" s="34"/>
      <c r="C251" s="34" t="s">
        <v>1162</v>
      </c>
      <c r="D251" s="34" t="s">
        <v>1163</v>
      </c>
      <c r="E251" s="100"/>
    </row>
    <row r="252" spans="1:5" ht="12.75">
      <c r="A252" s="34"/>
      <c r="B252" s="34"/>
      <c r="C252" s="34" t="s">
        <v>1164</v>
      </c>
      <c r="D252" s="34" t="s">
        <v>1165</v>
      </c>
      <c r="E252" s="100"/>
    </row>
    <row r="253" spans="1:5" ht="12.75">
      <c r="A253" s="34"/>
      <c r="B253" s="34"/>
      <c r="C253" s="34" t="s">
        <v>1166</v>
      </c>
      <c r="D253" s="34" t="s">
        <v>1167</v>
      </c>
      <c r="E253" s="100"/>
    </row>
    <row r="254" spans="1:5" ht="12.75">
      <c r="A254" s="34"/>
      <c r="B254" s="34"/>
      <c r="C254" s="34" t="s">
        <v>1168</v>
      </c>
      <c r="D254" s="34" t="s">
        <v>1169</v>
      </c>
      <c r="E254" s="100"/>
    </row>
    <row r="255" spans="1:5" ht="12.75">
      <c r="A255" s="34"/>
      <c r="B255" s="34"/>
      <c r="C255" s="34" t="s">
        <v>1170</v>
      </c>
      <c r="D255" s="34" t="s">
        <v>1171</v>
      </c>
      <c r="E255" s="100"/>
    </row>
    <row r="256" spans="1:5" ht="12.75">
      <c r="A256" s="34"/>
      <c r="B256" s="34"/>
      <c r="C256" s="34" t="s">
        <v>1172</v>
      </c>
      <c r="D256" s="34" t="s">
        <v>1173</v>
      </c>
      <c r="E256" s="100"/>
    </row>
    <row r="257" spans="1:5" ht="12.75">
      <c r="A257" s="34"/>
      <c r="B257" s="34"/>
      <c r="C257" s="34" t="s">
        <v>1174</v>
      </c>
      <c r="D257" s="34" t="s">
        <v>1175</v>
      </c>
      <c r="E257" s="100"/>
    </row>
    <row r="258" spans="1:5" ht="12.75">
      <c r="A258" s="34"/>
      <c r="B258" s="34"/>
      <c r="C258" s="34" t="s">
        <v>1176</v>
      </c>
      <c r="D258" s="34" t="s">
        <v>1177</v>
      </c>
      <c r="E258" s="100"/>
    </row>
    <row r="259" spans="1:5" ht="12.75">
      <c r="A259" s="34"/>
      <c r="B259" s="34"/>
      <c r="C259" s="34" t="s">
        <v>1178</v>
      </c>
      <c r="D259" s="34" t="s">
        <v>1179</v>
      </c>
      <c r="E259" s="100"/>
    </row>
    <row r="260" spans="1:5" ht="12.75">
      <c r="A260" s="34"/>
      <c r="B260" s="34"/>
      <c r="C260" s="34" t="s">
        <v>1180</v>
      </c>
      <c r="D260" s="34" t="s">
        <v>1181</v>
      </c>
      <c r="E260" s="100"/>
    </row>
    <row r="261" spans="1:5" ht="12.75">
      <c r="A261" s="34"/>
      <c r="B261" s="34"/>
      <c r="C261" s="34" t="s">
        <v>1182</v>
      </c>
      <c r="D261" s="34" t="s">
        <v>1183</v>
      </c>
      <c r="E261" s="100"/>
    </row>
    <row r="262" spans="1:5" ht="12.75">
      <c r="A262" s="34"/>
      <c r="B262" s="34"/>
      <c r="C262" s="34" t="s">
        <v>1184</v>
      </c>
      <c r="D262" s="34" t="s">
        <v>1185</v>
      </c>
      <c r="E262" s="100"/>
    </row>
    <row r="263" spans="1:5" ht="12.75">
      <c r="A263" s="34"/>
      <c r="B263" s="34"/>
      <c r="C263" s="34" t="s">
        <v>1186</v>
      </c>
      <c r="D263" s="34" t="s">
        <v>1187</v>
      </c>
      <c r="E263" s="100"/>
    </row>
    <row r="264" spans="1:5" ht="12.75">
      <c r="A264" s="34"/>
      <c r="B264" s="34"/>
      <c r="C264" s="34" t="s">
        <v>1188</v>
      </c>
      <c r="D264" s="34" t="s">
        <v>1189</v>
      </c>
      <c r="E264" s="100"/>
    </row>
    <row r="265" spans="1:5" ht="12.75">
      <c r="A265" s="34"/>
      <c r="B265" s="34"/>
      <c r="C265" s="34" t="s">
        <v>1190</v>
      </c>
      <c r="D265" s="34" t="s">
        <v>1191</v>
      </c>
      <c r="E265" s="100"/>
    </row>
    <row r="266" spans="1:5" ht="12.75">
      <c r="A266" s="34"/>
      <c r="B266" s="34"/>
      <c r="C266" s="34" t="s">
        <v>1192</v>
      </c>
      <c r="D266" s="34" t="s">
        <v>1193</v>
      </c>
      <c r="E266" s="100"/>
    </row>
    <row r="267" spans="1:5" ht="12.75">
      <c r="A267" s="34"/>
      <c r="B267" s="34"/>
      <c r="C267" s="34" t="s">
        <v>1194</v>
      </c>
      <c r="D267" s="34" t="s">
        <v>1195</v>
      </c>
      <c r="E267" s="100"/>
    </row>
    <row r="268" spans="1:5" ht="12.75">
      <c r="A268" s="34"/>
      <c r="B268" s="34"/>
      <c r="C268" s="34" t="s">
        <v>1196</v>
      </c>
      <c r="D268" s="34" t="s">
        <v>1197</v>
      </c>
      <c r="E268" s="100"/>
    </row>
    <row r="269" spans="1:5" ht="12.75">
      <c r="A269" s="34"/>
      <c r="B269" s="34"/>
      <c r="C269" s="34" t="s">
        <v>1198</v>
      </c>
      <c r="D269" s="34" t="s">
        <v>1199</v>
      </c>
      <c r="E269" s="100"/>
    </row>
    <row r="270" spans="1:5" ht="12.75">
      <c r="A270" s="34"/>
      <c r="B270" s="34"/>
      <c r="C270" s="34" t="s">
        <v>1200</v>
      </c>
      <c r="D270" s="34" t="s">
        <v>1201</v>
      </c>
      <c r="E270" s="100"/>
    </row>
    <row r="271" spans="1:5" ht="12.75">
      <c r="A271" s="34"/>
      <c r="B271" s="34"/>
      <c r="C271" s="34" t="s">
        <v>1202</v>
      </c>
      <c r="D271" s="34" t="s">
        <v>1203</v>
      </c>
      <c r="E271" s="100"/>
    </row>
    <row r="272" spans="1:5" ht="12.75">
      <c r="A272" s="34"/>
      <c r="B272" s="34"/>
      <c r="C272" s="34" t="s">
        <v>1204</v>
      </c>
      <c r="D272" s="34" t="s">
        <v>1205</v>
      </c>
      <c r="E272" s="100"/>
    </row>
    <row r="273" spans="1:5" ht="12.75">
      <c r="A273" s="102"/>
      <c r="B273" s="279" t="s">
        <v>6061</v>
      </c>
      <c r="C273" s="279"/>
      <c r="D273" s="102" t="s">
        <v>1206</v>
      </c>
      <c r="E273" s="100"/>
    </row>
    <row r="274" spans="1:5" ht="12.75">
      <c r="A274" s="34"/>
      <c r="B274" s="34"/>
      <c r="C274" s="34" t="s">
        <v>1207</v>
      </c>
      <c r="D274" s="34" t="s">
        <v>1208</v>
      </c>
      <c r="E274" s="100"/>
    </row>
    <row r="275" spans="1:5" ht="12.75">
      <c r="A275" s="34"/>
      <c r="B275" s="34"/>
      <c r="C275" s="34" t="s">
        <v>1209</v>
      </c>
      <c r="D275" s="34" t="s">
        <v>1210</v>
      </c>
      <c r="E275" s="100"/>
    </row>
    <row r="276" spans="1:5" ht="12.75">
      <c r="A276" s="34"/>
      <c r="B276" s="34"/>
      <c r="C276" s="34" t="s">
        <v>1211</v>
      </c>
      <c r="D276" s="34" t="s">
        <v>1212</v>
      </c>
      <c r="E276" s="100"/>
    </row>
    <row r="277" spans="1:5" ht="12.75">
      <c r="A277" s="34"/>
      <c r="B277" s="34"/>
      <c r="C277" s="34" t="s">
        <v>1213</v>
      </c>
      <c r="D277" s="34" t="s">
        <v>1214</v>
      </c>
      <c r="E277" s="100"/>
    </row>
    <row r="278" spans="1:5" ht="12.75">
      <c r="A278" s="34"/>
      <c r="B278" s="34"/>
      <c r="C278" s="34" t="s">
        <v>1215</v>
      </c>
      <c r="D278" s="34" t="s">
        <v>1216</v>
      </c>
      <c r="E278" s="100"/>
    </row>
    <row r="279" spans="1:5" ht="12.75">
      <c r="A279" s="34"/>
      <c r="B279" s="34"/>
      <c r="C279" s="34" t="s">
        <v>1217</v>
      </c>
      <c r="D279" s="34" t="s">
        <v>1218</v>
      </c>
      <c r="E279" s="100"/>
    </row>
    <row r="280" spans="1:5" ht="12.75">
      <c r="A280" s="102"/>
      <c r="B280" s="279" t="s">
        <v>6064</v>
      </c>
      <c r="C280" s="279"/>
      <c r="D280" s="102" t="s">
        <v>1219</v>
      </c>
      <c r="E280" s="100"/>
    </row>
    <row r="281" spans="1:5" ht="12.75">
      <c r="A281" s="34"/>
      <c r="B281" s="34"/>
      <c r="C281" s="34" t="s">
        <v>1220</v>
      </c>
      <c r="D281" s="34" t="s">
        <v>1221</v>
      </c>
      <c r="E281" s="100"/>
    </row>
    <row r="282" spans="1:5" ht="12.75">
      <c r="A282" s="34"/>
      <c r="B282" s="34"/>
      <c r="C282" s="34" t="s">
        <v>1222</v>
      </c>
      <c r="D282" s="34" t="s">
        <v>1223</v>
      </c>
      <c r="E282" s="100"/>
    </row>
    <row r="283" spans="1:5" ht="12.75">
      <c r="A283" s="102"/>
      <c r="B283" s="279" t="s">
        <v>6067</v>
      </c>
      <c r="C283" s="279"/>
      <c r="D283" s="102" t="s">
        <v>1224</v>
      </c>
      <c r="E283" s="100"/>
    </row>
    <row r="284" spans="1:5" ht="12.75">
      <c r="A284" s="34"/>
      <c r="B284" s="34"/>
      <c r="C284" s="34" t="s">
        <v>1225</v>
      </c>
      <c r="D284" s="34" t="s">
        <v>1226</v>
      </c>
      <c r="E284" s="100"/>
    </row>
    <row r="285" spans="1:5" ht="12.75">
      <c r="A285" s="102"/>
      <c r="B285" s="279" t="s">
        <v>6070</v>
      </c>
      <c r="C285" s="279"/>
      <c r="D285" s="102" t="s">
        <v>1227</v>
      </c>
      <c r="E285" s="100"/>
    </row>
    <row r="286" spans="1:5" ht="12.75">
      <c r="A286" s="34"/>
      <c r="B286" s="34"/>
      <c r="C286" s="34" t="s">
        <v>1228</v>
      </c>
      <c r="D286" s="34" t="s">
        <v>1229</v>
      </c>
      <c r="E286" s="100"/>
    </row>
    <row r="287" spans="1:5" ht="12.75">
      <c r="A287" s="34"/>
      <c r="B287" s="34"/>
      <c r="C287" s="34" t="s">
        <v>1230</v>
      </c>
      <c r="D287" s="34" t="s">
        <v>1231</v>
      </c>
      <c r="E287" s="100"/>
    </row>
    <row r="288" spans="1:5" ht="12.75">
      <c r="A288" s="34"/>
      <c r="B288" s="34"/>
      <c r="C288" s="34" t="s">
        <v>1232</v>
      </c>
      <c r="D288" s="34" t="s">
        <v>1233</v>
      </c>
      <c r="E288" s="100"/>
    </row>
    <row r="289" spans="1:5" ht="12.75">
      <c r="A289" s="34"/>
      <c r="B289" s="34"/>
      <c r="C289" s="34" t="s">
        <v>1234</v>
      </c>
      <c r="D289" s="34" t="s">
        <v>1235</v>
      </c>
      <c r="E289" s="100"/>
    </row>
    <row r="290" spans="1:5" ht="12.75">
      <c r="A290" s="34"/>
      <c r="B290" s="34"/>
      <c r="C290" s="34" t="s">
        <v>1236</v>
      </c>
      <c r="D290" s="34" t="s">
        <v>1237</v>
      </c>
      <c r="E290" s="100"/>
    </row>
    <row r="291" spans="1:5" ht="12.75">
      <c r="A291" s="34"/>
      <c r="B291" s="34"/>
      <c r="C291" s="34" t="s">
        <v>1238</v>
      </c>
      <c r="D291" s="34" t="s">
        <v>1239</v>
      </c>
      <c r="E291" s="100"/>
    </row>
    <row r="292" spans="1:5" ht="12.75">
      <c r="A292" s="34"/>
      <c r="B292" s="34"/>
      <c r="C292" s="34" t="s">
        <v>1240</v>
      </c>
      <c r="D292" s="34" t="s">
        <v>1241</v>
      </c>
      <c r="E292" s="100"/>
    </row>
    <row r="293" spans="1:5" ht="12.75">
      <c r="A293" s="34"/>
      <c r="B293" s="34"/>
      <c r="C293" s="34" t="s">
        <v>1242</v>
      </c>
      <c r="D293" s="34" t="s">
        <v>1243</v>
      </c>
      <c r="E293" s="100"/>
    </row>
    <row r="294" spans="1:5" ht="12.75">
      <c r="A294" s="34"/>
      <c r="B294" s="34"/>
      <c r="C294" s="34" t="s">
        <v>1244</v>
      </c>
      <c r="D294" s="34" t="s">
        <v>1245</v>
      </c>
      <c r="E294" s="100"/>
    </row>
    <row r="295" spans="1:5" ht="12.75">
      <c r="A295" s="34"/>
      <c r="B295" s="34"/>
      <c r="C295" s="34" t="s">
        <v>1246</v>
      </c>
      <c r="D295" s="34" t="s">
        <v>1247</v>
      </c>
      <c r="E295" s="100"/>
    </row>
    <row r="296" spans="1:5" ht="12.75">
      <c r="A296" s="102"/>
      <c r="B296" s="279" t="s">
        <v>6073</v>
      </c>
      <c r="C296" s="279"/>
      <c r="D296" s="102" t="s">
        <v>1248</v>
      </c>
      <c r="E296" s="100"/>
    </row>
    <row r="297" spans="1:5" ht="12.75">
      <c r="A297" s="34"/>
      <c r="B297" s="34"/>
      <c r="C297" s="34" t="s">
        <v>1249</v>
      </c>
      <c r="D297" s="34" t="s">
        <v>1250</v>
      </c>
      <c r="E297" s="100"/>
    </row>
    <row r="298" spans="1:5" ht="12.75">
      <c r="A298" s="34"/>
      <c r="B298" s="34"/>
      <c r="C298" s="34" t="s">
        <v>1251</v>
      </c>
      <c r="D298" s="34" t="s">
        <v>1252</v>
      </c>
      <c r="E298" s="100"/>
    </row>
    <row r="299" spans="1:5" ht="12.75">
      <c r="A299" s="34"/>
      <c r="B299" s="34"/>
      <c r="C299" s="34" t="s">
        <v>1253</v>
      </c>
      <c r="D299" s="34" t="s">
        <v>1254</v>
      </c>
      <c r="E299" s="100"/>
    </row>
    <row r="300" spans="1:5" ht="12.75">
      <c r="A300" s="34"/>
      <c r="B300" s="34"/>
      <c r="C300" s="34" t="s">
        <v>1255</v>
      </c>
      <c r="D300" s="34" t="s">
        <v>1256</v>
      </c>
      <c r="E300" s="100"/>
    </row>
    <row r="301" spans="1:5" ht="12.75">
      <c r="A301" s="34"/>
      <c r="B301" s="34"/>
      <c r="C301" s="34" t="s">
        <v>1257</v>
      </c>
      <c r="D301" s="34" t="s">
        <v>1258</v>
      </c>
      <c r="E301" s="100"/>
    </row>
    <row r="302" spans="1:5" ht="12.75">
      <c r="A302" s="34"/>
      <c r="B302" s="34"/>
      <c r="C302" s="34" t="s">
        <v>1259</v>
      </c>
      <c r="D302" s="34" t="s">
        <v>1260</v>
      </c>
      <c r="E302" s="100"/>
    </row>
    <row r="303" spans="1:5" ht="12.75">
      <c r="A303" s="102"/>
      <c r="B303" s="279" t="s">
        <v>6076</v>
      </c>
      <c r="C303" s="279"/>
      <c r="D303" s="102" t="s">
        <v>1261</v>
      </c>
      <c r="E303" s="100"/>
    </row>
    <row r="304" spans="1:5" ht="12.75">
      <c r="A304" s="34"/>
      <c r="B304" s="34"/>
      <c r="C304" s="34" t="s">
        <v>1262</v>
      </c>
      <c r="D304" s="34" t="s">
        <v>1263</v>
      </c>
      <c r="E304" s="100"/>
    </row>
    <row r="305" spans="1:5" ht="12.75">
      <c r="A305" s="34"/>
      <c r="B305" s="34"/>
      <c r="C305" s="34" t="s">
        <v>1264</v>
      </c>
      <c r="D305" s="34" t="s">
        <v>1265</v>
      </c>
      <c r="E305" s="100"/>
    </row>
    <row r="306" spans="1:5" ht="12.75">
      <c r="A306" s="34"/>
      <c r="B306" s="34"/>
      <c r="C306" s="34" t="s">
        <v>1266</v>
      </c>
      <c r="D306" s="34" t="s">
        <v>1267</v>
      </c>
      <c r="E306" s="100"/>
    </row>
    <row r="307" spans="1:5" ht="12.75">
      <c r="A307" s="34"/>
      <c r="B307" s="34"/>
      <c r="C307" s="34" t="s">
        <v>1268</v>
      </c>
      <c r="D307" s="34" t="s">
        <v>1269</v>
      </c>
      <c r="E307" s="100"/>
    </row>
    <row r="308" spans="1:5" ht="12.75">
      <c r="A308" s="102"/>
      <c r="B308" s="279" t="s">
        <v>1270</v>
      </c>
      <c r="C308" s="279"/>
      <c r="D308" s="102" t="s">
        <v>1271</v>
      </c>
      <c r="E308" s="100"/>
    </row>
    <row r="309" spans="1:5" ht="12.75">
      <c r="A309" s="34"/>
      <c r="B309" s="34"/>
      <c r="C309" s="34" t="s">
        <v>1272</v>
      </c>
      <c r="D309" s="34" t="s">
        <v>1273</v>
      </c>
      <c r="E309" s="100"/>
    </row>
    <row r="310" spans="1:5" ht="12.75">
      <c r="A310" s="34"/>
      <c r="B310" s="34"/>
      <c r="C310" s="34" t="s">
        <v>1274</v>
      </c>
      <c r="D310" s="34" t="s">
        <v>1275</v>
      </c>
      <c r="E310" s="100"/>
    </row>
    <row r="311" spans="1:5" ht="12.75">
      <c r="A311" s="34"/>
      <c r="B311" s="34"/>
      <c r="C311" s="34" t="s">
        <v>1276</v>
      </c>
      <c r="D311" s="34" t="s">
        <v>1277</v>
      </c>
      <c r="E311" s="100"/>
    </row>
    <row r="312" spans="1:5" ht="12.75">
      <c r="A312" s="34"/>
      <c r="B312" s="34"/>
      <c r="C312" s="34" t="s">
        <v>1278</v>
      </c>
      <c r="D312" s="34" t="s">
        <v>1279</v>
      </c>
      <c r="E312" s="100"/>
    </row>
    <row r="313" spans="1:5" ht="12.75">
      <c r="A313" s="102"/>
      <c r="B313" s="279" t="s">
        <v>1280</v>
      </c>
      <c r="C313" s="279"/>
      <c r="D313" s="102" t="s">
        <v>1281</v>
      </c>
      <c r="E313" s="100"/>
    </row>
    <row r="314" spans="1:5" ht="12.75">
      <c r="A314" s="34"/>
      <c r="B314" s="34"/>
      <c r="C314" s="34" t="s">
        <v>1282</v>
      </c>
      <c r="D314" s="34" t="s">
        <v>1283</v>
      </c>
      <c r="E314" s="100"/>
    </row>
    <row r="315" spans="1:5" ht="12.75">
      <c r="A315" s="34"/>
      <c r="B315" s="34"/>
      <c r="C315" s="34" t="s">
        <v>1284</v>
      </c>
      <c r="D315" s="34" t="s">
        <v>1285</v>
      </c>
      <c r="E315" s="100"/>
    </row>
    <row r="316" spans="1:5" ht="12.75">
      <c r="A316" s="34"/>
      <c r="B316" s="34"/>
      <c r="C316" s="34" t="s">
        <v>1286</v>
      </c>
      <c r="D316" s="34" t="s">
        <v>1287</v>
      </c>
      <c r="E316" s="100"/>
    </row>
    <row r="317" spans="1:5" ht="12.75">
      <c r="A317" s="102"/>
      <c r="B317" s="279" t="s">
        <v>1288</v>
      </c>
      <c r="C317" s="279"/>
      <c r="D317" s="102" t="s">
        <v>1289</v>
      </c>
      <c r="E317" s="100"/>
    </row>
    <row r="318" spans="1:5" ht="12.75">
      <c r="A318" s="34"/>
      <c r="B318" s="34"/>
      <c r="C318" s="34" t="s">
        <v>1290</v>
      </c>
      <c r="D318" s="34" t="s">
        <v>1291</v>
      </c>
      <c r="E318" s="100"/>
    </row>
    <row r="319" spans="1:5" ht="12.75">
      <c r="A319" s="34"/>
      <c r="B319" s="34"/>
      <c r="C319" s="34" t="s">
        <v>1292</v>
      </c>
      <c r="D319" s="34" t="s">
        <v>1293</v>
      </c>
      <c r="E319" s="100"/>
    </row>
    <row r="320" spans="1:5" ht="12.75">
      <c r="A320" s="34"/>
      <c r="B320" s="34"/>
      <c r="C320" s="34" t="s">
        <v>1294</v>
      </c>
      <c r="D320" s="34" t="s">
        <v>1295</v>
      </c>
      <c r="E320" s="100"/>
    </row>
    <row r="321" spans="1:5" ht="12.75">
      <c r="A321" s="102"/>
      <c r="B321" s="279" t="s">
        <v>1296</v>
      </c>
      <c r="C321" s="279"/>
      <c r="D321" s="102" t="s">
        <v>1297</v>
      </c>
      <c r="E321" s="100"/>
    </row>
    <row r="322" spans="1:5" ht="12.75">
      <c r="A322" s="34"/>
      <c r="B322" s="34"/>
      <c r="C322" s="34" t="s">
        <v>1298</v>
      </c>
      <c r="D322" s="34" t="s">
        <v>1299</v>
      </c>
      <c r="E322" s="100"/>
    </row>
    <row r="323" spans="1:5" ht="12.75">
      <c r="A323" s="34"/>
      <c r="B323" s="34"/>
      <c r="C323" s="34" t="s">
        <v>1300</v>
      </c>
      <c r="D323" s="34" t="s">
        <v>1301</v>
      </c>
      <c r="E323" s="100"/>
    </row>
    <row r="324" spans="1:5" ht="12.75">
      <c r="A324" s="34"/>
      <c r="B324" s="34"/>
      <c r="C324" s="34" t="s">
        <v>1302</v>
      </c>
      <c r="D324" s="34" t="s">
        <v>1303</v>
      </c>
      <c r="E324" s="100"/>
    </row>
    <row r="325" spans="1:5" ht="12.75">
      <c r="A325" s="34"/>
      <c r="B325" s="34"/>
      <c r="C325" s="34" t="s">
        <v>1304</v>
      </c>
      <c r="D325" s="34" t="s">
        <v>1305</v>
      </c>
      <c r="E325" s="100"/>
    </row>
    <row r="326" spans="1:5" ht="12.75">
      <c r="A326" s="34"/>
      <c r="B326" s="34"/>
      <c r="C326" s="34" t="s">
        <v>1306</v>
      </c>
      <c r="D326" s="34" t="s">
        <v>1307</v>
      </c>
      <c r="E326" s="100"/>
    </row>
    <row r="327" spans="1:5" ht="12.75">
      <c r="A327" s="34"/>
      <c r="B327" s="34"/>
      <c r="C327" s="34" t="s">
        <v>1308</v>
      </c>
      <c r="D327" s="34" t="s">
        <v>1309</v>
      </c>
      <c r="E327" s="100"/>
    </row>
    <row r="328" spans="1:5" ht="12.75">
      <c r="A328" s="34"/>
      <c r="B328" s="34"/>
      <c r="C328" s="34" t="s">
        <v>1310</v>
      </c>
      <c r="D328" s="34" t="s">
        <v>1311</v>
      </c>
      <c r="E328" s="100"/>
    </row>
    <row r="329" spans="1:5" ht="12.75">
      <c r="A329" s="34"/>
      <c r="B329" s="34"/>
      <c r="C329" s="34" t="s">
        <v>1312</v>
      </c>
      <c r="D329" s="34" t="s">
        <v>1313</v>
      </c>
      <c r="E329" s="100"/>
    </row>
    <row r="330" spans="1:5" ht="12.75">
      <c r="A330" s="34"/>
      <c r="B330" s="34"/>
      <c r="C330" s="34" t="s">
        <v>1314</v>
      </c>
      <c r="D330" s="34" t="s">
        <v>1315</v>
      </c>
      <c r="E330" s="100"/>
    </row>
    <row r="331" spans="1:5" ht="14.25">
      <c r="A331" s="31"/>
      <c r="B331" s="31"/>
      <c r="C331" s="31"/>
      <c r="D331" s="31"/>
      <c r="E331" s="100"/>
    </row>
    <row r="332" spans="1:5" ht="12.75">
      <c r="A332" s="280" t="s">
        <v>1316</v>
      </c>
      <c r="B332" s="280"/>
      <c r="C332" s="280"/>
      <c r="D332" s="101" t="s">
        <v>1317</v>
      </c>
      <c r="E332" s="100"/>
    </row>
    <row r="333" spans="1:5" ht="12.75">
      <c r="A333" s="102"/>
      <c r="B333" s="279" t="s">
        <v>1318</v>
      </c>
      <c r="C333" s="279"/>
      <c r="D333" s="102" t="s">
        <v>1319</v>
      </c>
      <c r="E333" s="100"/>
    </row>
    <row r="334" spans="1:5" ht="12.75">
      <c r="A334" s="34"/>
      <c r="B334" s="34"/>
      <c r="C334" s="34" t="s">
        <v>1320</v>
      </c>
      <c r="D334" s="34" t="s">
        <v>1321</v>
      </c>
      <c r="E334" s="100"/>
    </row>
    <row r="335" spans="1:5" ht="12.75">
      <c r="A335" s="34"/>
      <c r="B335" s="34"/>
      <c r="C335" s="34" t="s">
        <v>1322</v>
      </c>
      <c r="D335" s="34" t="s">
        <v>1323</v>
      </c>
      <c r="E335" s="100"/>
    </row>
    <row r="336" spans="1:5" ht="12.75">
      <c r="A336" s="34"/>
      <c r="B336" s="34"/>
      <c r="C336" s="34" t="s">
        <v>1324</v>
      </c>
      <c r="D336" s="34" t="s">
        <v>1325</v>
      </c>
      <c r="E336" s="100"/>
    </row>
    <row r="337" spans="1:5" ht="12.75">
      <c r="A337" s="34"/>
      <c r="B337" s="34"/>
      <c r="C337" s="34" t="s">
        <v>1326</v>
      </c>
      <c r="D337" s="34" t="s">
        <v>1327</v>
      </c>
      <c r="E337" s="100"/>
    </row>
    <row r="338" spans="1:5" ht="12.75">
      <c r="A338" s="34"/>
      <c r="B338" s="34"/>
      <c r="C338" s="34" t="s">
        <v>1328</v>
      </c>
      <c r="D338" s="34" t="s">
        <v>1329</v>
      </c>
      <c r="E338" s="100"/>
    </row>
    <row r="339" spans="1:5" ht="12.75">
      <c r="A339" s="34"/>
      <c r="B339" s="34"/>
      <c r="C339" s="34" t="s">
        <v>1330</v>
      </c>
      <c r="D339" s="34" t="s">
        <v>1331</v>
      </c>
      <c r="E339" s="100"/>
    </row>
    <row r="340" spans="1:5" ht="12.75">
      <c r="A340" s="34"/>
      <c r="B340" s="34"/>
      <c r="C340" s="34" t="s">
        <v>1332</v>
      </c>
      <c r="D340" s="34" t="s">
        <v>1333</v>
      </c>
      <c r="E340" s="100"/>
    </row>
    <row r="341" spans="1:5" ht="12.75">
      <c r="A341" s="34"/>
      <c r="B341" s="34"/>
      <c r="C341" s="34" t="s">
        <v>1334</v>
      </c>
      <c r="D341" s="34" t="s">
        <v>1335</v>
      </c>
      <c r="E341" s="100"/>
    </row>
    <row r="342" spans="1:5" ht="12.75">
      <c r="A342" s="34"/>
      <c r="B342" s="34"/>
      <c r="C342" s="34" t="s">
        <v>1336</v>
      </c>
      <c r="D342" s="34" t="s">
        <v>1337</v>
      </c>
      <c r="E342" s="100"/>
    </row>
    <row r="343" spans="1:5" ht="12.75">
      <c r="A343" s="34"/>
      <c r="B343" s="34"/>
      <c r="C343" s="34" t="s">
        <v>1338</v>
      </c>
      <c r="D343" s="34" t="s">
        <v>1339</v>
      </c>
      <c r="E343" s="100"/>
    </row>
    <row r="344" spans="1:5" ht="12.75">
      <c r="A344" s="34"/>
      <c r="B344" s="34"/>
      <c r="C344" s="34" t="s">
        <v>1340</v>
      </c>
      <c r="D344" s="34" t="s">
        <v>1341</v>
      </c>
      <c r="E344" s="100"/>
    </row>
    <row r="345" spans="1:5" ht="12.75">
      <c r="A345" s="34"/>
      <c r="B345" s="34"/>
      <c r="C345" s="34" t="s">
        <v>1342</v>
      </c>
      <c r="D345" s="34" t="s">
        <v>1343</v>
      </c>
      <c r="E345" s="100"/>
    </row>
    <row r="346" spans="1:5" ht="12.75">
      <c r="A346" s="34"/>
      <c r="B346" s="34"/>
      <c r="C346" s="34" t="s">
        <v>1344</v>
      </c>
      <c r="D346" s="34" t="s">
        <v>1345</v>
      </c>
      <c r="E346" s="100"/>
    </row>
    <row r="347" spans="1:5" ht="12.75">
      <c r="A347" s="34"/>
      <c r="B347" s="34"/>
      <c r="C347" s="34" t="s">
        <v>1346</v>
      </c>
      <c r="D347" s="34" t="s">
        <v>1347</v>
      </c>
      <c r="E347" s="100"/>
    </row>
    <row r="348" spans="1:5" ht="12.75">
      <c r="A348" s="34"/>
      <c r="B348" s="34"/>
      <c r="C348" s="34" t="s">
        <v>1348</v>
      </c>
      <c r="D348" s="34" t="s">
        <v>1349</v>
      </c>
      <c r="E348" s="100"/>
    </row>
    <row r="349" spans="1:5" ht="12.75">
      <c r="A349" s="34"/>
      <c r="B349" s="34"/>
      <c r="C349" s="34" t="s">
        <v>1350</v>
      </c>
      <c r="D349" s="34" t="s">
        <v>1351</v>
      </c>
      <c r="E349" s="100"/>
    </row>
    <row r="350" spans="1:5" ht="12.75">
      <c r="A350" s="34"/>
      <c r="B350" s="34"/>
      <c r="C350" s="34" t="s">
        <v>1352</v>
      </c>
      <c r="D350" s="34" t="s">
        <v>1353</v>
      </c>
      <c r="E350" s="100"/>
    </row>
    <row r="351" spans="1:5" ht="12.75">
      <c r="A351" s="34"/>
      <c r="B351" s="34"/>
      <c r="C351" s="34" t="s">
        <v>1354</v>
      </c>
      <c r="D351" s="34" t="s">
        <v>1355</v>
      </c>
      <c r="E351" s="100"/>
    </row>
    <row r="352" spans="1:5" ht="12.75">
      <c r="A352" s="34"/>
      <c r="B352" s="34"/>
      <c r="C352" s="34" t="s">
        <v>1356</v>
      </c>
      <c r="D352" s="34" t="s">
        <v>1357</v>
      </c>
      <c r="E352" s="100"/>
    </row>
    <row r="353" spans="1:5" ht="12.75">
      <c r="A353" s="34"/>
      <c r="B353" s="34"/>
      <c r="C353" s="34" t="s">
        <v>1358</v>
      </c>
      <c r="D353" s="34" t="s">
        <v>1359</v>
      </c>
      <c r="E353" s="100"/>
    </row>
    <row r="354" spans="1:5" ht="12.75">
      <c r="A354" s="102"/>
      <c r="B354" s="279" t="s">
        <v>1360</v>
      </c>
      <c r="C354" s="279"/>
      <c r="D354" s="102" t="s">
        <v>1361</v>
      </c>
      <c r="E354" s="100"/>
    </row>
    <row r="355" spans="1:5" ht="12.75">
      <c r="A355" s="34"/>
      <c r="B355" s="34"/>
      <c r="C355" s="34" t="s">
        <v>1362</v>
      </c>
      <c r="D355" s="34" t="s">
        <v>1363</v>
      </c>
      <c r="E355" s="100"/>
    </row>
    <row r="356" spans="1:5" ht="12.75">
      <c r="A356" s="34"/>
      <c r="B356" s="34"/>
      <c r="C356" s="34" t="s">
        <v>1364</v>
      </c>
      <c r="D356" s="34" t="s">
        <v>1365</v>
      </c>
      <c r="E356" s="100"/>
    </row>
    <row r="357" spans="1:5" ht="12.75">
      <c r="A357" s="34"/>
      <c r="B357" s="34"/>
      <c r="C357" s="34" t="s">
        <v>1366</v>
      </c>
      <c r="D357" s="34" t="s">
        <v>1367</v>
      </c>
      <c r="E357" s="100"/>
    </row>
    <row r="358" spans="1:5" ht="12.75">
      <c r="A358" s="34"/>
      <c r="B358" s="34"/>
      <c r="C358" s="34" t="s">
        <v>1368</v>
      </c>
      <c r="D358" s="34" t="s">
        <v>1369</v>
      </c>
      <c r="E358" s="100"/>
    </row>
    <row r="359" spans="1:5" ht="12.75">
      <c r="A359" s="34"/>
      <c r="B359" s="34"/>
      <c r="C359" s="34" t="s">
        <v>1370</v>
      </c>
      <c r="D359" s="34" t="s">
        <v>1371</v>
      </c>
      <c r="E359" s="100"/>
    </row>
    <row r="360" spans="1:5" ht="12.75">
      <c r="A360" s="34"/>
      <c r="B360" s="34"/>
      <c r="C360" s="34" t="s">
        <v>1372</v>
      </c>
      <c r="D360" s="34" t="s">
        <v>1373</v>
      </c>
      <c r="E360" s="100"/>
    </row>
    <row r="361" spans="1:5" ht="12.75">
      <c r="A361" s="34"/>
      <c r="B361" s="34"/>
      <c r="C361" s="34" t="s">
        <v>1374</v>
      </c>
      <c r="D361" s="34" t="s">
        <v>1375</v>
      </c>
      <c r="E361" s="100"/>
    </row>
    <row r="362" spans="1:5" ht="12.75">
      <c r="A362" s="34"/>
      <c r="B362" s="34"/>
      <c r="C362" s="34" t="s">
        <v>1376</v>
      </c>
      <c r="D362" s="34" t="s">
        <v>1377</v>
      </c>
      <c r="E362" s="100"/>
    </row>
    <row r="363" spans="1:5" ht="12.75">
      <c r="A363" s="34"/>
      <c r="B363" s="34"/>
      <c r="C363" s="34" t="s">
        <v>1378</v>
      </c>
      <c r="D363" s="34" t="s">
        <v>1379</v>
      </c>
      <c r="E363" s="100"/>
    </row>
    <row r="364" spans="1:5" ht="12.75">
      <c r="A364" s="102"/>
      <c r="B364" s="279" t="s">
        <v>1380</v>
      </c>
      <c r="C364" s="279"/>
      <c r="D364" s="102" t="s">
        <v>1381</v>
      </c>
      <c r="E364" s="100"/>
    </row>
    <row r="365" spans="1:5" ht="12.75">
      <c r="A365" s="34"/>
      <c r="B365" s="34"/>
      <c r="C365" s="34" t="s">
        <v>1382</v>
      </c>
      <c r="D365" s="34" t="s">
        <v>1383</v>
      </c>
      <c r="E365" s="100"/>
    </row>
    <row r="366" spans="1:5" ht="12.75">
      <c r="A366" s="34"/>
      <c r="B366" s="34"/>
      <c r="C366" s="34" t="s">
        <v>1384</v>
      </c>
      <c r="D366" s="34" t="s">
        <v>1385</v>
      </c>
      <c r="E366" s="100"/>
    </row>
    <row r="367" spans="1:5" ht="12.75">
      <c r="A367" s="34"/>
      <c r="B367" s="34"/>
      <c r="C367" s="34" t="s">
        <v>1386</v>
      </c>
      <c r="D367" s="34" t="s">
        <v>1387</v>
      </c>
      <c r="E367" s="100"/>
    </row>
    <row r="368" spans="1:5" ht="12.75">
      <c r="A368" s="34"/>
      <c r="B368" s="34"/>
      <c r="C368" s="34" t="s">
        <v>1388</v>
      </c>
      <c r="D368" s="34" t="s">
        <v>1389</v>
      </c>
      <c r="E368" s="100"/>
    </row>
    <row r="369" spans="1:5" ht="12.75">
      <c r="A369" s="34"/>
      <c r="B369" s="34"/>
      <c r="C369" s="34" t="s">
        <v>1390</v>
      </c>
      <c r="D369" s="34" t="s">
        <v>1391</v>
      </c>
      <c r="E369" s="100"/>
    </row>
    <row r="370" spans="1:5" ht="12.75">
      <c r="A370" s="34"/>
      <c r="B370" s="34"/>
      <c r="C370" s="34" t="s">
        <v>1392</v>
      </c>
      <c r="D370" s="34" t="s">
        <v>1393</v>
      </c>
      <c r="E370" s="100"/>
    </row>
    <row r="371" spans="1:5" ht="12.75">
      <c r="A371" s="34"/>
      <c r="B371" s="34"/>
      <c r="C371" s="34" t="s">
        <v>1394</v>
      </c>
      <c r="D371" s="34" t="s">
        <v>1395</v>
      </c>
      <c r="E371" s="100"/>
    </row>
    <row r="372" spans="1:5" ht="12.75">
      <c r="A372" s="34"/>
      <c r="B372" s="34"/>
      <c r="C372" s="34" t="s">
        <v>1396</v>
      </c>
      <c r="D372" s="34" t="s">
        <v>1397</v>
      </c>
      <c r="E372" s="100"/>
    </row>
    <row r="373" spans="1:5" ht="12.75">
      <c r="A373" s="34"/>
      <c r="B373" s="34"/>
      <c r="C373" s="34" t="s">
        <v>1398</v>
      </c>
      <c r="D373" s="34" t="s">
        <v>1399</v>
      </c>
      <c r="E373" s="100"/>
    </row>
    <row r="374" spans="1:5" ht="12.75">
      <c r="A374" s="34"/>
      <c r="B374" s="34"/>
      <c r="C374" s="34" t="s">
        <v>1400</v>
      </c>
      <c r="D374" s="34" t="s">
        <v>1401</v>
      </c>
      <c r="E374" s="100"/>
    </row>
    <row r="375" spans="1:5" ht="12.75">
      <c r="A375" s="34"/>
      <c r="B375" s="34"/>
      <c r="C375" s="34" t="s">
        <v>1402</v>
      </c>
      <c r="D375" s="34" t="s">
        <v>1403</v>
      </c>
      <c r="E375" s="100"/>
    </row>
    <row r="376" spans="1:5" ht="12.75">
      <c r="A376" s="34"/>
      <c r="B376" s="34"/>
      <c r="C376" s="34" t="s">
        <v>1404</v>
      </c>
      <c r="D376" s="34" t="s">
        <v>1405</v>
      </c>
      <c r="E376" s="100"/>
    </row>
    <row r="377" spans="1:5" ht="12.75">
      <c r="A377" s="102"/>
      <c r="B377" s="279" t="s">
        <v>1406</v>
      </c>
      <c r="C377" s="279"/>
      <c r="D377" s="102" t="s">
        <v>1407</v>
      </c>
      <c r="E377" s="100"/>
    </row>
    <row r="378" spans="1:5" ht="12.75">
      <c r="A378" s="34"/>
      <c r="B378" s="34"/>
      <c r="C378" s="34" t="s">
        <v>1408</v>
      </c>
      <c r="D378" s="34" t="s">
        <v>1409</v>
      </c>
      <c r="E378" s="100"/>
    </row>
    <row r="379" spans="1:5" ht="12.75">
      <c r="A379" s="34"/>
      <c r="B379" s="34"/>
      <c r="C379" s="34" t="s">
        <v>1410</v>
      </c>
      <c r="D379" s="34" t="s">
        <v>1411</v>
      </c>
      <c r="E379" s="100"/>
    </row>
    <row r="380" spans="1:5" ht="12.75">
      <c r="A380" s="34"/>
      <c r="B380" s="34"/>
      <c r="C380" s="34" t="s">
        <v>1412</v>
      </c>
      <c r="D380" s="34" t="s">
        <v>1413</v>
      </c>
      <c r="E380" s="100"/>
    </row>
    <row r="381" spans="1:5" ht="12.75">
      <c r="A381" s="34"/>
      <c r="B381" s="34"/>
      <c r="C381" s="34" t="s">
        <v>1414</v>
      </c>
      <c r="D381" s="34" t="s">
        <v>1415</v>
      </c>
      <c r="E381" s="100"/>
    </row>
    <row r="382" spans="1:5" ht="12.75">
      <c r="A382" s="34"/>
      <c r="B382" s="34"/>
      <c r="C382" s="34" t="s">
        <v>1416</v>
      </c>
      <c r="D382" s="34" t="s">
        <v>1417</v>
      </c>
      <c r="E382" s="100"/>
    </row>
    <row r="383" spans="1:5" ht="12.75">
      <c r="A383" s="34"/>
      <c r="B383" s="34"/>
      <c r="C383" s="34" t="s">
        <v>1418</v>
      </c>
      <c r="D383" s="34" t="s">
        <v>1419</v>
      </c>
      <c r="E383" s="100"/>
    </row>
    <row r="384" spans="1:5" ht="12.75">
      <c r="A384" s="102"/>
      <c r="B384" s="279" t="s">
        <v>1420</v>
      </c>
      <c r="C384" s="279"/>
      <c r="D384" s="102" t="s">
        <v>1421</v>
      </c>
      <c r="E384" s="100"/>
    </row>
    <row r="385" spans="1:5" ht="12.75">
      <c r="A385" s="34"/>
      <c r="B385" s="34"/>
      <c r="C385" s="34" t="s">
        <v>1422</v>
      </c>
      <c r="D385" s="34" t="s">
        <v>1423</v>
      </c>
      <c r="E385" s="100"/>
    </row>
    <row r="386" spans="1:5" ht="12.75">
      <c r="A386" s="34"/>
      <c r="B386" s="34"/>
      <c r="C386" s="34" t="s">
        <v>1424</v>
      </c>
      <c r="D386" s="34" t="s">
        <v>1425</v>
      </c>
      <c r="E386" s="100"/>
    </row>
    <row r="387" spans="1:5" ht="12.75">
      <c r="A387" s="34"/>
      <c r="B387" s="34"/>
      <c r="C387" s="34" t="s">
        <v>1426</v>
      </c>
      <c r="D387" s="34" t="s">
        <v>1427</v>
      </c>
      <c r="E387" s="100"/>
    </row>
    <row r="388" spans="1:5" ht="12.75">
      <c r="A388" s="34"/>
      <c r="B388" s="34"/>
      <c r="C388" s="34" t="s">
        <v>1428</v>
      </c>
      <c r="D388" s="34" t="s">
        <v>1429</v>
      </c>
      <c r="E388" s="100"/>
    </row>
    <row r="389" spans="1:5" ht="14.25">
      <c r="A389" s="31"/>
      <c r="B389" s="31"/>
      <c r="C389" s="31"/>
      <c r="D389" s="31"/>
      <c r="E389" s="100"/>
    </row>
    <row r="390" spans="1:5" ht="12.75">
      <c r="A390" s="280" t="s">
        <v>6082</v>
      </c>
      <c r="B390" s="280"/>
      <c r="C390" s="280"/>
      <c r="D390" s="101" t="s">
        <v>1430</v>
      </c>
      <c r="E390" s="100"/>
    </row>
    <row r="391" spans="1:5" ht="12.75">
      <c r="A391" s="102"/>
      <c r="B391" s="279" t="s">
        <v>5770</v>
      </c>
      <c r="C391" s="279"/>
      <c r="D391" s="102" t="s">
        <v>1431</v>
      </c>
      <c r="E391" s="100"/>
    </row>
    <row r="392" spans="1:5" ht="12.75">
      <c r="A392" s="34"/>
      <c r="B392" s="34"/>
      <c r="C392" s="34" t="s">
        <v>1432</v>
      </c>
      <c r="D392" s="34" t="s">
        <v>1433</v>
      </c>
      <c r="E392" s="100"/>
    </row>
    <row r="393" spans="1:5" ht="12.75">
      <c r="A393" s="34"/>
      <c r="B393" s="34"/>
      <c r="C393" s="34" t="s">
        <v>1434</v>
      </c>
      <c r="D393" s="34" t="s">
        <v>1435</v>
      </c>
      <c r="E393" s="100"/>
    </row>
    <row r="394" spans="1:5" ht="12.75">
      <c r="A394" s="34"/>
      <c r="B394" s="34"/>
      <c r="C394" s="34" t="s">
        <v>1436</v>
      </c>
      <c r="D394" s="34" t="s">
        <v>1437</v>
      </c>
      <c r="E394" s="100"/>
    </row>
    <row r="395" spans="1:5" ht="12.75">
      <c r="A395" s="34"/>
      <c r="B395" s="34"/>
      <c r="C395" s="34" t="s">
        <v>1438</v>
      </c>
      <c r="D395" s="34" t="s">
        <v>1439</v>
      </c>
      <c r="E395" s="100"/>
    </row>
    <row r="396" spans="1:5" ht="12.75">
      <c r="A396" s="34"/>
      <c r="B396" s="34"/>
      <c r="C396" s="34" t="s">
        <v>1440</v>
      </c>
      <c r="D396" s="34" t="s">
        <v>1441</v>
      </c>
      <c r="E396" s="100"/>
    </row>
    <row r="397" spans="1:5" ht="12.75">
      <c r="A397" s="34"/>
      <c r="B397" s="34"/>
      <c r="C397" s="34" t="s">
        <v>1442</v>
      </c>
      <c r="D397" s="34" t="s">
        <v>1443</v>
      </c>
      <c r="E397" s="100"/>
    </row>
    <row r="398" spans="1:5" ht="12.75">
      <c r="A398" s="34"/>
      <c r="B398" s="34"/>
      <c r="C398" s="34" t="s">
        <v>1444</v>
      </c>
      <c r="D398" s="34" t="s">
        <v>1445</v>
      </c>
      <c r="E398" s="100"/>
    </row>
    <row r="399" spans="1:5" ht="12.75">
      <c r="A399" s="34"/>
      <c r="B399" s="34"/>
      <c r="C399" s="34" t="s">
        <v>1446</v>
      </c>
      <c r="D399" s="34" t="s">
        <v>1447</v>
      </c>
      <c r="E399" s="100"/>
    </row>
    <row r="400" spans="1:5" ht="12.75">
      <c r="A400" s="34"/>
      <c r="B400" s="34"/>
      <c r="C400" s="34" t="s">
        <v>1448</v>
      </c>
      <c r="D400" s="34" t="s">
        <v>1449</v>
      </c>
      <c r="E400" s="100"/>
    </row>
    <row r="401" spans="1:5" ht="12.75">
      <c r="A401" s="34"/>
      <c r="B401" s="34"/>
      <c r="C401" s="34" t="s">
        <v>1450</v>
      </c>
      <c r="D401" s="34" t="s">
        <v>1451</v>
      </c>
      <c r="E401" s="100"/>
    </row>
    <row r="402" spans="1:5" ht="12.75">
      <c r="A402" s="102"/>
      <c r="B402" s="279" t="s">
        <v>4011</v>
      </c>
      <c r="C402" s="279"/>
      <c r="D402" s="102" t="s">
        <v>1452</v>
      </c>
      <c r="E402" s="100"/>
    </row>
    <row r="403" spans="1:5" ht="12.75">
      <c r="A403" s="34"/>
      <c r="B403" s="34"/>
      <c r="C403" s="34" t="s">
        <v>1453</v>
      </c>
      <c r="D403" s="34" t="s">
        <v>1454</v>
      </c>
      <c r="E403" s="100"/>
    </row>
    <row r="404" spans="1:5" ht="12.75">
      <c r="A404" s="34"/>
      <c r="B404" s="34"/>
      <c r="C404" s="34" t="s">
        <v>1455</v>
      </c>
      <c r="D404" s="34" t="s">
        <v>1456</v>
      </c>
      <c r="E404" s="100"/>
    </row>
    <row r="405" spans="1:5" ht="12.75">
      <c r="A405" s="34"/>
      <c r="B405" s="34"/>
      <c r="C405" s="34" t="s">
        <v>1457</v>
      </c>
      <c r="D405" s="34" t="s">
        <v>1458</v>
      </c>
      <c r="E405" s="100"/>
    </row>
    <row r="406" spans="1:5" ht="12.75">
      <c r="A406" s="34"/>
      <c r="B406" s="34"/>
      <c r="C406" s="34" t="s">
        <v>1459</v>
      </c>
      <c r="D406" s="34" t="s">
        <v>1460</v>
      </c>
      <c r="E406" s="100"/>
    </row>
    <row r="407" spans="1:5" ht="12.75">
      <c r="A407" s="34"/>
      <c r="B407" s="34"/>
      <c r="C407" s="34" t="s">
        <v>1461</v>
      </c>
      <c r="D407" s="34" t="s">
        <v>1462</v>
      </c>
      <c r="E407" s="100"/>
    </row>
    <row r="408" spans="1:5" ht="12.75">
      <c r="A408" s="34"/>
      <c r="B408" s="34"/>
      <c r="C408" s="34" t="s">
        <v>1463</v>
      </c>
      <c r="D408" s="34" t="s">
        <v>1464</v>
      </c>
      <c r="E408" s="100"/>
    </row>
    <row r="409" spans="1:5" ht="12.75">
      <c r="A409" s="34"/>
      <c r="B409" s="34"/>
      <c r="C409" s="34" t="s">
        <v>1465</v>
      </c>
      <c r="D409" s="34" t="s">
        <v>1466</v>
      </c>
      <c r="E409" s="100"/>
    </row>
    <row r="410" spans="1:5" ht="12.75">
      <c r="A410" s="102"/>
      <c r="B410" s="279" t="s">
        <v>1467</v>
      </c>
      <c r="C410" s="279"/>
      <c r="D410" s="102" t="s">
        <v>1468</v>
      </c>
      <c r="E410" s="100"/>
    </row>
    <row r="411" spans="1:5" ht="12.75">
      <c r="A411" s="34"/>
      <c r="B411" s="34"/>
      <c r="C411" s="34" t="s">
        <v>1469</v>
      </c>
      <c r="D411" s="34" t="s">
        <v>1470</v>
      </c>
      <c r="E411" s="100"/>
    </row>
    <row r="412" spans="1:5" ht="12.75">
      <c r="A412" s="34"/>
      <c r="B412" s="34"/>
      <c r="C412" s="34" t="s">
        <v>1471</v>
      </c>
      <c r="D412" s="34" t="s">
        <v>1472</v>
      </c>
      <c r="E412" s="100"/>
    </row>
    <row r="413" spans="1:5" ht="12.75">
      <c r="A413" s="34"/>
      <c r="B413" s="34"/>
      <c r="C413" s="34" t="s">
        <v>1473</v>
      </c>
      <c r="D413" s="34" t="s">
        <v>1474</v>
      </c>
      <c r="E413" s="100"/>
    </row>
    <row r="414" spans="1:5" ht="12.75">
      <c r="A414" s="34"/>
      <c r="B414" s="34"/>
      <c r="C414" s="34" t="s">
        <v>1475</v>
      </c>
      <c r="D414" s="34" t="s">
        <v>1476</v>
      </c>
      <c r="E414" s="100"/>
    </row>
    <row r="415" spans="1:5" ht="12.75">
      <c r="A415" s="34"/>
      <c r="B415" s="34"/>
      <c r="C415" s="34" t="s">
        <v>1477</v>
      </c>
      <c r="D415" s="34" t="s">
        <v>1478</v>
      </c>
      <c r="E415" s="100"/>
    </row>
    <row r="416" spans="1:5" ht="12.75">
      <c r="A416" s="34"/>
      <c r="B416" s="34"/>
      <c r="C416" s="34" t="s">
        <v>1479</v>
      </c>
      <c r="D416" s="34" t="s">
        <v>1480</v>
      </c>
      <c r="E416" s="100"/>
    </row>
    <row r="417" spans="1:5" ht="12.75">
      <c r="A417" s="34"/>
      <c r="B417" s="34"/>
      <c r="C417" s="34" t="s">
        <v>1481</v>
      </c>
      <c r="D417" s="34" t="s">
        <v>1482</v>
      </c>
      <c r="E417" s="100"/>
    </row>
    <row r="418" spans="1:5" ht="12.75">
      <c r="A418" s="34"/>
      <c r="B418" s="34"/>
      <c r="C418" s="34" t="s">
        <v>1483</v>
      </c>
      <c r="D418" s="34" t="s">
        <v>1484</v>
      </c>
      <c r="E418" s="100"/>
    </row>
    <row r="419" spans="1:5" ht="12.75">
      <c r="A419" s="34"/>
      <c r="B419" s="34"/>
      <c r="C419" s="34" t="s">
        <v>1485</v>
      </c>
      <c r="D419" s="34" t="s">
        <v>1486</v>
      </c>
      <c r="E419" s="100"/>
    </row>
    <row r="420" spans="1:5" ht="12.75">
      <c r="A420" s="102"/>
      <c r="B420" s="279" t="s">
        <v>1487</v>
      </c>
      <c r="C420" s="279"/>
      <c r="D420" s="102" t="s">
        <v>1488</v>
      </c>
      <c r="E420" s="100"/>
    </row>
    <row r="421" spans="1:5" ht="12.75">
      <c r="A421" s="34"/>
      <c r="B421" s="34"/>
      <c r="C421" s="34" t="s">
        <v>1489</v>
      </c>
      <c r="D421" s="34" t="s">
        <v>1490</v>
      </c>
      <c r="E421" s="100"/>
    </row>
    <row r="422" spans="1:5" ht="12.75">
      <c r="A422" s="34"/>
      <c r="B422" s="34"/>
      <c r="C422" s="34" t="s">
        <v>1491</v>
      </c>
      <c r="D422" s="34" t="s">
        <v>1492</v>
      </c>
      <c r="E422" s="100"/>
    </row>
    <row r="423" spans="1:5" ht="12.75">
      <c r="A423" s="34"/>
      <c r="B423" s="34"/>
      <c r="C423" s="34" t="s">
        <v>1493</v>
      </c>
      <c r="D423" s="34" t="s">
        <v>6108</v>
      </c>
      <c r="E423" s="100"/>
    </row>
    <row r="424" spans="1:5" ht="12.75">
      <c r="A424" s="34"/>
      <c r="B424" s="34"/>
      <c r="C424" s="34" t="s">
        <v>6109</v>
      </c>
      <c r="D424" s="34" t="s">
        <v>6110</v>
      </c>
      <c r="E424" s="100"/>
    </row>
    <row r="425" spans="1:5" ht="12.75">
      <c r="A425" s="34"/>
      <c r="B425" s="34"/>
      <c r="C425" s="34" t="s">
        <v>6111</v>
      </c>
      <c r="D425" s="34" t="s">
        <v>6112</v>
      </c>
      <c r="E425" s="100"/>
    </row>
    <row r="426" spans="1:5" ht="12.75">
      <c r="A426" s="34"/>
      <c r="B426" s="34"/>
      <c r="C426" s="34" t="s">
        <v>6113</v>
      </c>
      <c r="D426" s="34" t="s">
        <v>6114</v>
      </c>
      <c r="E426" s="100"/>
    </row>
    <row r="427" spans="1:5" ht="12.75">
      <c r="A427" s="34"/>
      <c r="B427" s="34"/>
      <c r="C427" s="34" t="s">
        <v>6115</v>
      </c>
      <c r="D427" s="34" t="s">
        <v>6116</v>
      </c>
      <c r="E427" s="100"/>
    </row>
    <row r="428" spans="1:5" ht="12.75">
      <c r="A428" s="102"/>
      <c r="B428" s="279" t="s">
        <v>6117</v>
      </c>
      <c r="C428" s="279"/>
      <c r="D428" s="102" t="s">
        <v>6118</v>
      </c>
      <c r="E428" s="100"/>
    </row>
    <row r="429" spans="1:5" ht="12.75">
      <c r="A429" s="34"/>
      <c r="B429" s="34"/>
      <c r="C429" s="34" t="s">
        <v>6119</v>
      </c>
      <c r="D429" s="34" t="s">
        <v>6120</v>
      </c>
      <c r="E429" s="100"/>
    </row>
    <row r="430" spans="1:5" ht="12.75">
      <c r="A430" s="34"/>
      <c r="B430" s="34"/>
      <c r="C430" s="34" t="s">
        <v>6121</v>
      </c>
      <c r="D430" s="34" t="s">
        <v>6122</v>
      </c>
      <c r="E430" s="100"/>
    </row>
    <row r="431" spans="1:5" ht="12.75">
      <c r="A431" s="34"/>
      <c r="B431" s="34"/>
      <c r="C431" s="34" t="s">
        <v>6123</v>
      </c>
      <c r="D431" s="34" t="s">
        <v>6124</v>
      </c>
      <c r="E431" s="100"/>
    </row>
    <row r="432" spans="1:5" ht="12.75">
      <c r="A432" s="34"/>
      <c r="B432" s="34"/>
      <c r="C432" s="34" t="s">
        <v>6125</v>
      </c>
      <c r="D432" s="34" t="s">
        <v>6126</v>
      </c>
      <c r="E432" s="100"/>
    </row>
    <row r="433" spans="1:5" ht="12.75">
      <c r="A433" s="34"/>
      <c r="B433" s="34"/>
      <c r="C433" s="34" t="s">
        <v>6127</v>
      </c>
      <c r="D433" s="34" t="s">
        <v>6128</v>
      </c>
      <c r="E433" s="100"/>
    </row>
    <row r="434" spans="1:5" ht="12.75">
      <c r="A434" s="34"/>
      <c r="B434" s="34"/>
      <c r="C434" s="34" t="s">
        <v>6129</v>
      </c>
      <c r="D434" s="34" t="s">
        <v>6130</v>
      </c>
      <c r="E434" s="100"/>
    </row>
    <row r="435" spans="1:5" ht="12.75">
      <c r="A435" s="34"/>
      <c r="B435" s="34"/>
      <c r="C435" s="34" t="s">
        <v>6131</v>
      </c>
      <c r="D435" s="34" t="s">
        <v>6132</v>
      </c>
      <c r="E435" s="100"/>
    </row>
    <row r="436" spans="1:5" ht="12.75">
      <c r="A436" s="34"/>
      <c r="B436" s="34"/>
      <c r="C436" s="34" t="s">
        <v>6133</v>
      </c>
      <c r="D436" s="34" t="s">
        <v>6134</v>
      </c>
      <c r="E436" s="100"/>
    </row>
    <row r="437" spans="1:5" ht="12.75">
      <c r="A437" s="34"/>
      <c r="B437" s="34"/>
      <c r="C437" s="34" t="s">
        <v>6135</v>
      </c>
      <c r="D437" s="34" t="s">
        <v>6136</v>
      </c>
      <c r="E437" s="100"/>
    </row>
    <row r="438" spans="1:5" ht="12.75">
      <c r="A438" s="34"/>
      <c r="B438" s="34"/>
      <c r="C438" s="34" t="s">
        <v>6137</v>
      </c>
      <c r="D438" s="34" t="s">
        <v>6138</v>
      </c>
      <c r="E438" s="100"/>
    </row>
    <row r="439" spans="1:5" ht="12.75">
      <c r="A439" s="34"/>
      <c r="B439" s="34"/>
      <c r="C439" s="34" t="s">
        <v>6139</v>
      </c>
      <c r="D439" s="34" t="s">
        <v>6140</v>
      </c>
      <c r="E439" s="100"/>
    </row>
    <row r="440" spans="1:5" ht="12.75">
      <c r="A440" s="34"/>
      <c r="B440" s="34"/>
      <c r="C440" s="34" t="s">
        <v>6141</v>
      </c>
      <c r="D440" s="34" t="s">
        <v>6142</v>
      </c>
      <c r="E440" s="100"/>
    </row>
    <row r="441" spans="1:5" ht="12.75">
      <c r="A441" s="34"/>
      <c r="B441" s="34"/>
      <c r="C441" s="34" t="s">
        <v>6143</v>
      </c>
      <c r="D441" s="34" t="s">
        <v>6144</v>
      </c>
      <c r="E441" s="100"/>
    </row>
    <row r="442" spans="1:5" ht="12.75">
      <c r="A442" s="34"/>
      <c r="B442" s="34"/>
      <c r="C442" s="34" t="s">
        <v>6145</v>
      </c>
      <c r="D442" s="34" t="s">
        <v>6146</v>
      </c>
      <c r="E442" s="100"/>
    </row>
    <row r="443" spans="1:5" ht="12.75">
      <c r="A443" s="34"/>
      <c r="B443" s="34"/>
      <c r="C443" s="34" t="s">
        <v>6147</v>
      </c>
      <c r="D443" s="34" t="s">
        <v>6148</v>
      </c>
      <c r="E443" s="100"/>
    </row>
    <row r="444" spans="1:5" ht="12.75">
      <c r="A444" s="34"/>
      <c r="B444" s="34"/>
      <c r="C444" s="34" t="s">
        <v>6149</v>
      </c>
      <c r="D444" s="34" t="s">
        <v>6150</v>
      </c>
      <c r="E444" s="100"/>
    </row>
    <row r="445" spans="1:5" ht="12.75">
      <c r="A445" s="34"/>
      <c r="B445" s="34"/>
      <c r="C445" s="34" t="s">
        <v>6151</v>
      </c>
      <c r="D445" s="34" t="s">
        <v>6152</v>
      </c>
      <c r="E445" s="100"/>
    </row>
    <row r="446" spans="1:5" ht="12.75">
      <c r="A446" s="102"/>
      <c r="B446" s="279" t="s">
        <v>6153</v>
      </c>
      <c r="C446" s="279"/>
      <c r="D446" s="102" t="s">
        <v>6154</v>
      </c>
      <c r="E446" s="100"/>
    </row>
    <row r="447" spans="1:5" ht="12.75">
      <c r="A447" s="34"/>
      <c r="B447" s="34"/>
      <c r="C447" s="34" t="s">
        <v>6155</v>
      </c>
      <c r="D447" s="34" t="s">
        <v>6156</v>
      </c>
      <c r="E447" s="100"/>
    </row>
    <row r="448" spans="1:5" ht="12.75">
      <c r="A448" s="34"/>
      <c r="B448" s="34"/>
      <c r="C448" s="34" t="s">
        <v>6157</v>
      </c>
      <c r="D448" s="34" t="s">
        <v>6158</v>
      </c>
      <c r="E448" s="100"/>
    </row>
    <row r="449" spans="1:5" ht="12.75">
      <c r="A449" s="34"/>
      <c r="B449" s="34"/>
      <c r="C449" s="34" t="s">
        <v>6159</v>
      </c>
      <c r="D449" s="34" t="s">
        <v>6160</v>
      </c>
      <c r="E449" s="100"/>
    </row>
    <row r="450" spans="1:5" ht="12.75">
      <c r="A450" s="102"/>
      <c r="B450" s="279" t="s">
        <v>6161</v>
      </c>
      <c r="C450" s="279"/>
      <c r="D450" s="102" t="s">
        <v>6162</v>
      </c>
      <c r="E450" s="100"/>
    </row>
    <row r="451" spans="1:5" ht="12.75">
      <c r="A451" s="34"/>
      <c r="B451" s="34"/>
      <c r="C451" s="34" t="s">
        <v>6163</v>
      </c>
      <c r="D451" s="34" t="s">
        <v>6164</v>
      </c>
      <c r="E451" s="100"/>
    </row>
    <row r="452" spans="1:5" ht="12.75">
      <c r="A452" s="34"/>
      <c r="B452" s="34"/>
      <c r="C452" s="34" t="s">
        <v>6165</v>
      </c>
      <c r="D452" s="34" t="s">
        <v>6166</v>
      </c>
      <c r="E452" s="100"/>
    </row>
    <row r="453" spans="1:5" ht="12.75">
      <c r="A453" s="34"/>
      <c r="B453" s="34"/>
      <c r="C453" s="34" t="s">
        <v>6167</v>
      </c>
      <c r="D453" s="34" t="s">
        <v>6168</v>
      </c>
      <c r="E453" s="100"/>
    </row>
    <row r="454" spans="1:5" ht="12.75">
      <c r="A454" s="34"/>
      <c r="B454" s="34"/>
      <c r="C454" s="34" t="s">
        <v>6169</v>
      </c>
      <c r="D454" s="34" t="s">
        <v>6170</v>
      </c>
      <c r="E454" s="100"/>
    </row>
    <row r="455" spans="1:5" ht="12.75">
      <c r="A455" s="34"/>
      <c r="B455" s="34"/>
      <c r="C455" s="34" t="s">
        <v>6171</v>
      </c>
      <c r="D455" s="34" t="s">
        <v>6172</v>
      </c>
      <c r="E455" s="100"/>
    </row>
    <row r="456" spans="1:5" ht="12.75">
      <c r="A456" s="34"/>
      <c r="B456" s="34"/>
      <c r="C456" s="34" t="s">
        <v>6173</v>
      </c>
      <c r="D456" s="34" t="s">
        <v>6174</v>
      </c>
      <c r="E456" s="100"/>
    </row>
    <row r="457" spans="1:5" ht="12.75">
      <c r="A457" s="34"/>
      <c r="B457" s="34"/>
      <c r="C457" s="34" t="s">
        <v>6175</v>
      </c>
      <c r="D457" s="34" t="s">
        <v>6176</v>
      </c>
      <c r="E457" s="100"/>
    </row>
    <row r="458" spans="1:5" ht="12.75">
      <c r="A458" s="34"/>
      <c r="B458" s="34"/>
      <c r="C458" s="34" t="s">
        <v>6177</v>
      </c>
      <c r="D458" s="34" t="s">
        <v>6178</v>
      </c>
      <c r="E458" s="100"/>
    </row>
    <row r="459" spans="1:5" ht="12.75">
      <c r="A459" s="34"/>
      <c r="B459" s="34"/>
      <c r="C459" s="34" t="s">
        <v>6179</v>
      </c>
      <c r="D459" s="34" t="s">
        <v>6180</v>
      </c>
      <c r="E459" s="100"/>
    </row>
    <row r="460" spans="1:5" ht="12.75">
      <c r="A460" s="34"/>
      <c r="B460" s="34"/>
      <c r="C460" s="34" t="s">
        <v>6181</v>
      </c>
      <c r="D460" s="34" t="s">
        <v>6182</v>
      </c>
      <c r="E460" s="100"/>
    </row>
    <row r="461" spans="1:5" ht="12.75">
      <c r="A461" s="34"/>
      <c r="B461" s="34"/>
      <c r="C461" s="34" t="s">
        <v>6183</v>
      </c>
      <c r="D461" s="34" t="s">
        <v>6184</v>
      </c>
      <c r="E461" s="100"/>
    </row>
    <row r="462" spans="1:5" ht="12.75">
      <c r="A462" s="34"/>
      <c r="B462" s="34"/>
      <c r="C462" s="34" t="s">
        <v>6185</v>
      </c>
      <c r="D462" s="34" t="s">
        <v>6186</v>
      </c>
      <c r="E462" s="100"/>
    </row>
    <row r="463" spans="1:5" ht="12.75">
      <c r="A463" s="34"/>
      <c r="B463" s="34"/>
      <c r="C463" s="34" t="s">
        <v>6187</v>
      </c>
      <c r="D463" s="34" t="s">
        <v>6188</v>
      </c>
      <c r="E463" s="100"/>
    </row>
    <row r="464" spans="1:5" ht="12.75">
      <c r="A464" s="34"/>
      <c r="B464" s="34"/>
      <c r="C464" s="34" t="s">
        <v>6189</v>
      </c>
      <c r="D464" s="34" t="s">
        <v>6190</v>
      </c>
      <c r="E464" s="100"/>
    </row>
    <row r="465" spans="1:5" ht="12.75">
      <c r="A465" s="34"/>
      <c r="B465" s="34"/>
      <c r="C465" s="34" t="s">
        <v>6191</v>
      </c>
      <c r="D465" s="34" t="s">
        <v>6192</v>
      </c>
      <c r="E465" s="100"/>
    </row>
    <row r="466" spans="1:5" ht="12.75">
      <c r="A466" s="34"/>
      <c r="B466" s="34"/>
      <c r="C466" s="34" t="s">
        <v>6193</v>
      </c>
      <c r="D466" s="34" t="s">
        <v>6194</v>
      </c>
      <c r="E466" s="100"/>
    </row>
    <row r="467" spans="1:5" ht="12.75">
      <c r="A467" s="34"/>
      <c r="B467" s="34"/>
      <c r="C467" s="34" t="s">
        <v>6195</v>
      </c>
      <c r="D467" s="34" t="s">
        <v>6196</v>
      </c>
      <c r="E467" s="100"/>
    </row>
    <row r="468" spans="1:5" ht="12.75">
      <c r="A468" s="34"/>
      <c r="B468" s="34"/>
      <c r="C468" s="34" t="s">
        <v>6197</v>
      </c>
      <c r="D468" s="34" t="s">
        <v>6198</v>
      </c>
      <c r="E468" s="100"/>
    </row>
    <row r="469" spans="1:5" ht="12.75">
      <c r="A469" s="34"/>
      <c r="B469" s="34"/>
      <c r="C469" s="34" t="s">
        <v>6199</v>
      </c>
      <c r="D469" s="34" t="s">
        <v>6200</v>
      </c>
      <c r="E469" s="100"/>
    </row>
    <row r="470" spans="1:5" ht="12.75">
      <c r="A470" s="34"/>
      <c r="B470" s="34"/>
      <c r="C470" s="34" t="s">
        <v>6201</v>
      </c>
      <c r="D470" s="34" t="s">
        <v>6202</v>
      </c>
      <c r="E470" s="100"/>
    </row>
    <row r="471" spans="1:5" ht="12.75">
      <c r="A471" s="34"/>
      <c r="B471" s="34"/>
      <c r="C471" s="34" t="s">
        <v>6203</v>
      </c>
      <c r="D471" s="34" t="s">
        <v>6204</v>
      </c>
      <c r="E471" s="100"/>
    </row>
    <row r="472" spans="1:5" ht="12.75">
      <c r="A472" s="34"/>
      <c r="B472" s="34"/>
      <c r="C472" s="34" t="s">
        <v>6205</v>
      </c>
      <c r="D472" s="34" t="s">
        <v>6206</v>
      </c>
      <c r="E472" s="100"/>
    </row>
    <row r="473" spans="1:5" ht="12.75">
      <c r="A473" s="34"/>
      <c r="B473" s="34"/>
      <c r="C473" s="34" t="s">
        <v>6207</v>
      </c>
      <c r="D473" s="34" t="s">
        <v>6208</v>
      </c>
      <c r="E473" s="100"/>
    </row>
    <row r="474" spans="1:5" ht="12.75">
      <c r="A474" s="34"/>
      <c r="B474" s="34"/>
      <c r="C474" s="34" t="s">
        <v>6209</v>
      </c>
      <c r="D474" s="34" t="s">
        <v>6210</v>
      </c>
      <c r="E474" s="100"/>
    </row>
    <row r="475" spans="1:5" ht="12.75">
      <c r="A475" s="34"/>
      <c r="B475" s="34"/>
      <c r="C475" s="34" t="s">
        <v>6211</v>
      </c>
      <c r="D475" s="34" t="s">
        <v>6212</v>
      </c>
      <c r="E475" s="100"/>
    </row>
    <row r="476" spans="1:5" ht="12.75">
      <c r="A476" s="34"/>
      <c r="B476" s="34"/>
      <c r="C476" s="34" t="s">
        <v>6213</v>
      </c>
      <c r="D476" s="34" t="s">
        <v>6214</v>
      </c>
      <c r="E476" s="100"/>
    </row>
    <row r="477" spans="1:5" ht="12.75">
      <c r="A477" s="34"/>
      <c r="B477" s="34"/>
      <c r="C477" s="34" t="s">
        <v>6215</v>
      </c>
      <c r="D477" s="34" t="s">
        <v>6216</v>
      </c>
      <c r="E477" s="100"/>
    </row>
    <row r="478" spans="1:5" ht="12.75">
      <c r="A478" s="34"/>
      <c r="B478" s="34"/>
      <c r="C478" s="34" t="s">
        <v>6217</v>
      </c>
      <c r="D478" s="34" t="s">
        <v>6218</v>
      </c>
      <c r="E478" s="100"/>
    </row>
    <row r="479" spans="1:5" ht="12.75">
      <c r="A479" s="34"/>
      <c r="B479" s="34"/>
      <c r="C479" s="34" t="s">
        <v>6219</v>
      </c>
      <c r="D479" s="34" t="s">
        <v>6220</v>
      </c>
      <c r="E479" s="100"/>
    </row>
    <row r="480" spans="1:5" ht="12.75">
      <c r="A480" s="102"/>
      <c r="B480" s="279" t="s">
        <v>6221</v>
      </c>
      <c r="C480" s="279"/>
      <c r="D480" s="102" t="s">
        <v>6222</v>
      </c>
      <c r="E480" s="100"/>
    </row>
    <row r="481" spans="1:5" ht="12.75">
      <c r="A481" s="34"/>
      <c r="B481" s="34"/>
      <c r="C481" s="34" t="s">
        <v>6223</v>
      </c>
      <c r="D481" s="34" t="s">
        <v>6224</v>
      </c>
      <c r="E481" s="100"/>
    </row>
    <row r="482" spans="1:5" ht="12.75">
      <c r="A482" s="34"/>
      <c r="B482" s="34"/>
      <c r="C482" s="34" t="s">
        <v>6225</v>
      </c>
      <c r="D482" s="34" t="s">
        <v>6226</v>
      </c>
      <c r="E482" s="100"/>
    </row>
    <row r="483" spans="1:5" ht="12.75">
      <c r="A483" s="34"/>
      <c r="B483" s="34"/>
      <c r="C483" s="34" t="s">
        <v>6227</v>
      </c>
      <c r="D483" s="34" t="s">
        <v>6228</v>
      </c>
      <c r="E483" s="100"/>
    </row>
    <row r="484" spans="1:5" ht="12.75">
      <c r="A484" s="34"/>
      <c r="B484" s="34"/>
      <c r="C484" s="34" t="s">
        <v>6229</v>
      </c>
      <c r="D484" s="34" t="s">
        <v>6230</v>
      </c>
      <c r="E484" s="100"/>
    </row>
    <row r="485" spans="1:5" ht="12.75">
      <c r="A485" s="34"/>
      <c r="B485" s="34"/>
      <c r="C485" s="34" t="s">
        <v>6231</v>
      </c>
      <c r="D485" s="34" t="s">
        <v>6232</v>
      </c>
      <c r="E485" s="100"/>
    </row>
    <row r="486" spans="1:5" ht="12.75">
      <c r="A486" s="34"/>
      <c r="B486" s="34"/>
      <c r="C486" s="34" t="s">
        <v>6233</v>
      </c>
      <c r="D486" s="34" t="s">
        <v>6234</v>
      </c>
      <c r="E486" s="100"/>
    </row>
    <row r="487" spans="1:5" ht="12.75">
      <c r="A487" s="34"/>
      <c r="B487" s="34"/>
      <c r="C487" s="34" t="s">
        <v>6235</v>
      </c>
      <c r="D487" s="34" t="s">
        <v>6236</v>
      </c>
      <c r="E487" s="100"/>
    </row>
    <row r="488" spans="1:5" ht="12.75">
      <c r="A488" s="34"/>
      <c r="B488" s="34"/>
      <c r="C488" s="34" t="s">
        <v>6237</v>
      </c>
      <c r="D488" s="34" t="s">
        <v>6238</v>
      </c>
      <c r="E488" s="100"/>
    </row>
    <row r="489" spans="1:5" ht="12.75">
      <c r="A489" s="34"/>
      <c r="B489" s="34"/>
      <c r="C489" s="34" t="s">
        <v>6239</v>
      </c>
      <c r="D489" s="34" t="s">
        <v>6240</v>
      </c>
      <c r="E489" s="100"/>
    </row>
    <row r="490" spans="1:5" ht="12.75">
      <c r="A490" s="34"/>
      <c r="B490" s="34"/>
      <c r="C490" s="34" t="s">
        <v>6241</v>
      </c>
      <c r="D490" s="34" t="s">
        <v>6242</v>
      </c>
      <c r="E490" s="100"/>
    </row>
    <row r="491" spans="1:5" ht="12.75">
      <c r="A491" s="34"/>
      <c r="B491" s="34"/>
      <c r="C491" s="34" t="s">
        <v>6243</v>
      </c>
      <c r="D491" s="34" t="s">
        <v>6244</v>
      </c>
      <c r="E491" s="100"/>
    </row>
    <row r="492" spans="1:5" ht="12.75">
      <c r="A492" s="34"/>
      <c r="B492" s="34"/>
      <c r="C492" s="34" t="s">
        <v>6245</v>
      </c>
      <c r="D492" s="34" t="s">
        <v>6246</v>
      </c>
      <c r="E492" s="100"/>
    </row>
    <row r="493" spans="1:5" ht="12.75">
      <c r="A493" s="34"/>
      <c r="B493" s="34"/>
      <c r="C493" s="34" t="s">
        <v>6247</v>
      </c>
      <c r="D493" s="34" t="s">
        <v>6248</v>
      </c>
      <c r="E493" s="100"/>
    </row>
    <row r="494" spans="1:5" ht="12.75">
      <c r="A494" s="34"/>
      <c r="B494" s="34"/>
      <c r="C494" s="34" t="s">
        <v>6249</v>
      </c>
      <c r="D494" s="34" t="s">
        <v>6250</v>
      </c>
      <c r="E494" s="100"/>
    </row>
    <row r="495" spans="1:5" ht="12.75">
      <c r="A495" s="34"/>
      <c r="B495" s="34"/>
      <c r="C495" s="34" t="s">
        <v>6251</v>
      </c>
      <c r="D495" s="34" t="s">
        <v>6252</v>
      </c>
      <c r="E495" s="100"/>
    </row>
    <row r="496" spans="1:5" ht="12.75">
      <c r="A496" s="34"/>
      <c r="B496" s="34"/>
      <c r="C496" s="34" t="s">
        <v>6253</v>
      </c>
      <c r="D496" s="34" t="s">
        <v>6254</v>
      </c>
      <c r="E496" s="100"/>
    </row>
    <row r="497" spans="1:5" ht="12.75">
      <c r="A497" s="102"/>
      <c r="B497" s="279" t="s">
        <v>6255</v>
      </c>
      <c r="C497" s="279"/>
      <c r="D497" s="102" t="s">
        <v>6256</v>
      </c>
      <c r="E497" s="100"/>
    </row>
    <row r="498" spans="1:5" ht="12.75">
      <c r="A498" s="34"/>
      <c r="B498" s="34"/>
      <c r="C498" s="34" t="s">
        <v>6257</v>
      </c>
      <c r="D498" s="34" t="s">
        <v>6258</v>
      </c>
      <c r="E498" s="100"/>
    </row>
    <row r="499" spans="1:5" ht="12.75">
      <c r="A499" s="34"/>
      <c r="B499" s="34"/>
      <c r="C499" s="34" t="s">
        <v>6259</v>
      </c>
      <c r="D499" s="34" t="s">
        <v>6260</v>
      </c>
      <c r="E499" s="100"/>
    </row>
    <row r="500" spans="1:5" ht="12.75">
      <c r="A500" s="34"/>
      <c r="B500" s="34"/>
      <c r="C500" s="34" t="s">
        <v>6261</v>
      </c>
      <c r="D500" s="34" t="s">
        <v>6262</v>
      </c>
      <c r="E500" s="100"/>
    </row>
    <row r="501" spans="1:5" ht="12.75">
      <c r="A501" s="34"/>
      <c r="B501" s="34"/>
      <c r="C501" s="34" t="s">
        <v>6263</v>
      </c>
      <c r="D501" s="34" t="s">
        <v>6264</v>
      </c>
      <c r="E501" s="100"/>
    </row>
    <row r="502" spans="1:5" ht="12.75">
      <c r="A502" s="34"/>
      <c r="B502" s="34"/>
      <c r="C502" s="34" t="s">
        <v>6265</v>
      </c>
      <c r="D502" s="34" t="s">
        <v>6266</v>
      </c>
      <c r="E502" s="100"/>
    </row>
    <row r="503" spans="1:5" ht="12.75">
      <c r="A503" s="34"/>
      <c r="B503" s="34"/>
      <c r="C503" s="34" t="s">
        <v>6267</v>
      </c>
      <c r="D503" s="34" t="s">
        <v>6268</v>
      </c>
      <c r="E503" s="100"/>
    </row>
    <row r="504" spans="1:5" ht="12.75">
      <c r="A504" s="34"/>
      <c r="B504" s="34"/>
      <c r="C504" s="34" t="s">
        <v>6269</v>
      </c>
      <c r="D504" s="34" t="s">
        <v>6270</v>
      </c>
      <c r="E504" s="100"/>
    </row>
    <row r="505" spans="1:5" ht="12.75">
      <c r="A505" s="102"/>
      <c r="B505" s="279" t="s">
        <v>6271</v>
      </c>
      <c r="C505" s="279"/>
      <c r="D505" s="102" t="s">
        <v>6272</v>
      </c>
      <c r="E505" s="100"/>
    </row>
    <row r="506" spans="1:5" ht="12.75">
      <c r="A506" s="34"/>
      <c r="B506" s="34"/>
      <c r="C506" s="34" t="s">
        <v>6273</v>
      </c>
      <c r="D506" s="34" t="s">
        <v>6274</v>
      </c>
      <c r="E506" s="100"/>
    </row>
    <row r="507" spans="1:5" ht="12.75">
      <c r="A507" s="34"/>
      <c r="B507" s="34"/>
      <c r="C507" s="34" t="s">
        <v>6275</v>
      </c>
      <c r="D507" s="34" t="s">
        <v>6276</v>
      </c>
      <c r="E507" s="100"/>
    </row>
    <row r="508" spans="1:5" ht="12.75">
      <c r="A508" s="34"/>
      <c r="B508" s="34"/>
      <c r="C508" s="34" t="s">
        <v>6277</v>
      </c>
      <c r="D508" s="34" t="s">
        <v>6278</v>
      </c>
      <c r="E508" s="100"/>
    </row>
    <row r="509" spans="1:5" ht="12.75">
      <c r="A509" s="34"/>
      <c r="B509" s="34"/>
      <c r="C509" s="34" t="s">
        <v>6279</v>
      </c>
      <c r="D509" s="34" t="s">
        <v>6280</v>
      </c>
      <c r="E509" s="100"/>
    </row>
    <row r="510" spans="1:5" ht="12.75">
      <c r="A510" s="34"/>
      <c r="B510" s="34"/>
      <c r="C510" s="34" t="s">
        <v>6281</v>
      </c>
      <c r="D510" s="34" t="s">
        <v>6282</v>
      </c>
      <c r="E510" s="100"/>
    </row>
    <row r="511" spans="1:5" ht="12.75">
      <c r="A511" s="34"/>
      <c r="B511" s="34"/>
      <c r="C511" s="34" t="s">
        <v>6283</v>
      </c>
      <c r="D511" s="34" t="s">
        <v>6284</v>
      </c>
      <c r="E511" s="100"/>
    </row>
    <row r="512" spans="1:5" ht="12.75">
      <c r="A512" s="34"/>
      <c r="B512" s="34"/>
      <c r="C512" s="34" t="s">
        <v>6285</v>
      </c>
      <c r="D512" s="34" t="s">
        <v>6286</v>
      </c>
      <c r="E512" s="100"/>
    </row>
    <row r="513" spans="1:5" ht="12.75">
      <c r="A513" s="34"/>
      <c r="B513" s="34"/>
      <c r="C513" s="34" t="s">
        <v>6287</v>
      </c>
      <c r="D513" s="34" t="s">
        <v>6288</v>
      </c>
      <c r="E513" s="100"/>
    </row>
    <row r="514" spans="1:5" ht="12.75">
      <c r="A514" s="34"/>
      <c r="B514" s="34"/>
      <c r="C514" s="34" t="s">
        <v>6289</v>
      </c>
      <c r="D514" s="34" t="s">
        <v>6290</v>
      </c>
      <c r="E514" s="100"/>
    </row>
    <row r="515" spans="1:5" ht="12.75">
      <c r="A515" s="34"/>
      <c r="B515" s="34"/>
      <c r="C515" s="34" t="s">
        <v>6291</v>
      </c>
      <c r="D515" s="34" t="s">
        <v>6292</v>
      </c>
      <c r="E515" s="100"/>
    </row>
    <row r="516" spans="1:5" ht="12.75">
      <c r="A516" s="34"/>
      <c r="B516" s="34"/>
      <c r="C516" s="34" t="s">
        <v>6293</v>
      </c>
      <c r="D516" s="34" t="s">
        <v>6294</v>
      </c>
      <c r="E516" s="100"/>
    </row>
    <row r="517" spans="1:5" ht="12.75">
      <c r="A517" s="34"/>
      <c r="B517" s="34"/>
      <c r="C517" s="34" t="s">
        <v>6295</v>
      </c>
      <c r="D517" s="34" t="s">
        <v>6296</v>
      </c>
      <c r="E517" s="100"/>
    </row>
    <row r="518" spans="1:5" ht="12.75">
      <c r="A518" s="34"/>
      <c r="B518" s="34"/>
      <c r="C518" s="34" t="s">
        <v>6297</v>
      </c>
      <c r="D518" s="34" t="s">
        <v>6298</v>
      </c>
      <c r="E518" s="100"/>
    </row>
    <row r="519" spans="1:5" ht="12.75">
      <c r="A519" s="34"/>
      <c r="B519" s="34"/>
      <c r="C519" s="34" t="s">
        <v>6299</v>
      </c>
      <c r="D519" s="34" t="s">
        <v>6300</v>
      </c>
      <c r="E519" s="100"/>
    </row>
    <row r="520" spans="1:5" ht="12.75">
      <c r="A520" s="34"/>
      <c r="B520" s="34"/>
      <c r="C520" s="34" t="s">
        <v>6301</v>
      </c>
      <c r="D520" s="34" t="s">
        <v>6302</v>
      </c>
      <c r="E520" s="100"/>
    </row>
    <row r="521" spans="1:5" ht="12.75">
      <c r="A521" s="34"/>
      <c r="B521" s="34"/>
      <c r="C521" s="34" t="s">
        <v>6303</v>
      </c>
      <c r="D521" s="34" t="s">
        <v>6304</v>
      </c>
      <c r="E521" s="100"/>
    </row>
    <row r="522" spans="1:5" ht="12.75">
      <c r="A522" s="34"/>
      <c r="B522" s="34"/>
      <c r="C522" s="34" t="s">
        <v>6305</v>
      </c>
      <c r="D522" s="34" t="s">
        <v>6306</v>
      </c>
      <c r="E522" s="100"/>
    </row>
    <row r="523" spans="1:5" ht="12.75">
      <c r="A523" s="34"/>
      <c r="B523" s="34"/>
      <c r="C523" s="34" t="s">
        <v>6307</v>
      </c>
      <c r="D523" s="34" t="s">
        <v>6308</v>
      </c>
      <c r="E523" s="100"/>
    </row>
    <row r="524" spans="1:5" ht="14.25">
      <c r="A524" s="31"/>
      <c r="B524" s="31"/>
      <c r="C524" s="31"/>
      <c r="D524" s="31"/>
      <c r="E524" s="100"/>
    </row>
    <row r="525" spans="1:5" ht="12.75">
      <c r="A525" s="280" t="s">
        <v>181</v>
      </c>
      <c r="B525" s="280"/>
      <c r="C525" s="280"/>
      <c r="D525" s="101" t="s">
        <v>6309</v>
      </c>
      <c r="E525" s="100"/>
    </row>
    <row r="526" spans="1:5" ht="12.75">
      <c r="A526" s="102"/>
      <c r="B526" s="279" t="s">
        <v>6079</v>
      </c>
      <c r="C526" s="279"/>
      <c r="D526" s="102" t="s">
        <v>6310</v>
      </c>
      <c r="E526" s="100"/>
    </row>
    <row r="527" spans="1:5" ht="12.75">
      <c r="A527" s="34"/>
      <c r="B527" s="34"/>
      <c r="C527" s="34" t="s">
        <v>6311</v>
      </c>
      <c r="D527" s="34" t="s">
        <v>6312</v>
      </c>
      <c r="E527" s="100"/>
    </row>
    <row r="528" spans="1:5" ht="12.75">
      <c r="A528" s="34"/>
      <c r="B528" s="34"/>
      <c r="C528" s="34" t="s">
        <v>6313</v>
      </c>
      <c r="D528" s="34" t="s">
        <v>6314</v>
      </c>
      <c r="E528" s="100"/>
    </row>
    <row r="529" spans="1:5" ht="12.75">
      <c r="A529" s="34"/>
      <c r="B529" s="34"/>
      <c r="C529" s="34" t="s">
        <v>6315</v>
      </c>
      <c r="D529" s="34" t="s">
        <v>6316</v>
      </c>
      <c r="E529" s="100"/>
    </row>
    <row r="530" spans="1:5" ht="12.75">
      <c r="A530" s="34"/>
      <c r="B530" s="34"/>
      <c r="C530" s="34" t="s">
        <v>6317</v>
      </c>
      <c r="D530" s="34" t="s">
        <v>6318</v>
      </c>
      <c r="E530" s="100"/>
    </row>
    <row r="531" spans="1:5" ht="12.75">
      <c r="A531" s="34"/>
      <c r="B531" s="34"/>
      <c r="C531" s="34" t="s">
        <v>6319</v>
      </c>
      <c r="D531" s="34" t="s">
        <v>6320</v>
      </c>
      <c r="E531" s="100"/>
    </row>
    <row r="532" spans="1:5" ht="12.75">
      <c r="A532" s="34"/>
      <c r="B532" s="34"/>
      <c r="C532" s="34" t="s">
        <v>6321</v>
      </c>
      <c r="D532" s="34" t="s">
        <v>6322</v>
      </c>
      <c r="E532" s="100"/>
    </row>
    <row r="533" spans="1:5" ht="12.75">
      <c r="A533" s="34"/>
      <c r="B533" s="34"/>
      <c r="C533" s="34" t="s">
        <v>6323</v>
      </c>
      <c r="D533" s="34" t="s">
        <v>6324</v>
      </c>
      <c r="E533" s="100"/>
    </row>
    <row r="534" spans="1:5" ht="12.75">
      <c r="A534" s="34"/>
      <c r="B534" s="34"/>
      <c r="C534" s="34" t="s">
        <v>6325</v>
      </c>
      <c r="D534" s="34" t="s">
        <v>6326</v>
      </c>
      <c r="E534" s="100"/>
    </row>
    <row r="535" spans="1:5" ht="12.75">
      <c r="A535" s="34"/>
      <c r="B535" s="34"/>
      <c r="C535" s="34" t="s">
        <v>6327</v>
      </c>
      <c r="D535" s="34" t="s">
        <v>6328</v>
      </c>
      <c r="E535" s="100"/>
    </row>
    <row r="536" spans="1:5" ht="12.75">
      <c r="A536" s="34"/>
      <c r="B536" s="34"/>
      <c r="C536" s="34" t="s">
        <v>6329</v>
      </c>
      <c r="D536" s="34" t="s">
        <v>6330</v>
      </c>
      <c r="E536" s="100"/>
    </row>
    <row r="537" spans="1:5" ht="12.75">
      <c r="A537" s="34"/>
      <c r="B537" s="34"/>
      <c r="C537" s="34" t="s">
        <v>6331</v>
      </c>
      <c r="D537" s="34" t="s">
        <v>6332</v>
      </c>
      <c r="E537" s="100"/>
    </row>
    <row r="538" spans="1:5" ht="12.75">
      <c r="A538" s="34"/>
      <c r="B538" s="34"/>
      <c r="C538" s="34" t="s">
        <v>6333</v>
      </c>
      <c r="D538" s="34" t="s">
        <v>6334</v>
      </c>
      <c r="E538" s="100"/>
    </row>
    <row r="539" spans="1:5" ht="12.75">
      <c r="A539" s="34"/>
      <c r="B539" s="34"/>
      <c r="C539" s="34" t="s">
        <v>6335</v>
      </c>
      <c r="D539" s="34" t="s">
        <v>6336</v>
      </c>
      <c r="E539" s="100"/>
    </row>
    <row r="540" spans="1:5" ht="12.75">
      <c r="A540" s="34"/>
      <c r="B540" s="34"/>
      <c r="C540" s="34" t="s">
        <v>6337</v>
      </c>
      <c r="D540" s="34" t="s">
        <v>6338</v>
      </c>
      <c r="E540" s="100"/>
    </row>
    <row r="541" spans="1:5" ht="12.75">
      <c r="A541" s="34"/>
      <c r="B541" s="34"/>
      <c r="C541" s="34" t="s">
        <v>6339</v>
      </c>
      <c r="D541" s="34" t="s">
        <v>6340</v>
      </c>
      <c r="E541" s="100"/>
    </row>
    <row r="542" spans="1:5" ht="12.75">
      <c r="A542" s="34"/>
      <c r="B542" s="34"/>
      <c r="C542" s="34" t="s">
        <v>6341</v>
      </c>
      <c r="D542" s="34" t="s">
        <v>6342</v>
      </c>
      <c r="E542" s="100"/>
    </row>
    <row r="543" spans="1:5" ht="12.75">
      <c r="A543" s="102"/>
      <c r="B543" s="279" t="s">
        <v>6083</v>
      </c>
      <c r="C543" s="279"/>
      <c r="D543" s="102" t="s">
        <v>6343</v>
      </c>
      <c r="E543" s="100"/>
    </row>
    <row r="544" spans="1:5" ht="12.75">
      <c r="A544" s="34"/>
      <c r="B544" s="34"/>
      <c r="C544" s="34" t="s">
        <v>6344</v>
      </c>
      <c r="D544" s="34" t="s">
        <v>6345</v>
      </c>
      <c r="E544" s="100"/>
    </row>
    <row r="545" spans="1:5" ht="12.75">
      <c r="A545" s="34"/>
      <c r="B545" s="34"/>
      <c r="C545" s="34" t="s">
        <v>6346</v>
      </c>
      <c r="D545" s="34" t="s">
        <v>6347</v>
      </c>
      <c r="E545" s="100"/>
    </row>
    <row r="546" spans="1:5" ht="12.75">
      <c r="A546" s="34"/>
      <c r="B546" s="34"/>
      <c r="C546" s="34" t="s">
        <v>6348</v>
      </c>
      <c r="D546" s="34" t="s">
        <v>6349</v>
      </c>
      <c r="E546" s="100"/>
    </row>
    <row r="547" spans="1:5" ht="12.75">
      <c r="A547" s="102"/>
      <c r="B547" s="279" t="s">
        <v>6350</v>
      </c>
      <c r="C547" s="279"/>
      <c r="D547" s="102" t="s">
        <v>6351</v>
      </c>
      <c r="E547" s="100"/>
    </row>
    <row r="548" spans="1:5" ht="12.75">
      <c r="A548" s="34"/>
      <c r="B548" s="34"/>
      <c r="C548" s="34" t="s">
        <v>6352</v>
      </c>
      <c r="D548" s="34" t="s">
        <v>6353</v>
      </c>
      <c r="E548" s="100"/>
    </row>
    <row r="549" spans="1:5" ht="12.75">
      <c r="A549" s="34"/>
      <c r="B549" s="34"/>
      <c r="C549" s="34" t="s">
        <v>6354</v>
      </c>
      <c r="D549" s="34" t="s">
        <v>6355</v>
      </c>
      <c r="E549" s="100"/>
    </row>
    <row r="550" spans="1:5" ht="12.75">
      <c r="A550" s="102"/>
      <c r="B550" s="279" t="s">
        <v>6356</v>
      </c>
      <c r="C550" s="279"/>
      <c r="D550" s="102" t="s">
        <v>6357</v>
      </c>
      <c r="E550" s="100"/>
    </row>
    <row r="551" spans="1:5" ht="12.75">
      <c r="A551" s="34"/>
      <c r="B551" s="34"/>
      <c r="C551" s="34" t="s">
        <v>6358</v>
      </c>
      <c r="D551" s="34" t="s">
        <v>6359</v>
      </c>
      <c r="E551" s="100"/>
    </row>
    <row r="552" spans="1:5" ht="12.75">
      <c r="A552" s="34"/>
      <c r="B552" s="34"/>
      <c r="C552" s="34" t="s">
        <v>6360</v>
      </c>
      <c r="D552" s="34" t="s">
        <v>6361</v>
      </c>
      <c r="E552" s="100"/>
    </row>
    <row r="553" spans="1:5" ht="12.75">
      <c r="A553" s="102"/>
      <c r="B553" s="279" t="s">
        <v>6362</v>
      </c>
      <c r="C553" s="279"/>
      <c r="D553" s="102" t="s">
        <v>6363</v>
      </c>
      <c r="E553" s="100"/>
    </row>
    <row r="554" spans="1:5" ht="12.75">
      <c r="A554" s="34"/>
      <c r="B554" s="34"/>
      <c r="C554" s="34" t="s">
        <v>6364</v>
      </c>
      <c r="D554" s="34" t="s">
        <v>6365</v>
      </c>
      <c r="E554" s="100"/>
    </row>
    <row r="555" spans="1:5" ht="12.75">
      <c r="A555" s="102"/>
      <c r="B555" s="279" t="s">
        <v>6366</v>
      </c>
      <c r="C555" s="279"/>
      <c r="D555" s="102" t="s">
        <v>6367</v>
      </c>
      <c r="E555" s="100"/>
    </row>
    <row r="556" spans="1:5" ht="12.75">
      <c r="A556" s="34"/>
      <c r="B556" s="34"/>
      <c r="C556" s="34" t="s">
        <v>6368</v>
      </c>
      <c r="D556" s="34" t="s">
        <v>6369</v>
      </c>
      <c r="E556" s="100"/>
    </row>
    <row r="557" spans="1:5" ht="12.75">
      <c r="A557" s="34"/>
      <c r="B557" s="34"/>
      <c r="C557" s="34" t="s">
        <v>6370</v>
      </c>
      <c r="D557" s="34" t="s">
        <v>6371</v>
      </c>
      <c r="E557" s="100"/>
    </row>
    <row r="558" spans="1:5" ht="12.75">
      <c r="A558" s="34"/>
      <c r="B558" s="34"/>
      <c r="C558" s="34" t="s">
        <v>6372</v>
      </c>
      <c r="D558" s="34" t="s">
        <v>6373</v>
      </c>
      <c r="E558" s="100"/>
    </row>
    <row r="559" spans="1:5" ht="12.75">
      <c r="A559" s="102"/>
      <c r="B559" s="279" t="s">
        <v>6374</v>
      </c>
      <c r="C559" s="279"/>
      <c r="D559" s="102" t="s">
        <v>6375</v>
      </c>
      <c r="E559" s="100"/>
    </row>
    <row r="560" spans="1:5" ht="12.75">
      <c r="A560" s="34"/>
      <c r="B560" s="34"/>
      <c r="C560" s="34" t="s">
        <v>6376</v>
      </c>
      <c r="D560" s="34" t="s">
        <v>6377</v>
      </c>
      <c r="E560" s="100"/>
    </row>
    <row r="561" spans="1:5" ht="12.75">
      <c r="A561" s="34"/>
      <c r="B561" s="34"/>
      <c r="C561" s="34" t="s">
        <v>6378</v>
      </c>
      <c r="D561" s="34" t="s">
        <v>6379</v>
      </c>
      <c r="E561" s="100"/>
    </row>
    <row r="562" spans="1:5" ht="12.75">
      <c r="A562" s="34"/>
      <c r="B562" s="34"/>
      <c r="C562" s="34" t="s">
        <v>6380</v>
      </c>
      <c r="D562" s="34" t="s">
        <v>6381</v>
      </c>
      <c r="E562" s="100"/>
    </row>
    <row r="563" spans="1:5" ht="12.75">
      <c r="A563" s="34"/>
      <c r="B563" s="34"/>
      <c r="C563" s="34" t="s">
        <v>6382</v>
      </c>
      <c r="D563" s="34" t="s">
        <v>6383</v>
      </c>
      <c r="E563" s="100"/>
    </row>
    <row r="564" spans="1:5" ht="12.75">
      <c r="A564" s="34"/>
      <c r="B564" s="34"/>
      <c r="C564" s="34" t="s">
        <v>6384</v>
      </c>
      <c r="D564" s="34" t="s">
        <v>6385</v>
      </c>
      <c r="E564" s="100"/>
    </row>
    <row r="565" spans="1:5" ht="12.75">
      <c r="A565" s="102"/>
      <c r="B565" s="279" t="s">
        <v>6386</v>
      </c>
      <c r="C565" s="279"/>
      <c r="D565" s="102" t="s">
        <v>6387</v>
      </c>
      <c r="E565" s="100"/>
    </row>
    <row r="566" spans="1:5" ht="12.75">
      <c r="A566" s="34"/>
      <c r="B566" s="34"/>
      <c r="C566" s="34" t="s">
        <v>6388</v>
      </c>
      <c r="D566" s="34" t="s">
        <v>6389</v>
      </c>
      <c r="E566" s="100"/>
    </row>
    <row r="567" spans="1:5" ht="12.75">
      <c r="A567" s="34"/>
      <c r="B567" s="34"/>
      <c r="C567" s="34" t="s">
        <v>6390</v>
      </c>
      <c r="D567" s="34" t="s">
        <v>6391</v>
      </c>
      <c r="E567" s="100"/>
    </row>
    <row r="568" spans="1:5" ht="12.75">
      <c r="A568" s="102"/>
      <c r="B568" s="279" t="s">
        <v>6392</v>
      </c>
      <c r="C568" s="279"/>
      <c r="D568" s="102" t="s">
        <v>6393</v>
      </c>
      <c r="E568" s="100"/>
    </row>
    <row r="569" spans="1:5" ht="12.75">
      <c r="A569" s="34"/>
      <c r="B569" s="34"/>
      <c r="C569" s="34" t="s">
        <v>6394</v>
      </c>
      <c r="D569" s="34" t="s">
        <v>6395</v>
      </c>
      <c r="E569" s="100"/>
    </row>
    <row r="570" spans="1:5" ht="12.75">
      <c r="A570" s="34"/>
      <c r="B570" s="34"/>
      <c r="C570" s="34" t="s">
        <v>6396</v>
      </c>
      <c r="D570" s="34" t="s">
        <v>6397</v>
      </c>
      <c r="E570" s="100"/>
    </row>
    <row r="571" spans="1:5" ht="14.25">
      <c r="A571" s="31"/>
      <c r="B571" s="31"/>
      <c r="C571" s="31"/>
      <c r="D571" s="31"/>
      <c r="E571" s="100"/>
    </row>
    <row r="572" spans="1:5" ht="12.75">
      <c r="A572" s="280" t="s">
        <v>147</v>
      </c>
      <c r="B572" s="280"/>
      <c r="C572" s="280"/>
      <c r="D572" s="101" t="s">
        <v>6398</v>
      </c>
      <c r="E572" s="100"/>
    </row>
    <row r="573" spans="1:5" ht="12.75">
      <c r="A573" s="102"/>
      <c r="B573" s="279" t="s">
        <v>6399</v>
      </c>
      <c r="C573" s="279"/>
      <c r="D573" s="102" t="s">
        <v>6400</v>
      </c>
      <c r="E573" s="100"/>
    </row>
    <row r="574" spans="1:5" ht="12.75">
      <c r="A574" s="34"/>
      <c r="B574" s="34"/>
      <c r="C574" s="34" t="s">
        <v>6401</v>
      </c>
      <c r="D574" s="34" t="s">
        <v>6402</v>
      </c>
      <c r="E574" s="100"/>
    </row>
    <row r="575" spans="1:5" ht="12.75">
      <c r="A575" s="34"/>
      <c r="B575" s="34"/>
      <c r="C575" s="34" t="s">
        <v>6403</v>
      </c>
      <c r="D575" s="34" t="s">
        <v>6404</v>
      </c>
      <c r="E575" s="100"/>
    </row>
    <row r="576" spans="1:5" ht="12.75">
      <c r="A576" s="34"/>
      <c r="B576" s="34"/>
      <c r="C576" s="34" t="s">
        <v>6405</v>
      </c>
      <c r="D576" s="34" t="s">
        <v>6406</v>
      </c>
      <c r="E576" s="100"/>
    </row>
    <row r="577" spans="1:5" ht="12.75">
      <c r="A577" s="34"/>
      <c r="B577" s="34"/>
      <c r="C577" s="34" t="s">
        <v>6407</v>
      </c>
      <c r="D577" s="34" t="s">
        <v>6408</v>
      </c>
      <c r="E577" s="100"/>
    </row>
    <row r="578" spans="1:5" ht="12.75">
      <c r="A578" s="34"/>
      <c r="B578" s="34"/>
      <c r="C578" s="34" t="s">
        <v>6409</v>
      </c>
      <c r="D578" s="34" t="s">
        <v>6410</v>
      </c>
      <c r="E578" s="100"/>
    </row>
    <row r="579" spans="1:5" ht="12.75">
      <c r="A579" s="34"/>
      <c r="B579" s="34"/>
      <c r="C579" s="34" t="s">
        <v>6411</v>
      </c>
      <c r="D579" s="34" t="s">
        <v>6412</v>
      </c>
      <c r="E579" s="100"/>
    </row>
    <row r="580" spans="1:5" ht="12.75">
      <c r="A580" s="34"/>
      <c r="B580" s="34"/>
      <c r="C580" s="34" t="s">
        <v>6413</v>
      </c>
      <c r="D580" s="34" t="s">
        <v>6414</v>
      </c>
      <c r="E580" s="100"/>
    </row>
    <row r="581" spans="1:5" ht="12.75">
      <c r="A581" s="34"/>
      <c r="B581" s="34"/>
      <c r="C581" s="34" t="s">
        <v>6415</v>
      </c>
      <c r="D581" s="34" t="s">
        <v>6416</v>
      </c>
      <c r="E581" s="100"/>
    </row>
    <row r="582" spans="1:5" ht="12.75">
      <c r="A582" s="34"/>
      <c r="B582" s="34"/>
      <c r="C582" s="34" t="s">
        <v>6417</v>
      </c>
      <c r="D582" s="34" t="s">
        <v>6418</v>
      </c>
      <c r="E582" s="100"/>
    </row>
    <row r="583" spans="1:5" ht="12.75">
      <c r="A583" s="34"/>
      <c r="B583" s="34"/>
      <c r="C583" s="34" t="s">
        <v>6419</v>
      </c>
      <c r="D583" s="34" t="s">
        <v>6420</v>
      </c>
      <c r="E583" s="100"/>
    </row>
    <row r="584" spans="1:5" ht="12.75">
      <c r="A584" s="34"/>
      <c r="B584" s="34"/>
      <c r="C584" s="34" t="s">
        <v>6421</v>
      </c>
      <c r="D584" s="34" t="s">
        <v>6422</v>
      </c>
      <c r="E584" s="100"/>
    </row>
    <row r="585" spans="1:5" ht="12.75">
      <c r="A585" s="34"/>
      <c r="B585" s="34"/>
      <c r="C585" s="34" t="s">
        <v>6423</v>
      </c>
      <c r="D585" s="34" t="s">
        <v>6424</v>
      </c>
      <c r="E585" s="100"/>
    </row>
    <row r="586" spans="1:5" ht="12.75">
      <c r="A586" s="102"/>
      <c r="B586" s="279" t="s">
        <v>6425</v>
      </c>
      <c r="C586" s="279"/>
      <c r="D586" s="102" t="s">
        <v>6426</v>
      </c>
      <c r="E586" s="100"/>
    </row>
    <row r="587" spans="1:5" ht="12.75">
      <c r="A587" s="34"/>
      <c r="B587" s="34"/>
      <c r="C587" s="34" t="s">
        <v>6427</v>
      </c>
      <c r="D587" s="34" t="s">
        <v>6428</v>
      </c>
      <c r="E587" s="100"/>
    </row>
    <row r="588" spans="1:5" ht="12.75">
      <c r="A588" s="34"/>
      <c r="B588" s="34"/>
      <c r="C588" s="34" t="s">
        <v>6429</v>
      </c>
      <c r="D588" s="34" t="s">
        <v>6430</v>
      </c>
      <c r="E588" s="100"/>
    </row>
    <row r="589" spans="1:5" ht="12.75">
      <c r="A589" s="34"/>
      <c r="B589" s="34"/>
      <c r="C589" s="34" t="s">
        <v>6431</v>
      </c>
      <c r="D589" s="34" t="s">
        <v>6432</v>
      </c>
      <c r="E589" s="100"/>
    </row>
    <row r="590" spans="1:5" ht="12.75">
      <c r="A590" s="34"/>
      <c r="B590" s="34"/>
      <c r="C590" s="34" t="s">
        <v>6433</v>
      </c>
      <c r="D590" s="34" t="s">
        <v>6434</v>
      </c>
      <c r="E590" s="100"/>
    </row>
    <row r="591" spans="1:5" ht="12.75">
      <c r="A591" s="102"/>
      <c r="B591" s="279" t="s">
        <v>6435</v>
      </c>
      <c r="C591" s="279"/>
      <c r="D591" s="102" t="s">
        <v>6436</v>
      </c>
      <c r="E591" s="100"/>
    </row>
    <row r="592" spans="1:5" ht="12.75">
      <c r="A592" s="34"/>
      <c r="B592" s="34"/>
      <c r="C592" s="34" t="s">
        <v>6437</v>
      </c>
      <c r="D592" s="34" t="s">
        <v>6438</v>
      </c>
      <c r="E592" s="100"/>
    </row>
    <row r="593" spans="1:5" ht="12.75">
      <c r="A593" s="34"/>
      <c r="B593" s="34"/>
      <c r="C593" s="34" t="s">
        <v>6439</v>
      </c>
      <c r="D593" s="34" t="s">
        <v>6440</v>
      </c>
      <c r="E593" s="100"/>
    </row>
    <row r="594" spans="1:5" ht="12.75">
      <c r="A594" s="34"/>
      <c r="B594" s="34"/>
      <c r="C594" s="34" t="s">
        <v>6441</v>
      </c>
      <c r="D594" s="34" t="s">
        <v>6442</v>
      </c>
      <c r="E594" s="100"/>
    </row>
    <row r="595" spans="1:5" ht="12.75">
      <c r="A595" s="34"/>
      <c r="B595" s="34"/>
      <c r="C595" s="34" t="s">
        <v>6443</v>
      </c>
      <c r="D595" s="34" t="s">
        <v>6444</v>
      </c>
      <c r="E595" s="100"/>
    </row>
    <row r="596" spans="1:5" ht="12.75">
      <c r="A596" s="34"/>
      <c r="B596" s="34"/>
      <c r="C596" s="34" t="s">
        <v>6445</v>
      </c>
      <c r="D596" s="34" t="s">
        <v>6446</v>
      </c>
      <c r="E596" s="100"/>
    </row>
    <row r="597" spans="1:5" ht="12.75">
      <c r="A597" s="34"/>
      <c r="B597" s="34"/>
      <c r="C597" s="34" t="s">
        <v>6447</v>
      </c>
      <c r="D597" s="34" t="s">
        <v>6448</v>
      </c>
      <c r="E597" s="100"/>
    </row>
    <row r="598" spans="1:5" ht="12.75">
      <c r="A598" s="34"/>
      <c r="B598" s="34"/>
      <c r="C598" s="34" t="s">
        <v>6449</v>
      </c>
      <c r="D598" s="34" t="s">
        <v>6450</v>
      </c>
      <c r="E598" s="100"/>
    </row>
    <row r="599" spans="1:5" ht="12.75">
      <c r="A599" s="34"/>
      <c r="B599" s="34"/>
      <c r="C599" s="34" t="s">
        <v>6451</v>
      </c>
      <c r="D599" s="34" t="s">
        <v>6452</v>
      </c>
      <c r="E599" s="100"/>
    </row>
    <row r="600" spans="1:5" ht="12.75">
      <c r="A600" s="34"/>
      <c r="B600" s="34"/>
      <c r="C600" s="34" t="s">
        <v>6453</v>
      </c>
      <c r="D600" s="34" t="s">
        <v>6454</v>
      </c>
      <c r="E600" s="100"/>
    </row>
    <row r="601" spans="1:5" ht="12.75">
      <c r="A601" s="34"/>
      <c r="B601" s="34"/>
      <c r="C601" s="34" t="s">
        <v>6455</v>
      </c>
      <c r="D601" s="34" t="s">
        <v>6456</v>
      </c>
      <c r="E601" s="100"/>
    </row>
    <row r="602" spans="1:5" ht="12.75">
      <c r="A602" s="34"/>
      <c r="B602" s="34"/>
      <c r="C602" s="34" t="s">
        <v>6457</v>
      </c>
      <c r="D602" s="34" t="s">
        <v>6458</v>
      </c>
      <c r="E602" s="100"/>
    </row>
    <row r="603" spans="1:5" ht="12.75">
      <c r="A603" s="34"/>
      <c r="B603" s="34"/>
      <c r="C603" s="34" t="s">
        <v>6459</v>
      </c>
      <c r="D603" s="34" t="s">
        <v>6460</v>
      </c>
      <c r="E603" s="100"/>
    </row>
    <row r="604" spans="1:5" ht="12.75">
      <c r="A604" s="34"/>
      <c r="B604" s="34"/>
      <c r="C604" s="34" t="s">
        <v>6461</v>
      </c>
      <c r="D604" s="34" t="s">
        <v>6462</v>
      </c>
      <c r="E604" s="100"/>
    </row>
    <row r="605" spans="1:5" ht="12.75">
      <c r="A605" s="34"/>
      <c r="B605" s="34"/>
      <c r="C605" s="34" t="s">
        <v>6463</v>
      </c>
      <c r="D605" s="34" t="s">
        <v>6464</v>
      </c>
      <c r="E605" s="100"/>
    </row>
    <row r="606" spans="1:5" ht="12.75">
      <c r="A606" s="34"/>
      <c r="B606" s="34"/>
      <c r="C606" s="34" t="s">
        <v>6465</v>
      </c>
      <c r="D606" s="34" t="s">
        <v>6466</v>
      </c>
      <c r="E606" s="100"/>
    </row>
    <row r="607" spans="1:5" ht="12.75">
      <c r="A607" s="34"/>
      <c r="B607" s="34"/>
      <c r="C607" s="34" t="s">
        <v>6467</v>
      </c>
      <c r="D607" s="34" t="s">
        <v>6468</v>
      </c>
      <c r="E607" s="100"/>
    </row>
    <row r="608" spans="1:5" ht="12.75">
      <c r="A608" s="34"/>
      <c r="B608" s="34"/>
      <c r="C608" s="34" t="s">
        <v>6469</v>
      </c>
      <c r="D608" s="34" t="s">
        <v>6470</v>
      </c>
      <c r="E608" s="100"/>
    </row>
    <row r="609" spans="1:5" ht="12.75">
      <c r="A609" s="34"/>
      <c r="B609" s="34"/>
      <c r="C609" s="34" t="s">
        <v>6471</v>
      </c>
      <c r="D609" s="34" t="s">
        <v>6472</v>
      </c>
      <c r="E609" s="100"/>
    </row>
    <row r="610" spans="1:5" ht="12.75">
      <c r="A610" s="34"/>
      <c r="B610" s="34"/>
      <c r="C610" s="34" t="s">
        <v>6473</v>
      </c>
      <c r="D610" s="34" t="s">
        <v>6474</v>
      </c>
      <c r="E610" s="100"/>
    </row>
    <row r="611" spans="1:5" ht="12.75">
      <c r="A611" s="34"/>
      <c r="B611" s="34"/>
      <c r="C611" s="34" t="s">
        <v>6475</v>
      </c>
      <c r="D611" s="34" t="s">
        <v>6476</v>
      </c>
      <c r="E611" s="100"/>
    </row>
    <row r="612" spans="1:5" ht="12.75">
      <c r="A612" s="34"/>
      <c r="B612" s="34"/>
      <c r="C612" s="34" t="s">
        <v>6477</v>
      </c>
      <c r="D612" s="34" t="s">
        <v>6478</v>
      </c>
      <c r="E612" s="100"/>
    </row>
    <row r="613" spans="1:5" ht="12.75">
      <c r="A613" s="34"/>
      <c r="B613" s="34"/>
      <c r="C613" s="34" t="s">
        <v>6479</v>
      </c>
      <c r="D613" s="34" t="s">
        <v>6480</v>
      </c>
      <c r="E613" s="100"/>
    </row>
    <row r="614" spans="1:5" ht="12.75">
      <c r="A614" s="34"/>
      <c r="B614" s="34"/>
      <c r="C614" s="34" t="s">
        <v>6481</v>
      </c>
      <c r="D614" s="34" t="s">
        <v>6482</v>
      </c>
      <c r="E614" s="100"/>
    </row>
    <row r="615" spans="1:5" ht="12.75">
      <c r="A615" s="102"/>
      <c r="B615" s="279" t="s">
        <v>6483</v>
      </c>
      <c r="C615" s="279"/>
      <c r="D615" s="102" t="s">
        <v>6484</v>
      </c>
      <c r="E615" s="100"/>
    </row>
    <row r="616" spans="1:5" ht="12.75">
      <c r="A616" s="34"/>
      <c r="B616" s="34"/>
      <c r="C616" s="34" t="s">
        <v>6485</v>
      </c>
      <c r="D616" s="34" t="s">
        <v>6486</v>
      </c>
      <c r="E616" s="100"/>
    </row>
    <row r="617" spans="1:5" ht="12.75">
      <c r="A617" s="34"/>
      <c r="B617" s="34"/>
      <c r="C617" s="34" t="s">
        <v>6487</v>
      </c>
      <c r="D617" s="34" t="s">
        <v>6488</v>
      </c>
      <c r="E617" s="100"/>
    </row>
    <row r="618" spans="1:5" ht="12.75">
      <c r="A618" s="34"/>
      <c r="B618" s="34"/>
      <c r="C618" s="34" t="s">
        <v>6489</v>
      </c>
      <c r="D618" s="34" t="s">
        <v>6490</v>
      </c>
      <c r="E618" s="100"/>
    </row>
    <row r="619" spans="1:5" ht="12.75">
      <c r="A619" s="34"/>
      <c r="B619" s="34"/>
      <c r="C619" s="34" t="s">
        <v>6491</v>
      </c>
      <c r="D619" s="34" t="s">
        <v>6492</v>
      </c>
      <c r="E619" s="100"/>
    </row>
    <row r="620" spans="1:5" ht="12.75">
      <c r="A620" s="34"/>
      <c r="B620" s="34"/>
      <c r="C620" s="34" t="s">
        <v>6493</v>
      </c>
      <c r="D620" s="34" t="s">
        <v>6494</v>
      </c>
      <c r="E620" s="100"/>
    </row>
    <row r="621" spans="1:5" ht="12.75">
      <c r="A621" s="34"/>
      <c r="B621" s="34"/>
      <c r="C621" s="34" t="s">
        <v>6495</v>
      </c>
      <c r="D621" s="34" t="s">
        <v>6496</v>
      </c>
      <c r="E621" s="100"/>
    </row>
    <row r="622" spans="1:5" ht="12.75">
      <c r="A622" s="34"/>
      <c r="B622" s="34"/>
      <c r="C622" s="34" t="s">
        <v>6497</v>
      </c>
      <c r="D622" s="34" t="s">
        <v>6498</v>
      </c>
      <c r="E622" s="100"/>
    </row>
    <row r="623" spans="1:5" ht="12.75">
      <c r="A623" s="34"/>
      <c r="B623" s="34"/>
      <c r="C623" s="34" t="s">
        <v>6499</v>
      </c>
      <c r="D623" s="34" t="s">
        <v>6500</v>
      </c>
      <c r="E623" s="100"/>
    </row>
    <row r="624" spans="1:5" ht="12.75">
      <c r="A624" s="34"/>
      <c r="B624" s="34"/>
      <c r="C624" s="34" t="s">
        <v>6501</v>
      </c>
      <c r="D624" s="34" t="s">
        <v>6502</v>
      </c>
      <c r="E624" s="100"/>
    </row>
    <row r="625" spans="1:5" ht="12.75">
      <c r="A625" s="102"/>
      <c r="B625" s="279" t="s">
        <v>6503</v>
      </c>
      <c r="C625" s="279"/>
      <c r="D625" s="102" t="s">
        <v>6504</v>
      </c>
      <c r="E625" s="100"/>
    </row>
    <row r="626" spans="1:5" ht="12.75">
      <c r="A626" s="34"/>
      <c r="B626" s="34"/>
      <c r="C626" s="34" t="s">
        <v>6505</v>
      </c>
      <c r="D626" s="34" t="s">
        <v>6506</v>
      </c>
      <c r="E626" s="100"/>
    </row>
    <row r="627" spans="1:5" ht="12.75">
      <c r="A627" s="34"/>
      <c r="B627" s="34"/>
      <c r="C627" s="34" t="s">
        <v>6507</v>
      </c>
      <c r="D627" s="34" t="s">
        <v>6508</v>
      </c>
      <c r="E627" s="100"/>
    </row>
    <row r="628" spans="1:5" ht="12.75">
      <c r="A628" s="34"/>
      <c r="B628" s="34"/>
      <c r="C628" s="34" t="s">
        <v>6509</v>
      </c>
      <c r="D628" s="34" t="s">
        <v>6510</v>
      </c>
      <c r="E628" s="100"/>
    </row>
    <row r="629" spans="1:5" ht="12.75">
      <c r="A629" s="34"/>
      <c r="B629" s="34"/>
      <c r="C629" s="34" t="s">
        <v>6511</v>
      </c>
      <c r="D629" s="34" t="s">
        <v>6512</v>
      </c>
      <c r="E629" s="100"/>
    </row>
    <row r="630" spans="1:5" ht="12.75">
      <c r="A630" s="34"/>
      <c r="B630" s="34"/>
      <c r="C630" s="34" t="s">
        <v>6513</v>
      </c>
      <c r="D630" s="34" t="s">
        <v>6514</v>
      </c>
      <c r="E630" s="100"/>
    </row>
    <row r="631" spans="1:5" ht="12.75">
      <c r="A631" s="34"/>
      <c r="B631" s="34"/>
      <c r="C631" s="34" t="s">
        <v>6515</v>
      </c>
      <c r="D631" s="34" t="s">
        <v>6516</v>
      </c>
      <c r="E631" s="100"/>
    </row>
    <row r="632" spans="1:5" ht="12.75">
      <c r="A632" s="34"/>
      <c r="B632" s="34"/>
      <c r="C632" s="34" t="s">
        <v>6517</v>
      </c>
      <c r="D632" s="34" t="s">
        <v>6518</v>
      </c>
      <c r="E632" s="100"/>
    </row>
    <row r="633" spans="1:5" ht="12.75">
      <c r="A633" s="34"/>
      <c r="B633" s="34"/>
      <c r="C633" s="34" t="s">
        <v>6519</v>
      </c>
      <c r="D633" s="34" t="s">
        <v>6520</v>
      </c>
      <c r="E633" s="100"/>
    </row>
    <row r="634" spans="1:5" ht="12.75">
      <c r="A634" s="34"/>
      <c r="B634" s="34"/>
      <c r="C634" s="34" t="s">
        <v>6521</v>
      </c>
      <c r="D634" s="34" t="s">
        <v>6522</v>
      </c>
      <c r="E634" s="100"/>
    </row>
    <row r="635" spans="1:5" ht="12.75">
      <c r="A635" s="34"/>
      <c r="B635" s="34"/>
      <c r="C635" s="34" t="s">
        <v>6523</v>
      </c>
      <c r="D635" s="34" t="s">
        <v>6524</v>
      </c>
      <c r="E635" s="100"/>
    </row>
    <row r="636" spans="1:5" ht="12.75">
      <c r="A636" s="34"/>
      <c r="B636" s="34"/>
      <c r="C636" s="34" t="s">
        <v>6525</v>
      </c>
      <c r="D636" s="34" t="s">
        <v>6526</v>
      </c>
      <c r="E636" s="100"/>
    </row>
    <row r="637" spans="1:5" ht="12.75">
      <c r="A637" s="34"/>
      <c r="B637" s="34"/>
      <c r="C637" s="34" t="s">
        <v>6527</v>
      </c>
      <c r="D637" s="34" t="s">
        <v>6528</v>
      </c>
      <c r="E637" s="100"/>
    </row>
    <row r="638" spans="1:5" ht="12.75">
      <c r="A638" s="34"/>
      <c r="B638" s="34"/>
      <c r="C638" s="34" t="s">
        <v>6529</v>
      </c>
      <c r="D638" s="34" t="s">
        <v>6530</v>
      </c>
      <c r="E638" s="100"/>
    </row>
    <row r="639" spans="1:5" ht="12.75">
      <c r="A639" s="34"/>
      <c r="B639" s="34"/>
      <c r="C639" s="34" t="s">
        <v>6531</v>
      </c>
      <c r="D639" s="34" t="s">
        <v>6532</v>
      </c>
      <c r="E639" s="100"/>
    </row>
    <row r="640" spans="1:5" ht="12.75">
      <c r="A640" s="34"/>
      <c r="B640" s="34"/>
      <c r="C640" s="34" t="s">
        <v>6533</v>
      </c>
      <c r="D640" s="34" t="s">
        <v>6534</v>
      </c>
      <c r="E640" s="100"/>
    </row>
    <row r="641" spans="1:5" ht="12.75">
      <c r="A641" s="34"/>
      <c r="B641" s="34"/>
      <c r="C641" s="34" t="s">
        <v>6535</v>
      </c>
      <c r="D641" s="34" t="s">
        <v>6536</v>
      </c>
      <c r="E641" s="100"/>
    </row>
    <row r="642" spans="1:5" ht="12.75">
      <c r="A642" s="34"/>
      <c r="B642" s="34"/>
      <c r="C642" s="34" t="s">
        <v>6537</v>
      </c>
      <c r="D642" s="34" t="s">
        <v>6538</v>
      </c>
      <c r="E642" s="100"/>
    </row>
    <row r="643" spans="1:5" ht="12.75">
      <c r="A643" s="102"/>
      <c r="B643" s="279" t="s">
        <v>6539</v>
      </c>
      <c r="C643" s="279"/>
      <c r="D643" s="102" t="s">
        <v>6540</v>
      </c>
      <c r="E643" s="100"/>
    </row>
    <row r="644" spans="1:5" ht="12.75">
      <c r="A644" s="34"/>
      <c r="B644" s="34"/>
      <c r="C644" s="34" t="s">
        <v>6541</v>
      </c>
      <c r="D644" s="34" t="s">
        <v>6542</v>
      </c>
      <c r="E644" s="100"/>
    </row>
    <row r="645" spans="1:5" ht="12.75">
      <c r="A645" s="34"/>
      <c r="B645" s="34"/>
      <c r="C645" s="34" t="s">
        <v>6543</v>
      </c>
      <c r="D645" s="34" t="s">
        <v>6544</v>
      </c>
      <c r="E645" s="100"/>
    </row>
    <row r="646" spans="1:5" ht="12.75">
      <c r="A646" s="34"/>
      <c r="B646" s="34"/>
      <c r="C646" s="34" t="s">
        <v>6545</v>
      </c>
      <c r="D646" s="34" t="s">
        <v>6546</v>
      </c>
      <c r="E646" s="100"/>
    </row>
    <row r="647" spans="1:5" ht="12.75">
      <c r="A647" s="34"/>
      <c r="B647" s="34"/>
      <c r="C647" s="34" t="s">
        <v>6547</v>
      </c>
      <c r="D647" s="34" t="s">
        <v>6548</v>
      </c>
      <c r="E647" s="100"/>
    </row>
    <row r="648" spans="1:5" ht="12.75">
      <c r="A648" s="34"/>
      <c r="B648" s="34"/>
      <c r="C648" s="34" t="s">
        <v>6549</v>
      </c>
      <c r="D648" s="34" t="s">
        <v>6550</v>
      </c>
      <c r="E648" s="100"/>
    </row>
    <row r="649" spans="1:5" ht="12.75">
      <c r="A649" s="34"/>
      <c r="B649" s="34"/>
      <c r="C649" s="34" t="s">
        <v>6551</v>
      </c>
      <c r="D649" s="34" t="s">
        <v>6552</v>
      </c>
      <c r="E649" s="100"/>
    </row>
    <row r="650" spans="1:5" ht="12.75">
      <c r="A650" s="34"/>
      <c r="B650" s="34"/>
      <c r="C650" s="34" t="s">
        <v>6553</v>
      </c>
      <c r="D650" s="34" t="s">
        <v>6554</v>
      </c>
      <c r="E650" s="100"/>
    </row>
    <row r="651" spans="1:5" ht="12.75">
      <c r="A651" s="34"/>
      <c r="B651" s="34"/>
      <c r="C651" s="34" t="s">
        <v>6555</v>
      </c>
      <c r="D651" s="34" t="s">
        <v>6556</v>
      </c>
      <c r="E651" s="100"/>
    </row>
    <row r="652" spans="1:5" ht="12.75">
      <c r="A652" s="34"/>
      <c r="B652" s="34"/>
      <c r="C652" s="34" t="s">
        <v>6557</v>
      </c>
      <c r="D652" s="34" t="s">
        <v>6558</v>
      </c>
      <c r="E652" s="100"/>
    </row>
    <row r="653" spans="1:5" ht="12.75">
      <c r="A653" s="102"/>
      <c r="B653" s="279" t="s">
        <v>6559</v>
      </c>
      <c r="C653" s="279"/>
      <c r="D653" s="102" t="s">
        <v>6560</v>
      </c>
      <c r="E653" s="100"/>
    </row>
    <row r="654" spans="1:5" ht="12.75">
      <c r="A654" s="34"/>
      <c r="B654" s="34"/>
      <c r="C654" s="34" t="s">
        <v>6561</v>
      </c>
      <c r="D654" s="34" t="s">
        <v>6562</v>
      </c>
      <c r="E654" s="100"/>
    </row>
    <row r="655" spans="1:5" ht="12.75">
      <c r="A655" s="34"/>
      <c r="B655" s="34"/>
      <c r="C655" s="34" t="s">
        <v>6563</v>
      </c>
      <c r="D655" s="34" t="s">
        <v>6564</v>
      </c>
      <c r="E655" s="100"/>
    </row>
    <row r="656" spans="1:5" ht="12.75">
      <c r="A656" s="34"/>
      <c r="B656" s="34"/>
      <c r="C656" s="34" t="s">
        <v>6565</v>
      </c>
      <c r="D656" s="34" t="s">
        <v>6566</v>
      </c>
      <c r="E656" s="100"/>
    </row>
    <row r="657" spans="1:5" ht="12.75">
      <c r="A657" s="102"/>
      <c r="B657" s="279" t="s">
        <v>6567</v>
      </c>
      <c r="C657" s="279"/>
      <c r="D657" s="102" t="s">
        <v>6568</v>
      </c>
      <c r="E657" s="100"/>
    </row>
    <row r="658" spans="1:5" ht="12.75">
      <c r="A658" s="34"/>
      <c r="B658" s="34"/>
      <c r="C658" s="34" t="s">
        <v>6569</v>
      </c>
      <c r="D658" s="34" t="s">
        <v>6570</v>
      </c>
      <c r="E658" s="100"/>
    </row>
    <row r="659" spans="1:5" ht="12.75">
      <c r="A659" s="34"/>
      <c r="B659" s="34"/>
      <c r="C659" s="34" t="s">
        <v>6571</v>
      </c>
      <c r="D659" s="34" t="s">
        <v>6572</v>
      </c>
      <c r="E659" s="100"/>
    </row>
    <row r="660" spans="1:5" ht="12.75">
      <c r="A660" s="34"/>
      <c r="B660" s="34"/>
      <c r="C660" s="34" t="s">
        <v>6573</v>
      </c>
      <c r="D660" s="34" t="s">
        <v>6574</v>
      </c>
      <c r="E660" s="100"/>
    </row>
    <row r="661" spans="1:5" ht="12.75">
      <c r="A661" s="34"/>
      <c r="B661" s="34"/>
      <c r="C661" s="34" t="s">
        <v>6575</v>
      </c>
      <c r="D661" s="34" t="s">
        <v>6576</v>
      </c>
      <c r="E661" s="100"/>
    </row>
    <row r="662" spans="1:5" ht="12.75">
      <c r="A662" s="34"/>
      <c r="B662" s="34"/>
      <c r="C662" s="34" t="s">
        <v>6577</v>
      </c>
      <c r="D662" s="34" t="s">
        <v>6578</v>
      </c>
      <c r="E662" s="100"/>
    </row>
    <row r="663" spans="1:5" ht="12.75">
      <c r="A663" s="34"/>
      <c r="B663" s="34"/>
      <c r="C663" s="34" t="s">
        <v>6579</v>
      </c>
      <c r="D663" s="34" t="s">
        <v>6580</v>
      </c>
      <c r="E663" s="100"/>
    </row>
    <row r="664" spans="1:5" ht="12.75">
      <c r="A664" s="34"/>
      <c r="B664" s="34"/>
      <c r="C664" s="34" t="s">
        <v>6581</v>
      </c>
      <c r="D664" s="34" t="s">
        <v>6582</v>
      </c>
      <c r="E664" s="100"/>
    </row>
    <row r="665" spans="1:5" ht="12.75">
      <c r="A665" s="34"/>
      <c r="B665" s="34"/>
      <c r="C665" s="34" t="s">
        <v>6583</v>
      </c>
      <c r="D665" s="34" t="s">
        <v>6584</v>
      </c>
      <c r="E665" s="100"/>
    </row>
    <row r="666" spans="1:5" ht="12.75">
      <c r="A666" s="34"/>
      <c r="B666" s="34"/>
      <c r="C666" s="34" t="s">
        <v>6585</v>
      </c>
      <c r="D666" s="34" t="s">
        <v>6586</v>
      </c>
      <c r="E666" s="100"/>
    </row>
    <row r="667" spans="1:5" ht="12.75">
      <c r="A667" s="102"/>
      <c r="B667" s="279" t="s">
        <v>6587</v>
      </c>
      <c r="C667" s="279"/>
      <c r="D667" s="102" t="s">
        <v>6588</v>
      </c>
      <c r="E667" s="100"/>
    </row>
    <row r="668" spans="1:5" ht="12.75">
      <c r="A668" s="34"/>
      <c r="B668" s="34"/>
      <c r="C668" s="34" t="s">
        <v>6589</v>
      </c>
      <c r="D668" s="34" t="s">
        <v>6590</v>
      </c>
      <c r="E668" s="100"/>
    </row>
    <row r="669" spans="1:5" ht="12.75">
      <c r="A669" s="34"/>
      <c r="B669" s="34"/>
      <c r="C669" s="34" t="s">
        <v>6591</v>
      </c>
      <c r="D669" s="34" t="s">
        <v>6592</v>
      </c>
      <c r="E669" s="100"/>
    </row>
    <row r="670" spans="1:5" ht="12.75">
      <c r="A670" s="34"/>
      <c r="B670" s="34"/>
      <c r="C670" s="34" t="s">
        <v>6593</v>
      </c>
      <c r="D670" s="34" t="s">
        <v>6594</v>
      </c>
      <c r="E670" s="100"/>
    </row>
    <row r="671" spans="1:5" ht="12.75">
      <c r="A671" s="34"/>
      <c r="B671" s="34"/>
      <c r="C671" s="34" t="s">
        <v>6595</v>
      </c>
      <c r="D671" s="34" t="s">
        <v>6596</v>
      </c>
      <c r="E671" s="100"/>
    </row>
    <row r="672" spans="1:5" ht="12.75">
      <c r="A672" s="34"/>
      <c r="B672" s="34"/>
      <c r="C672" s="34" t="s">
        <v>6597</v>
      </c>
      <c r="D672" s="34" t="s">
        <v>6598</v>
      </c>
      <c r="E672" s="100"/>
    </row>
    <row r="673" spans="1:5" ht="12.75">
      <c r="A673" s="34"/>
      <c r="B673" s="34"/>
      <c r="C673" s="34" t="s">
        <v>6599</v>
      </c>
      <c r="D673" s="34" t="s">
        <v>6600</v>
      </c>
      <c r="E673" s="100"/>
    </row>
    <row r="674" spans="1:5" ht="12.75">
      <c r="A674" s="34"/>
      <c r="B674" s="34"/>
      <c r="C674" s="34" t="s">
        <v>6601</v>
      </c>
      <c r="D674" s="34" t="s">
        <v>6602</v>
      </c>
      <c r="E674" s="100"/>
    </row>
    <row r="675" spans="1:5" ht="12.75">
      <c r="A675" s="102"/>
      <c r="B675" s="279" t="s">
        <v>6603</v>
      </c>
      <c r="C675" s="279"/>
      <c r="D675" s="102" t="s">
        <v>6604</v>
      </c>
      <c r="E675" s="100"/>
    </row>
    <row r="676" spans="1:5" ht="12.75">
      <c r="A676" s="34"/>
      <c r="B676" s="34"/>
      <c r="C676" s="34" t="s">
        <v>6605</v>
      </c>
      <c r="D676" s="34" t="s">
        <v>6606</v>
      </c>
      <c r="E676" s="100"/>
    </row>
    <row r="677" spans="1:5" ht="12.75">
      <c r="A677" s="34"/>
      <c r="B677" s="34"/>
      <c r="C677" s="34" t="s">
        <v>6607</v>
      </c>
      <c r="D677" s="34" t="s">
        <v>6608</v>
      </c>
      <c r="E677" s="100"/>
    </row>
    <row r="678" spans="1:5" ht="12.75">
      <c r="A678" s="34"/>
      <c r="B678" s="34"/>
      <c r="C678" s="34" t="s">
        <v>6609</v>
      </c>
      <c r="D678" s="34" t="s">
        <v>6610</v>
      </c>
      <c r="E678" s="100"/>
    </row>
    <row r="679" spans="1:5" ht="12.75">
      <c r="A679" s="34"/>
      <c r="B679" s="34"/>
      <c r="C679" s="34" t="s">
        <v>6611</v>
      </c>
      <c r="D679" s="34" t="s">
        <v>6612</v>
      </c>
      <c r="E679" s="100"/>
    </row>
    <row r="680" spans="1:5" ht="12.75">
      <c r="A680" s="34"/>
      <c r="B680" s="34"/>
      <c r="C680" s="34" t="s">
        <v>6613</v>
      </c>
      <c r="D680" s="34" t="s">
        <v>6614</v>
      </c>
      <c r="E680" s="100"/>
    </row>
    <row r="681" spans="1:5" ht="12.75">
      <c r="A681" s="34"/>
      <c r="B681" s="34"/>
      <c r="C681" s="34" t="s">
        <v>6615</v>
      </c>
      <c r="D681" s="34" t="s">
        <v>6616</v>
      </c>
      <c r="E681" s="100"/>
    </row>
    <row r="682" spans="1:5" ht="12.75">
      <c r="A682" s="34"/>
      <c r="B682" s="34"/>
      <c r="C682" s="34" t="s">
        <v>6617</v>
      </c>
      <c r="D682" s="34" t="s">
        <v>6618</v>
      </c>
      <c r="E682" s="100"/>
    </row>
    <row r="683" spans="1:5" ht="12.75">
      <c r="A683" s="34"/>
      <c r="B683" s="34"/>
      <c r="C683" s="34" t="s">
        <v>6619</v>
      </c>
      <c r="D683" s="34" t="s">
        <v>6620</v>
      </c>
      <c r="E683" s="100"/>
    </row>
    <row r="684" spans="1:5" ht="12.75">
      <c r="A684" s="34"/>
      <c r="B684" s="34"/>
      <c r="C684" s="34" t="s">
        <v>6621</v>
      </c>
      <c r="D684" s="34" t="s">
        <v>6622</v>
      </c>
      <c r="E684" s="100"/>
    </row>
    <row r="685" spans="1:5" ht="12.75">
      <c r="A685" s="34"/>
      <c r="B685" s="34"/>
      <c r="C685" s="34" t="s">
        <v>6623</v>
      </c>
      <c r="D685" s="34" t="s">
        <v>6624</v>
      </c>
      <c r="E685" s="100"/>
    </row>
    <row r="686" spans="1:5" ht="12.75">
      <c r="A686" s="34"/>
      <c r="B686" s="34"/>
      <c r="C686" s="34" t="s">
        <v>6625</v>
      </c>
      <c r="D686" s="34" t="s">
        <v>6626</v>
      </c>
      <c r="E686" s="100"/>
    </row>
    <row r="687" spans="1:5" ht="12.75">
      <c r="A687" s="34"/>
      <c r="B687" s="34"/>
      <c r="C687" s="34" t="s">
        <v>6627</v>
      </c>
      <c r="D687" s="34" t="s">
        <v>6628</v>
      </c>
      <c r="E687" s="100"/>
    </row>
    <row r="688" spans="1:5" ht="12.75">
      <c r="A688" s="34"/>
      <c r="B688" s="34"/>
      <c r="C688" s="34" t="s">
        <v>6629</v>
      </c>
      <c r="D688" s="34" t="s">
        <v>6630</v>
      </c>
      <c r="E688" s="100"/>
    </row>
    <row r="689" spans="1:5" ht="12.75">
      <c r="A689" s="34"/>
      <c r="B689" s="34"/>
      <c r="C689" s="34" t="s">
        <v>6631</v>
      </c>
      <c r="D689" s="34" t="s">
        <v>6632</v>
      </c>
      <c r="E689" s="100"/>
    </row>
    <row r="690" spans="1:5" ht="12.75">
      <c r="A690" s="34"/>
      <c r="B690" s="34"/>
      <c r="C690" s="34" t="s">
        <v>6633</v>
      </c>
      <c r="D690" s="34" t="s">
        <v>6634</v>
      </c>
      <c r="E690" s="100"/>
    </row>
    <row r="691" spans="1:5" ht="12.75">
      <c r="A691" s="34"/>
      <c r="B691" s="34"/>
      <c r="C691" s="34" t="s">
        <v>6635</v>
      </c>
      <c r="D691" s="34" t="s">
        <v>6636</v>
      </c>
      <c r="E691" s="100"/>
    </row>
    <row r="692" spans="1:5" ht="12.75">
      <c r="A692" s="34"/>
      <c r="B692" s="34"/>
      <c r="C692" s="34" t="s">
        <v>6637</v>
      </c>
      <c r="D692" s="34" t="s">
        <v>6638</v>
      </c>
      <c r="E692" s="100"/>
    </row>
    <row r="693" spans="1:5" ht="12.75">
      <c r="A693" s="34"/>
      <c r="B693" s="34"/>
      <c r="C693" s="34" t="s">
        <v>6639</v>
      </c>
      <c r="D693" s="34" t="s">
        <v>6640</v>
      </c>
      <c r="E693" s="100"/>
    </row>
    <row r="694" spans="1:5" ht="12.75">
      <c r="A694" s="34"/>
      <c r="B694" s="34"/>
      <c r="C694" s="34" t="s">
        <v>6641</v>
      </c>
      <c r="D694" s="34" t="s">
        <v>6642</v>
      </c>
      <c r="E694" s="100"/>
    </row>
    <row r="695" spans="1:5" ht="12.75">
      <c r="A695" s="34"/>
      <c r="B695" s="34"/>
      <c r="C695" s="34" t="s">
        <v>6643</v>
      </c>
      <c r="D695" s="34" t="s">
        <v>6644</v>
      </c>
      <c r="E695" s="100"/>
    </row>
    <row r="696" spans="1:5" ht="12.75">
      <c r="A696" s="34"/>
      <c r="B696" s="34"/>
      <c r="C696" s="34" t="s">
        <v>6645</v>
      </c>
      <c r="D696" s="34" t="s">
        <v>6646</v>
      </c>
      <c r="E696" s="100"/>
    </row>
    <row r="697" spans="1:5" ht="12.75">
      <c r="A697" s="34"/>
      <c r="B697" s="34"/>
      <c r="C697" s="34" t="s">
        <v>6647</v>
      </c>
      <c r="D697" s="34" t="s">
        <v>6648</v>
      </c>
      <c r="E697" s="100"/>
    </row>
    <row r="698" spans="1:5" ht="12.75">
      <c r="A698" s="34"/>
      <c r="B698" s="34"/>
      <c r="C698" s="34" t="s">
        <v>6649</v>
      </c>
      <c r="D698" s="34" t="s">
        <v>6650</v>
      </c>
      <c r="E698" s="100"/>
    </row>
    <row r="699" spans="1:5" ht="12.75">
      <c r="A699" s="34"/>
      <c r="B699" s="34"/>
      <c r="C699" s="34" t="s">
        <v>6651</v>
      </c>
      <c r="D699" s="34" t="s">
        <v>6652</v>
      </c>
      <c r="E699" s="100"/>
    </row>
    <row r="700" spans="1:5" ht="12.75">
      <c r="A700" s="34"/>
      <c r="B700" s="34"/>
      <c r="C700" s="34" t="s">
        <v>6653</v>
      </c>
      <c r="D700" s="34" t="s">
        <v>6654</v>
      </c>
      <c r="E700" s="100"/>
    </row>
    <row r="701" spans="1:5" ht="12.75">
      <c r="A701" s="34"/>
      <c r="B701" s="34"/>
      <c r="C701" s="34" t="s">
        <v>6655</v>
      </c>
      <c r="D701" s="34" t="s">
        <v>6656</v>
      </c>
      <c r="E701" s="100"/>
    </row>
    <row r="702" spans="1:5" ht="12.75">
      <c r="A702" s="34"/>
      <c r="B702" s="34"/>
      <c r="C702" s="34" t="s">
        <v>6657</v>
      </c>
      <c r="D702" s="34" t="s">
        <v>6658</v>
      </c>
      <c r="E702" s="100"/>
    </row>
    <row r="703" spans="1:5" ht="12.75">
      <c r="A703" s="34"/>
      <c r="B703" s="34"/>
      <c r="C703" s="34" t="s">
        <v>6659</v>
      </c>
      <c r="D703" s="34" t="s">
        <v>6660</v>
      </c>
      <c r="E703" s="100"/>
    </row>
    <row r="704" spans="1:5" ht="12.75">
      <c r="A704" s="34"/>
      <c r="B704" s="34"/>
      <c r="C704" s="34" t="s">
        <v>6661</v>
      </c>
      <c r="D704" s="34" t="s">
        <v>6662</v>
      </c>
      <c r="E704" s="100"/>
    </row>
    <row r="705" spans="1:5" ht="12.75">
      <c r="A705" s="34"/>
      <c r="B705" s="34"/>
      <c r="C705" s="34" t="s">
        <v>6663</v>
      </c>
      <c r="D705" s="34" t="s">
        <v>6664</v>
      </c>
      <c r="E705" s="100"/>
    </row>
    <row r="706" spans="1:5" ht="12.75">
      <c r="A706" s="34"/>
      <c r="B706" s="34"/>
      <c r="C706" s="34" t="s">
        <v>6665</v>
      </c>
      <c r="D706" s="34" t="s">
        <v>6666</v>
      </c>
      <c r="E706" s="100"/>
    </row>
    <row r="707" spans="1:5" ht="12.75">
      <c r="A707" s="34"/>
      <c r="B707" s="34"/>
      <c r="C707" s="34" t="s">
        <v>6667</v>
      </c>
      <c r="D707" s="34" t="s">
        <v>6668</v>
      </c>
      <c r="E707" s="100"/>
    </row>
    <row r="708" spans="1:5" ht="21">
      <c r="A708" s="34"/>
      <c r="B708" s="34"/>
      <c r="C708" s="34" t="s">
        <v>6669</v>
      </c>
      <c r="D708" s="34" t="s">
        <v>6670</v>
      </c>
      <c r="E708" s="100"/>
    </row>
    <row r="709" spans="1:5" ht="12.75">
      <c r="A709" s="34"/>
      <c r="B709" s="34"/>
      <c r="C709" s="34" t="s">
        <v>6671</v>
      </c>
      <c r="D709" s="34" t="s">
        <v>6672</v>
      </c>
      <c r="E709" s="100"/>
    </row>
    <row r="710" spans="1:5" ht="12.75">
      <c r="A710" s="34"/>
      <c r="B710" s="34"/>
      <c r="C710" s="34" t="s">
        <v>6673</v>
      </c>
      <c r="D710" s="34" t="s">
        <v>6674</v>
      </c>
      <c r="E710" s="100"/>
    </row>
    <row r="711" spans="1:5" ht="12.75">
      <c r="A711" s="34"/>
      <c r="B711" s="34"/>
      <c r="C711" s="34" t="s">
        <v>6675</v>
      </c>
      <c r="D711" s="34" t="s">
        <v>6676</v>
      </c>
      <c r="E711" s="100"/>
    </row>
    <row r="712" spans="1:5" ht="12.75">
      <c r="A712" s="34"/>
      <c r="B712" s="34"/>
      <c r="C712" s="34" t="s">
        <v>6677</v>
      </c>
      <c r="D712" s="34" t="s">
        <v>6678</v>
      </c>
      <c r="E712" s="100"/>
    </row>
    <row r="713" spans="1:5" ht="12.75">
      <c r="A713" s="34"/>
      <c r="B713" s="34"/>
      <c r="C713" s="34" t="s">
        <v>6679</v>
      </c>
      <c r="D713" s="34" t="s">
        <v>6680</v>
      </c>
      <c r="E713" s="100"/>
    </row>
    <row r="714" spans="1:5" ht="12.75">
      <c r="A714" s="34"/>
      <c r="B714" s="34"/>
      <c r="C714" s="34" t="s">
        <v>6681</v>
      </c>
      <c r="D714" s="34" t="s">
        <v>6682</v>
      </c>
      <c r="E714" s="100"/>
    </row>
    <row r="715" spans="1:5" ht="12.75">
      <c r="A715" s="34"/>
      <c r="B715" s="34"/>
      <c r="C715" s="34" t="s">
        <v>6683</v>
      </c>
      <c r="D715" s="34" t="s">
        <v>6684</v>
      </c>
      <c r="E715" s="100"/>
    </row>
    <row r="716" spans="1:5" ht="12.75">
      <c r="A716" s="34"/>
      <c r="B716" s="34"/>
      <c r="C716" s="34" t="s">
        <v>6685</v>
      </c>
      <c r="D716" s="34" t="s">
        <v>6686</v>
      </c>
      <c r="E716" s="100"/>
    </row>
    <row r="717" spans="1:5" ht="12.75">
      <c r="A717" s="34"/>
      <c r="B717" s="34"/>
      <c r="C717" s="34" t="s">
        <v>6687</v>
      </c>
      <c r="D717" s="34" t="s">
        <v>6688</v>
      </c>
      <c r="E717" s="100"/>
    </row>
    <row r="718" spans="1:5" ht="12.75">
      <c r="A718" s="34"/>
      <c r="B718" s="34"/>
      <c r="C718" s="34" t="s">
        <v>6689</v>
      </c>
      <c r="D718" s="34" t="s">
        <v>6690</v>
      </c>
      <c r="E718" s="100"/>
    </row>
    <row r="719" spans="1:5" ht="12.75">
      <c r="A719" s="34"/>
      <c r="B719" s="34"/>
      <c r="C719" s="34" t="s">
        <v>6691</v>
      </c>
      <c r="D719" s="34" t="s">
        <v>6692</v>
      </c>
      <c r="E719" s="100"/>
    </row>
    <row r="720" spans="1:5" ht="12.75">
      <c r="A720" s="34"/>
      <c r="B720" s="34"/>
      <c r="C720" s="34" t="s">
        <v>6693</v>
      </c>
      <c r="D720" s="34" t="s">
        <v>6694</v>
      </c>
      <c r="E720" s="100"/>
    </row>
    <row r="721" spans="1:5" ht="12.75">
      <c r="A721" s="34"/>
      <c r="B721" s="34"/>
      <c r="C721" s="34" t="s">
        <v>6695</v>
      </c>
      <c r="D721" s="34" t="s">
        <v>6696</v>
      </c>
      <c r="E721" s="100"/>
    </row>
    <row r="722" spans="1:5" ht="12.75">
      <c r="A722" s="34"/>
      <c r="B722" s="34"/>
      <c r="C722" s="34" t="s">
        <v>6697</v>
      </c>
      <c r="D722" s="34" t="s">
        <v>6698</v>
      </c>
      <c r="E722" s="100"/>
    </row>
    <row r="723" spans="1:5" ht="12.75">
      <c r="A723" s="34"/>
      <c r="B723" s="34"/>
      <c r="C723" s="34" t="s">
        <v>6699</v>
      </c>
      <c r="D723" s="34" t="s">
        <v>6700</v>
      </c>
      <c r="E723" s="100"/>
    </row>
    <row r="724" spans="1:5" ht="12.75">
      <c r="A724" s="34"/>
      <c r="B724" s="34"/>
      <c r="C724" s="34" t="s">
        <v>6701</v>
      </c>
      <c r="D724" s="34" t="s">
        <v>6702</v>
      </c>
      <c r="E724" s="100"/>
    </row>
    <row r="725" spans="1:5" ht="12.75">
      <c r="A725" s="34"/>
      <c r="B725" s="34"/>
      <c r="C725" s="34" t="s">
        <v>6703</v>
      </c>
      <c r="D725" s="34" t="s">
        <v>6704</v>
      </c>
      <c r="E725" s="100"/>
    </row>
    <row r="726" spans="1:5" ht="12.75">
      <c r="A726" s="34"/>
      <c r="B726" s="34"/>
      <c r="C726" s="34" t="s">
        <v>6705</v>
      </c>
      <c r="D726" s="34" t="s">
        <v>6706</v>
      </c>
      <c r="E726" s="100"/>
    </row>
    <row r="727" spans="1:5" ht="12.75">
      <c r="A727" s="34"/>
      <c r="B727" s="34"/>
      <c r="C727" s="34" t="s">
        <v>6707</v>
      </c>
      <c r="D727" s="34" t="s">
        <v>6708</v>
      </c>
      <c r="E727" s="100"/>
    </row>
    <row r="728" spans="1:5" ht="12.75">
      <c r="A728" s="34"/>
      <c r="B728" s="34"/>
      <c r="C728" s="34" t="s">
        <v>6709</v>
      </c>
      <c r="D728" s="34" t="s">
        <v>6710</v>
      </c>
      <c r="E728" s="100"/>
    </row>
    <row r="729" spans="1:5" ht="12.75">
      <c r="A729" s="34"/>
      <c r="B729" s="34"/>
      <c r="C729" s="34" t="s">
        <v>6711</v>
      </c>
      <c r="D729" s="34" t="s">
        <v>6712</v>
      </c>
      <c r="E729" s="100"/>
    </row>
    <row r="730" spans="1:5" ht="12.75">
      <c r="A730" s="34"/>
      <c r="B730" s="34"/>
      <c r="C730" s="34" t="s">
        <v>6713</v>
      </c>
      <c r="D730" s="34" t="s">
        <v>6714</v>
      </c>
      <c r="E730" s="100"/>
    </row>
    <row r="731" spans="1:5" ht="12.75">
      <c r="A731" s="34"/>
      <c r="B731" s="34"/>
      <c r="C731" s="34" t="s">
        <v>6715</v>
      </c>
      <c r="D731" s="34" t="s">
        <v>6716</v>
      </c>
      <c r="E731" s="100"/>
    </row>
    <row r="732" spans="1:5" ht="12.75">
      <c r="A732" s="34"/>
      <c r="B732" s="34"/>
      <c r="C732" s="34" t="s">
        <v>6717</v>
      </c>
      <c r="D732" s="34" t="s">
        <v>6718</v>
      </c>
      <c r="E732" s="100"/>
    </row>
    <row r="733" spans="1:5" ht="14.25">
      <c r="A733" s="31"/>
      <c r="B733" s="31"/>
      <c r="C733" s="31"/>
      <c r="D733" s="31"/>
      <c r="E733" s="100"/>
    </row>
    <row r="734" spans="1:5" ht="12.75">
      <c r="A734" s="280" t="s">
        <v>4370</v>
      </c>
      <c r="B734" s="280"/>
      <c r="C734" s="280"/>
      <c r="D734" s="101" t="s">
        <v>6719</v>
      </c>
      <c r="E734" s="100"/>
    </row>
    <row r="735" spans="1:5" ht="12.75">
      <c r="A735" s="102"/>
      <c r="B735" s="279" t="s">
        <v>6720</v>
      </c>
      <c r="C735" s="279"/>
      <c r="D735" s="102" t="s">
        <v>6721</v>
      </c>
      <c r="E735" s="100"/>
    </row>
    <row r="736" spans="1:5" ht="12.75">
      <c r="A736" s="34"/>
      <c r="B736" s="34"/>
      <c r="C736" s="34" t="s">
        <v>6722</v>
      </c>
      <c r="D736" s="34" t="s">
        <v>6723</v>
      </c>
      <c r="E736" s="100"/>
    </row>
    <row r="737" spans="1:5" ht="12.75">
      <c r="A737" s="34"/>
      <c r="B737" s="34"/>
      <c r="C737" s="34" t="s">
        <v>6724</v>
      </c>
      <c r="D737" s="34" t="s">
        <v>6725</v>
      </c>
      <c r="E737" s="100"/>
    </row>
    <row r="738" spans="1:5" ht="12.75">
      <c r="A738" s="34"/>
      <c r="B738" s="34"/>
      <c r="C738" s="34" t="s">
        <v>6726</v>
      </c>
      <c r="D738" s="34" t="s">
        <v>6727</v>
      </c>
      <c r="E738" s="100"/>
    </row>
    <row r="739" spans="1:5" ht="12.75">
      <c r="A739" s="34"/>
      <c r="B739" s="34"/>
      <c r="C739" s="34" t="s">
        <v>6728</v>
      </c>
      <c r="D739" s="34" t="s">
        <v>6729</v>
      </c>
      <c r="E739" s="100"/>
    </row>
    <row r="740" spans="1:5" ht="12.75">
      <c r="A740" s="102"/>
      <c r="B740" s="279" t="s">
        <v>6730</v>
      </c>
      <c r="C740" s="279"/>
      <c r="D740" s="102" t="s">
        <v>6731</v>
      </c>
      <c r="E740" s="100"/>
    </row>
    <row r="741" spans="1:5" ht="12.75">
      <c r="A741" s="34"/>
      <c r="B741" s="34"/>
      <c r="C741" s="34" t="s">
        <v>6732</v>
      </c>
      <c r="D741" s="34" t="s">
        <v>6733</v>
      </c>
      <c r="E741" s="100"/>
    </row>
    <row r="742" spans="1:5" ht="12.75">
      <c r="A742" s="34"/>
      <c r="B742" s="34"/>
      <c r="C742" s="34" t="s">
        <v>6734</v>
      </c>
      <c r="D742" s="34" t="s">
        <v>6735</v>
      </c>
      <c r="E742" s="100"/>
    </row>
    <row r="743" spans="1:5" ht="12.75">
      <c r="A743" s="34"/>
      <c r="B743" s="34"/>
      <c r="C743" s="34" t="s">
        <v>6736</v>
      </c>
      <c r="D743" s="34" t="s">
        <v>6737</v>
      </c>
      <c r="E743" s="100"/>
    </row>
    <row r="744" spans="1:5" ht="12.75">
      <c r="A744" s="34"/>
      <c r="B744" s="34"/>
      <c r="C744" s="34" t="s">
        <v>6738</v>
      </c>
      <c r="D744" s="34" t="s">
        <v>6739</v>
      </c>
      <c r="E744" s="100"/>
    </row>
    <row r="745" spans="1:5" ht="12.75">
      <c r="A745" s="34"/>
      <c r="B745" s="34"/>
      <c r="C745" s="34" t="s">
        <v>6740</v>
      </c>
      <c r="D745" s="34" t="s">
        <v>6741</v>
      </c>
      <c r="E745" s="100"/>
    </row>
    <row r="746" spans="1:5" ht="12.75">
      <c r="A746" s="34"/>
      <c r="B746" s="34"/>
      <c r="C746" s="34" t="s">
        <v>6742</v>
      </c>
      <c r="D746" s="34" t="s">
        <v>6743</v>
      </c>
      <c r="E746" s="100"/>
    </row>
    <row r="747" spans="1:5" ht="12.75">
      <c r="A747" s="34"/>
      <c r="B747" s="34"/>
      <c r="C747" s="34" t="s">
        <v>6744</v>
      </c>
      <c r="D747" s="34" t="s">
        <v>6745</v>
      </c>
      <c r="E747" s="100"/>
    </row>
    <row r="748" spans="1:5" ht="12.75">
      <c r="A748" s="34"/>
      <c r="B748" s="34"/>
      <c r="C748" s="34" t="s">
        <v>6746</v>
      </c>
      <c r="D748" s="34" t="s">
        <v>6747</v>
      </c>
      <c r="E748" s="100"/>
    </row>
    <row r="749" spans="1:5" ht="12.75">
      <c r="A749" s="34"/>
      <c r="B749" s="34"/>
      <c r="C749" s="34" t="s">
        <v>6748</v>
      </c>
      <c r="D749" s="34" t="s">
        <v>6749</v>
      </c>
      <c r="E749" s="100"/>
    </row>
    <row r="750" spans="1:5" ht="12.75">
      <c r="A750" s="34"/>
      <c r="B750" s="34"/>
      <c r="C750" s="34" t="s">
        <v>6750</v>
      </c>
      <c r="D750" s="34" t="s">
        <v>6751</v>
      </c>
      <c r="E750" s="100"/>
    </row>
    <row r="751" spans="1:5" ht="12.75">
      <c r="A751" s="34"/>
      <c r="B751" s="34"/>
      <c r="C751" s="34" t="s">
        <v>6752</v>
      </c>
      <c r="D751" s="34" t="s">
        <v>6753</v>
      </c>
      <c r="E751" s="100"/>
    </row>
    <row r="752" spans="1:5" ht="12.75">
      <c r="A752" s="102"/>
      <c r="B752" s="279" t="s">
        <v>6754</v>
      </c>
      <c r="C752" s="279"/>
      <c r="D752" s="102" t="s">
        <v>6755</v>
      </c>
      <c r="E752" s="100"/>
    </row>
    <row r="753" spans="1:5" ht="12.75">
      <c r="A753" s="34"/>
      <c r="B753" s="34"/>
      <c r="C753" s="34" t="s">
        <v>6756</v>
      </c>
      <c r="D753" s="34" t="s">
        <v>6757</v>
      </c>
      <c r="E753" s="100"/>
    </row>
    <row r="754" spans="1:5" ht="12.75">
      <c r="A754" s="34"/>
      <c r="B754" s="34"/>
      <c r="C754" s="34" t="s">
        <v>6758</v>
      </c>
      <c r="D754" s="34" t="s">
        <v>6759</v>
      </c>
      <c r="E754" s="100"/>
    </row>
    <row r="755" spans="1:5" ht="12.75">
      <c r="A755" s="34"/>
      <c r="B755" s="34"/>
      <c r="C755" s="34" t="s">
        <v>6760</v>
      </c>
      <c r="D755" s="34" t="s">
        <v>6761</v>
      </c>
      <c r="E755" s="100"/>
    </row>
    <row r="756" spans="1:5" ht="14.25">
      <c r="A756" s="31"/>
      <c r="B756" s="31"/>
      <c r="C756" s="31"/>
      <c r="D756" s="31"/>
      <c r="E756" s="100"/>
    </row>
    <row r="757" spans="1:5" ht="12.75">
      <c r="A757" s="280" t="s">
        <v>4421</v>
      </c>
      <c r="B757" s="280"/>
      <c r="C757" s="280"/>
      <c r="D757" s="101" t="s">
        <v>6762</v>
      </c>
      <c r="E757" s="100"/>
    </row>
    <row r="758" spans="1:5" ht="12.75">
      <c r="A758" s="102"/>
      <c r="B758" s="279" t="s">
        <v>6763</v>
      </c>
      <c r="C758" s="279"/>
      <c r="D758" s="102" t="s">
        <v>6764</v>
      </c>
      <c r="E758" s="100"/>
    </row>
    <row r="759" spans="1:5" ht="12.75">
      <c r="A759" s="34"/>
      <c r="B759" s="34"/>
      <c r="C759" s="34" t="s">
        <v>6765</v>
      </c>
      <c r="D759" s="34" t="s">
        <v>6766</v>
      </c>
      <c r="E759" s="100"/>
    </row>
    <row r="760" spans="1:5" ht="12.75">
      <c r="A760" s="34"/>
      <c r="B760" s="34"/>
      <c r="C760" s="34" t="s">
        <v>6767</v>
      </c>
      <c r="D760" s="34" t="s">
        <v>6768</v>
      </c>
      <c r="E760" s="100"/>
    </row>
    <row r="761" spans="1:5" ht="12.75">
      <c r="A761" s="34"/>
      <c r="B761" s="34"/>
      <c r="C761" s="34" t="s">
        <v>6769</v>
      </c>
      <c r="D761" s="34" t="s">
        <v>6770</v>
      </c>
      <c r="E761" s="100"/>
    </row>
    <row r="762" spans="1:5" ht="12.75">
      <c r="A762" s="34"/>
      <c r="B762" s="34"/>
      <c r="C762" s="34" t="s">
        <v>6771</v>
      </c>
      <c r="D762" s="34" t="s">
        <v>6772</v>
      </c>
      <c r="E762" s="100"/>
    </row>
    <row r="763" spans="1:5" ht="12.75">
      <c r="A763" s="34"/>
      <c r="B763" s="34"/>
      <c r="C763" s="34" t="s">
        <v>6773</v>
      </c>
      <c r="D763" s="34" t="s">
        <v>6774</v>
      </c>
      <c r="E763" s="100"/>
    </row>
    <row r="764" spans="1:5" ht="12.75">
      <c r="A764" s="34"/>
      <c r="B764" s="34"/>
      <c r="C764" s="34" t="s">
        <v>6775</v>
      </c>
      <c r="D764" s="34" t="s">
        <v>6776</v>
      </c>
      <c r="E764" s="100"/>
    </row>
    <row r="765" spans="1:5" ht="12.75">
      <c r="A765" s="34"/>
      <c r="B765" s="34"/>
      <c r="C765" s="34" t="s">
        <v>6777</v>
      </c>
      <c r="D765" s="34" t="s">
        <v>6778</v>
      </c>
      <c r="E765" s="100"/>
    </row>
    <row r="766" spans="1:5" ht="12.75">
      <c r="A766" s="34"/>
      <c r="B766" s="34"/>
      <c r="C766" s="34" t="s">
        <v>6779</v>
      </c>
      <c r="D766" s="34" t="s">
        <v>6780</v>
      </c>
      <c r="E766" s="100"/>
    </row>
    <row r="767" spans="1:5" ht="12.75">
      <c r="A767" s="34"/>
      <c r="B767" s="34"/>
      <c r="C767" s="34" t="s">
        <v>6781</v>
      </c>
      <c r="D767" s="34" t="s">
        <v>6782</v>
      </c>
      <c r="E767" s="100"/>
    </row>
    <row r="768" spans="1:5" ht="12.75">
      <c r="A768" s="34"/>
      <c r="B768" s="34"/>
      <c r="C768" s="34" t="s">
        <v>6783</v>
      </c>
      <c r="D768" s="34" t="s">
        <v>6784</v>
      </c>
      <c r="E768" s="100"/>
    </row>
    <row r="769" spans="1:5" ht="12.75">
      <c r="A769" s="34"/>
      <c r="B769" s="34"/>
      <c r="C769" s="34" t="s">
        <v>6785</v>
      </c>
      <c r="D769" s="34" t="s">
        <v>6786</v>
      </c>
      <c r="E769" s="100"/>
    </row>
    <row r="770" spans="1:5" ht="12.75">
      <c r="A770" s="34"/>
      <c r="B770" s="34"/>
      <c r="C770" s="34" t="s">
        <v>6787</v>
      </c>
      <c r="D770" s="34" t="s">
        <v>6788</v>
      </c>
      <c r="E770" s="100"/>
    </row>
    <row r="771" spans="1:5" ht="12.75">
      <c r="A771" s="34"/>
      <c r="B771" s="34"/>
      <c r="C771" s="34" t="s">
        <v>6789</v>
      </c>
      <c r="D771" s="34" t="s">
        <v>6790</v>
      </c>
      <c r="E771" s="100"/>
    </row>
    <row r="772" spans="1:5" ht="12.75">
      <c r="A772" s="34"/>
      <c r="B772" s="34"/>
      <c r="C772" s="34" t="s">
        <v>6791</v>
      </c>
      <c r="D772" s="34" t="s">
        <v>6792</v>
      </c>
      <c r="E772" s="100"/>
    </row>
    <row r="773" spans="1:5" ht="12.75">
      <c r="A773" s="102"/>
      <c r="B773" s="279" t="s">
        <v>6793</v>
      </c>
      <c r="C773" s="279"/>
      <c r="D773" s="102" t="s">
        <v>6794</v>
      </c>
      <c r="E773" s="100"/>
    </row>
    <row r="774" spans="1:5" ht="12.75">
      <c r="A774" s="34"/>
      <c r="B774" s="34"/>
      <c r="C774" s="34" t="s">
        <v>6795</v>
      </c>
      <c r="D774" s="34" t="s">
        <v>6796</v>
      </c>
      <c r="E774" s="100"/>
    </row>
    <row r="775" spans="1:5" ht="12.75">
      <c r="A775" s="34"/>
      <c r="B775" s="34"/>
      <c r="C775" s="34" t="s">
        <v>6797</v>
      </c>
      <c r="D775" s="34" t="s">
        <v>6798</v>
      </c>
      <c r="E775" s="100"/>
    </row>
    <row r="776" spans="1:5" ht="12.75">
      <c r="A776" s="34"/>
      <c r="B776" s="34"/>
      <c r="C776" s="34" t="s">
        <v>6799</v>
      </c>
      <c r="D776" s="34" t="s">
        <v>6800</v>
      </c>
      <c r="E776" s="100"/>
    </row>
    <row r="777" spans="1:5" ht="12.75">
      <c r="A777" s="34"/>
      <c r="B777" s="34"/>
      <c r="C777" s="34" t="s">
        <v>6801</v>
      </c>
      <c r="D777" s="34" t="s">
        <v>6802</v>
      </c>
      <c r="E777" s="100"/>
    </row>
    <row r="778" spans="1:5" ht="12.75">
      <c r="A778" s="34"/>
      <c r="B778" s="34"/>
      <c r="C778" s="34" t="s">
        <v>6803</v>
      </c>
      <c r="D778" s="34" t="s">
        <v>6804</v>
      </c>
      <c r="E778" s="100"/>
    </row>
    <row r="779" spans="1:5" ht="12.75">
      <c r="A779" s="34"/>
      <c r="B779" s="34"/>
      <c r="C779" s="34" t="s">
        <v>6805</v>
      </c>
      <c r="D779" s="34" t="s">
        <v>6806</v>
      </c>
      <c r="E779" s="100"/>
    </row>
    <row r="780" spans="1:5" ht="12.75">
      <c r="A780" s="102"/>
      <c r="B780" s="279" t="s">
        <v>6807</v>
      </c>
      <c r="C780" s="279"/>
      <c r="D780" s="102" t="s">
        <v>6808</v>
      </c>
      <c r="E780" s="100"/>
    </row>
    <row r="781" spans="1:5" ht="12.75">
      <c r="A781" s="34"/>
      <c r="B781" s="34"/>
      <c r="C781" s="34" t="s">
        <v>6809</v>
      </c>
      <c r="D781" s="34" t="s">
        <v>6810</v>
      </c>
      <c r="E781" s="100"/>
    </row>
    <row r="782" spans="1:5" ht="12.75">
      <c r="A782" s="34"/>
      <c r="B782" s="34"/>
      <c r="C782" s="34" t="s">
        <v>6811</v>
      </c>
      <c r="D782" s="34" t="s">
        <v>6812</v>
      </c>
      <c r="E782" s="100"/>
    </row>
    <row r="783" spans="1:5" ht="12.75">
      <c r="A783" s="34"/>
      <c r="B783" s="34"/>
      <c r="C783" s="34" t="s">
        <v>6813</v>
      </c>
      <c r="D783" s="34" t="s">
        <v>6814</v>
      </c>
      <c r="E783" s="100"/>
    </row>
    <row r="784" spans="1:5" ht="12.75">
      <c r="A784" s="34"/>
      <c r="B784" s="34"/>
      <c r="C784" s="34" t="s">
        <v>6815</v>
      </c>
      <c r="D784" s="34" t="s">
        <v>6816</v>
      </c>
      <c r="E784" s="100"/>
    </row>
    <row r="785" spans="1:5" ht="12.75">
      <c r="A785" s="34"/>
      <c r="B785" s="34"/>
      <c r="C785" s="34" t="s">
        <v>6817</v>
      </c>
      <c r="D785" s="34" t="s">
        <v>6818</v>
      </c>
      <c r="E785" s="100"/>
    </row>
    <row r="786" spans="1:5" ht="12.75">
      <c r="A786" s="34"/>
      <c r="B786" s="34"/>
      <c r="C786" s="34" t="s">
        <v>6819</v>
      </c>
      <c r="D786" s="34" t="s">
        <v>6820</v>
      </c>
      <c r="E786" s="100"/>
    </row>
    <row r="787" spans="1:5" ht="12.75">
      <c r="A787" s="34"/>
      <c r="B787" s="34"/>
      <c r="C787" s="34" t="s">
        <v>6821</v>
      </c>
      <c r="D787" s="34" t="s">
        <v>6822</v>
      </c>
      <c r="E787" s="100"/>
    </row>
    <row r="788" spans="1:5" ht="12.75">
      <c r="A788" s="34"/>
      <c r="B788" s="34"/>
      <c r="C788" s="34" t="s">
        <v>6823</v>
      </c>
      <c r="D788" s="34" t="s">
        <v>6824</v>
      </c>
      <c r="E788" s="100"/>
    </row>
    <row r="789" spans="1:5" ht="12.75">
      <c r="A789" s="34"/>
      <c r="B789" s="34"/>
      <c r="C789" s="34" t="s">
        <v>6825</v>
      </c>
      <c r="D789" s="34" t="s">
        <v>6826</v>
      </c>
      <c r="E789" s="100"/>
    </row>
    <row r="790" spans="1:5" ht="12.75">
      <c r="A790" s="34"/>
      <c r="B790" s="34"/>
      <c r="C790" s="34" t="s">
        <v>6827</v>
      </c>
      <c r="D790" s="34" t="s">
        <v>6828</v>
      </c>
      <c r="E790" s="100"/>
    </row>
    <row r="791" spans="1:5" ht="12.75">
      <c r="A791" s="34"/>
      <c r="B791" s="34"/>
      <c r="C791" s="34" t="s">
        <v>6829</v>
      </c>
      <c r="D791" s="34" t="s">
        <v>6830</v>
      </c>
      <c r="E791" s="100"/>
    </row>
    <row r="792" spans="1:5" ht="12.75">
      <c r="A792" s="34"/>
      <c r="B792" s="34"/>
      <c r="C792" s="34" t="s">
        <v>6831</v>
      </c>
      <c r="D792" s="34" t="s">
        <v>6832</v>
      </c>
      <c r="E792" s="100"/>
    </row>
    <row r="793" spans="1:5" ht="12.75">
      <c r="A793" s="34"/>
      <c r="B793" s="34"/>
      <c r="C793" s="34" t="s">
        <v>6833</v>
      </c>
      <c r="D793" s="34" t="s">
        <v>6834</v>
      </c>
      <c r="E793" s="100"/>
    </row>
    <row r="794" spans="1:5" ht="12.75">
      <c r="A794" s="34"/>
      <c r="B794" s="34"/>
      <c r="C794" s="34" t="s">
        <v>6835</v>
      </c>
      <c r="D794" s="34" t="s">
        <v>6836</v>
      </c>
      <c r="E794" s="100"/>
    </row>
    <row r="795" spans="1:5" ht="12.75">
      <c r="A795" s="34"/>
      <c r="B795" s="34"/>
      <c r="C795" s="34" t="s">
        <v>6837</v>
      </c>
      <c r="D795" s="34" t="s">
        <v>6838</v>
      </c>
      <c r="E795" s="100"/>
    </row>
    <row r="796" spans="1:5" ht="12.75">
      <c r="A796" s="34"/>
      <c r="B796" s="34"/>
      <c r="C796" s="34" t="s">
        <v>6839</v>
      </c>
      <c r="D796" s="34" t="s">
        <v>6840</v>
      </c>
      <c r="E796" s="100"/>
    </row>
    <row r="797" spans="1:5" ht="12.75">
      <c r="A797" s="34"/>
      <c r="B797" s="34"/>
      <c r="C797" s="34" t="s">
        <v>6841</v>
      </c>
      <c r="D797" s="34" t="s">
        <v>6842</v>
      </c>
      <c r="E797" s="100"/>
    </row>
    <row r="798" spans="1:5" ht="12.75">
      <c r="A798" s="34"/>
      <c r="B798" s="34"/>
      <c r="C798" s="34" t="s">
        <v>6843</v>
      </c>
      <c r="D798" s="34" t="s">
        <v>6844</v>
      </c>
      <c r="E798" s="100"/>
    </row>
    <row r="799" spans="1:5" ht="12.75">
      <c r="A799" s="34"/>
      <c r="B799" s="34"/>
      <c r="C799" s="34" t="s">
        <v>6845</v>
      </c>
      <c r="D799" s="34" t="s">
        <v>6846</v>
      </c>
      <c r="E799" s="100"/>
    </row>
    <row r="800" spans="1:5" ht="12.75">
      <c r="A800" s="102"/>
      <c r="B800" s="279" t="s">
        <v>6847</v>
      </c>
      <c r="C800" s="279"/>
      <c r="D800" s="102" t="s">
        <v>6848</v>
      </c>
      <c r="E800" s="100"/>
    </row>
    <row r="801" spans="1:5" ht="12.75">
      <c r="A801" s="34"/>
      <c r="B801" s="34"/>
      <c r="C801" s="34" t="s">
        <v>6849</v>
      </c>
      <c r="D801" s="34" t="s">
        <v>6850</v>
      </c>
      <c r="E801" s="100"/>
    </row>
    <row r="802" spans="1:5" ht="12.75">
      <c r="A802" s="34"/>
      <c r="B802" s="34"/>
      <c r="C802" s="34" t="s">
        <v>6851</v>
      </c>
      <c r="D802" s="34" t="s">
        <v>6852</v>
      </c>
      <c r="E802" s="100"/>
    </row>
    <row r="803" spans="1:5" ht="12.75">
      <c r="A803" s="34"/>
      <c r="B803" s="34"/>
      <c r="C803" s="34" t="s">
        <v>6853</v>
      </c>
      <c r="D803" s="34" t="s">
        <v>6854</v>
      </c>
      <c r="E803" s="100"/>
    </row>
    <row r="804" spans="1:5" ht="12.75">
      <c r="A804" s="34"/>
      <c r="B804" s="34"/>
      <c r="C804" s="34" t="s">
        <v>6855</v>
      </c>
      <c r="D804" s="34" t="s">
        <v>6856</v>
      </c>
      <c r="E804" s="100"/>
    </row>
    <row r="805" spans="1:5" ht="12.75">
      <c r="A805" s="34"/>
      <c r="B805" s="34"/>
      <c r="C805" s="34" t="s">
        <v>6857</v>
      </c>
      <c r="D805" s="34" t="s">
        <v>6858</v>
      </c>
      <c r="E805" s="100"/>
    </row>
    <row r="806" spans="1:5" ht="12.75">
      <c r="A806" s="102"/>
      <c r="B806" s="279" t="s">
        <v>6859</v>
      </c>
      <c r="C806" s="279"/>
      <c r="D806" s="102" t="s">
        <v>6860</v>
      </c>
      <c r="E806" s="100"/>
    </row>
    <row r="807" spans="1:5" ht="12.75">
      <c r="A807" s="34"/>
      <c r="B807" s="34"/>
      <c r="C807" s="34" t="s">
        <v>6861</v>
      </c>
      <c r="D807" s="34" t="s">
        <v>6862</v>
      </c>
      <c r="E807" s="100"/>
    </row>
    <row r="808" spans="1:5" ht="12.75">
      <c r="A808" s="34"/>
      <c r="B808" s="34"/>
      <c r="C808" s="34" t="s">
        <v>6863</v>
      </c>
      <c r="D808" s="34" t="s">
        <v>6864</v>
      </c>
      <c r="E808" s="100"/>
    </row>
    <row r="809" spans="1:5" ht="12.75">
      <c r="A809" s="34"/>
      <c r="B809" s="34"/>
      <c r="C809" s="34" t="s">
        <v>6865</v>
      </c>
      <c r="D809" s="34" t="s">
        <v>6866</v>
      </c>
      <c r="E809" s="100"/>
    </row>
    <row r="810" spans="1:5" ht="12.75">
      <c r="A810" s="34"/>
      <c r="B810" s="34"/>
      <c r="C810" s="34" t="s">
        <v>6867</v>
      </c>
      <c r="D810" s="34" t="s">
        <v>6868</v>
      </c>
      <c r="E810" s="100"/>
    </row>
    <row r="811" spans="1:5" ht="12.75">
      <c r="A811" s="34"/>
      <c r="B811" s="34"/>
      <c r="C811" s="34" t="s">
        <v>6869</v>
      </c>
      <c r="D811" s="34" t="s">
        <v>6870</v>
      </c>
      <c r="E811" s="100"/>
    </row>
    <row r="812" spans="1:5" ht="12.75">
      <c r="A812" s="34"/>
      <c r="B812" s="34"/>
      <c r="C812" s="34" t="s">
        <v>6871</v>
      </c>
      <c r="D812" s="34" t="s">
        <v>6872</v>
      </c>
      <c r="E812" s="100"/>
    </row>
    <row r="813" spans="1:5" ht="12.75">
      <c r="A813" s="102"/>
      <c r="B813" s="279" t="s">
        <v>6873</v>
      </c>
      <c r="C813" s="279"/>
      <c r="D813" s="102" t="s">
        <v>6874</v>
      </c>
      <c r="E813" s="100"/>
    </row>
    <row r="814" spans="1:5" ht="12.75">
      <c r="A814" s="34"/>
      <c r="B814" s="34"/>
      <c r="C814" s="34" t="s">
        <v>6875</v>
      </c>
      <c r="D814" s="34" t="s">
        <v>6876</v>
      </c>
      <c r="E814" s="100"/>
    </row>
    <row r="815" spans="1:5" ht="12.75">
      <c r="A815" s="34"/>
      <c r="B815" s="34"/>
      <c r="C815" s="34" t="s">
        <v>6877</v>
      </c>
      <c r="D815" s="34" t="s">
        <v>6878</v>
      </c>
      <c r="E815" s="100"/>
    </row>
    <row r="816" spans="1:5" ht="12.75">
      <c r="A816" s="34"/>
      <c r="B816" s="34"/>
      <c r="C816" s="34" t="s">
        <v>6879</v>
      </c>
      <c r="D816" s="34" t="s">
        <v>6880</v>
      </c>
      <c r="E816" s="100"/>
    </row>
    <row r="817" spans="1:5" ht="12.75">
      <c r="A817" s="34"/>
      <c r="B817" s="34"/>
      <c r="C817" s="34" t="s">
        <v>6881</v>
      </c>
      <c r="D817" s="34" t="s">
        <v>6882</v>
      </c>
      <c r="E817" s="100"/>
    </row>
    <row r="818" spans="1:5" ht="12.75">
      <c r="A818" s="34"/>
      <c r="B818" s="34"/>
      <c r="C818" s="34" t="s">
        <v>6883</v>
      </c>
      <c r="D818" s="34" t="s">
        <v>6884</v>
      </c>
      <c r="E818" s="100"/>
    </row>
    <row r="819" spans="1:5" ht="12.75">
      <c r="A819" s="34"/>
      <c r="B819" s="34"/>
      <c r="C819" s="34" t="s">
        <v>6885</v>
      </c>
      <c r="D819" s="34" t="s">
        <v>6886</v>
      </c>
      <c r="E819" s="100"/>
    </row>
    <row r="820" spans="1:5" ht="12.75">
      <c r="A820" s="34"/>
      <c r="B820" s="34"/>
      <c r="C820" s="34" t="s">
        <v>6887</v>
      </c>
      <c r="D820" s="34" t="s">
        <v>6888</v>
      </c>
      <c r="E820" s="100"/>
    </row>
    <row r="821" spans="1:5" ht="12.75">
      <c r="A821" s="34"/>
      <c r="B821" s="34"/>
      <c r="C821" s="34" t="s">
        <v>6889</v>
      </c>
      <c r="D821" s="34" t="s">
        <v>6890</v>
      </c>
      <c r="E821" s="100"/>
    </row>
    <row r="822" spans="1:5" ht="12.75">
      <c r="A822" s="34"/>
      <c r="B822" s="34"/>
      <c r="C822" s="34" t="s">
        <v>6891</v>
      </c>
      <c r="D822" s="34" t="s">
        <v>6892</v>
      </c>
      <c r="E822" s="100"/>
    </row>
    <row r="823" spans="1:5" ht="12.75">
      <c r="A823" s="34"/>
      <c r="B823" s="34"/>
      <c r="C823" s="34" t="s">
        <v>6893</v>
      </c>
      <c r="D823" s="34" t="s">
        <v>6894</v>
      </c>
      <c r="E823" s="100"/>
    </row>
    <row r="824" spans="1:5" ht="12.75">
      <c r="A824" s="34"/>
      <c r="B824" s="34"/>
      <c r="C824" s="34" t="s">
        <v>6895</v>
      </c>
      <c r="D824" s="34" t="s">
        <v>6896</v>
      </c>
      <c r="E824" s="100"/>
    </row>
    <row r="825" spans="1:5" ht="12.75">
      <c r="A825" s="102"/>
      <c r="B825" s="279" t="s">
        <v>6897</v>
      </c>
      <c r="C825" s="279"/>
      <c r="D825" s="102" t="s">
        <v>6898</v>
      </c>
      <c r="E825" s="100"/>
    </row>
    <row r="826" spans="1:5" ht="12.75">
      <c r="A826" s="34"/>
      <c r="B826" s="34"/>
      <c r="C826" s="34" t="s">
        <v>6899</v>
      </c>
      <c r="D826" s="34" t="s">
        <v>6900</v>
      </c>
      <c r="E826" s="100"/>
    </row>
    <row r="827" spans="1:5" ht="12.75">
      <c r="A827" s="34"/>
      <c r="B827" s="34"/>
      <c r="C827" s="34" t="s">
        <v>6901</v>
      </c>
      <c r="D827" s="34" t="s">
        <v>6902</v>
      </c>
      <c r="E827" s="100"/>
    </row>
    <row r="828" spans="1:5" ht="12.75">
      <c r="A828" s="34"/>
      <c r="B828" s="34"/>
      <c r="C828" s="34" t="s">
        <v>6903</v>
      </c>
      <c r="D828" s="34" t="s">
        <v>6904</v>
      </c>
      <c r="E828" s="100"/>
    </row>
    <row r="829" spans="1:5" ht="12.75">
      <c r="A829" s="34"/>
      <c r="B829" s="34"/>
      <c r="C829" s="34" t="s">
        <v>6905</v>
      </c>
      <c r="D829" s="34" t="s">
        <v>6906</v>
      </c>
      <c r="E829" s="100"/>
    </row>
    <row r="830" spans="1:5" ht="14.25">
      <c r="A830" s="31"/>
      <c r="B830" s="31"/>
      <c r="C830" s="31"/>
      <c r="D830" s="31"/>
      <c r="E830" s="100"/>
    </row>
    <row r="831" spans="1:5" ht="12.75">
      <c r="A831" s="280" t="s">
        <v>6907</v>
      </c>
      <c r="B831" s="280"/>
      <c r="C831" s="280"/>
      <c r="D831" s="101" t="s">
        <v>6908</v>
      </c>
      <c r="E831" s="100"/>
    </row>
    <row r="832" spans="1:5" ht="12.75">
      <c r="A832" s="102"/>
      <c r="B832" s="279" t="s">
        <v>6909</v>
      </c>
      <c r="C832" s="279"/>
      <c r="D832" s="102" t="s">
        <v>6910</v>
      </c>
      <c r="E832" s="100"/>
    </row>
    <row r="833" spans="1:5" ht="12.75">
      <c r="A833" s="34"/>
      <c r="B833" s="34"/>
      <c r="C833" s="34" t="s">
        <v>6911</v>
      </c>
      <c r="D833" s="34" t="s">
        <v>6912</v>
      </c>
      <c r="E833" s="100"/>
    </row>
    <row r="834" spans="1:5" ht="12.75">
      <c r="A834" s="34"/>
      <c r="B834" s="34"/>
      <c r="C834" s="34" t="s">
        <v>6913</v>
      </c>
      <c r="D834" s="34" t="s">
        <v>6914</v>
      </c>
      <c r="E834" s="100"/>
    </row>
    <row r="835" spans="1:5" ht="12.75">
      <c r="A835" s="34"/>
      <c r="B835" s="34"/>
      <c r="C835" s="34" t="s">
        <v>6915</v>
      </c>
      <c r="D835" s="34" t="s">
        <v>6916</v>
      </c>
      <c r="E835" s="100"/>
    </row>
    <row r="836" spans="1:5" ht="12.75">
      <c r="A836" s="34"/>
      <c r="B836" s="34"/>
      <c r="C836" s="34" t="s">
        <v>6917</v>
      </c>
      <c r="D836" s="34" t="s">
        <v>6918</v>
      </c>
      <c r="E836" s="100"/>
    </row>
    <row r="837" spans="1:5" ht="12.75">
      <c r="A837" s="34"/>
      <c r="B837" s="34"/>
      <c r="C837" s="34" t="s">
        <v>6919</v>
      </c>
      <c r="D837" s="34" t="s">
        <v>6920</v>
      </c>
      <c r="E837" s="100"/>
    </row>
    <row r="838" spans="1:5" ht="12.75">
      <c r="A838" s="102"/>
      <c r="B838" s="279" t="s">
        <v>6921</v>
      </c>
      <c r="C838" s="279"/>
      <c r="D838" s="102" t="s">
        <v>6922</v>
      </c>
      <c r="E838" s="100"/>
    </row>
    <row r="839" spans="1:5" ht="12.75">
      <c r="A839" s="34"/>
      <c r="B839" s="34"/>
      <c r="C839" s="34" t="s">
        <v>6923</v>
      </c>
      <c r="D839" s="34" t="s">
        <v>6924</v>
      </c>
      <c r="E839" s="100"/>
    </row>
    <row r="840" spans="1:5" ht="12.75">
      <c r="A840" s="34"/>
      <c r="B840" s="34"/>
      <c r="C840" s="34" t="s">
        <v>6925</v>
      </c>
      <c r="D840" s="34" t="s">
        <v>6926</v>
      </c>
      <c r="E840" s="100"/>
    </row>
    <row r="841" spans="1:5" ht="12.75">
      <c r="A841" s="34"/>
      <c r="B841" s="34"/>
      <c r="C841" s="34" t="s">
        <v>6927</v>
      </c>
      <c r="D841" s="34" t="s">
        <v>6928</v>
      </c>
      <c r="E841" s="100"/>
    </row>
    <row r="842" spans="1:5" ht="12.75">
      <c r="A842" s="34"/>
      <c r="B842" s="34"/>
      <c r="C842" s="34" t="s">
        <v>6929</v>
      </c>
      <c r="D842" s="34" t="s">
        <v>6930</v>
      </c>
      <c r="E842" s="100"/>
    </row>
    <row r="843" spans="1:5" ht="12.75">
      <c r="A843" s="34"/>
      <c r="B843" s="34"/>
      <c r="C843" s="34" t="s">
        <v>6931</v>
      </c>
      <c r="D843" s="34" t="s">
        <v>6932</v>
      </c>
      <c r="E843" s="100"/>
    </row>
    <row r="844" spans="1:5" ht="12.75">
      <c r="A844" s="34"/>
      <c r="B844" s="34"/>
      <c r="C844" s="34" t="s">
        <v>1494</v>
      </c>
      <c r="D844" s="34" t="s">
        <v>1495</v>
      </c>
      <c r="E844" s="100"/>
    </row>
    <row r="845" spans="1:5" ht="12.75">
      <c r="A845" s="34"/>
      <c r="B845" s="34"/>
      <c r="C845" s="34" t="s">
        <v>1496</v>
      </c>
      <c r="D845" s="34" t="s">
        <v>1497</v>
      </c>
      <c r="E845" s="100"/>
    </row>
    <row r="846" spans="1:5" ht="12.75">
      <c r="A846" s="34"/>
      <c r="B846" s="34"/>
      <c r="C846" s="34" t="s">
        <v>1498</v>
      </c>
      <c r="D846" s="34" t="s">
        <v>1499</v>
      </c>
      <c r="E846" s="100"/>
    </row>
    <row r="847" spans="1:5" ht="12.75">
      <c r="A847" s="34"/>
      <c r="B847" s="34"/>
      <c r="C847" s="34" t="s">
        <v>1500</v>
      </c>
      <c r="D847" s="34" t="s">
        <v>1501</v>
      </c>
      <c r="E847" s="100"/>
    </row>
    <row r="848" spans="1:5" ht="12.75">
      <c r="A848" s="34"/>
      <c r="B848" s="34"/>
      <c r="C848" s="34" t="s">
        <v>1502</v>
      </c>
      <c r="D848" s="34" t="s">
        <v>1503</v>
      </c>
      <c r="E848" s="100"/>
    </row>
    <row r="849" spans="1:5" ht="12.75">
      <c r="A849" s="34"/>
      <c r="B849" s="34"/>
      <c r="C849" s="34" t="s">
        <v>1504</v>
      </c>
      <c r="D849" s="34" t="s">
        <v>1505</v>
      </c>
      <c r="E849" s="100"/>
    </row>
    <row r="850" spans="1:5" ht="12.75">
      <c r="A850" s="34"/>
      <c r="B850" s="34"/>
      <c r="C850" s="34" t="s">
        <v>1506</v>
      </c>
      <c r="D850" s="34" t="s">
        <v>1507</v>
      </c>
      <c r="E850" s="100"/>
    </row>
    <row r="851" spans="1:5" ht="12.75">
      <c r="A851" s="102"/>
      <c r="B851" s="279" t="s">
        <v>1508</v>
      </c>
      <c r="C851" s="279"/>
      <c r="D851" s="102" t="s">
        <v>1509</v>
      </c>
      <c r="E851" s="100"/>
    </row>
    <row r="852" spans="1:5" ht="12.75">
      <c r="A852" s="34"/>
      <c r="B852" s="34"/>
      <c r="C852" s="34" t="s">
        <v>1510</v>
      </c>
      <c r="D852" s="34" t="s">
        <v>1511</v>
      </c>
      <c r="E852" s="100"/>
    </row>
    <row r="853" spans="1:5" ht="12.75">
      <c r="A853" s="34"/>
      <c r="B853" s="34"/>
      <c r="C853" s="34" t="s">
        <v>1512</v>
      </c>
      <c r="D853" s="34" t="s">
        <v>1513</v>
      </c>
      <c r="E853" s="100"/>
    </row>
    <row r="854" spans="1:5" ht="12.75">
      <c r="A854" s="34"/>
      <c r="B854" s="34"/>
      <c r="C854" s="34" t="s">
        <v>1514</v>
      </c>
      <c r="D854" s="34" t="s">
        <v>1515</v>
      </c>
      <c r="E854" s="100"/>
    </row>
    <row r="855" spans="1:5" ht="12.75">
      <c r="A855" s="34"/>
      <c r="B855" s="34"/>
      <c r="C855" s="34" t="s">
        <v>1516</v>
      </c>
      <c r="D855" s="34" t="s">
        <v>1517</v>
      </c>
      <c r="E855" s="100"/>
    </row>
    <row r="856" spans="1:5" ht="12.75">
      <c r="A856" s="34"/>
      <c r="B856" s="34"/>
      <c r="C856" s="34" t="s">
        <v>1518</v>
      </c>
      <c r="D856" s="34" t="s">
        <v>1519</v>
      </c>
      <c r="E856" s="100"/>
    </row>
    <row r="857" spans="1:5" ht="12.75">
      <c r="A857" s="34"/>
      <c r="B857" s="34"/>
      <c r="C857" s="34" t="s">
        <v>1520</v>
      </c>
      <c r="D857" s="34" t="s">
        <v>1521</v>
      </c>
      <c r="E857" s="100"/>
    </row>
    <row r="858" spans="1:5" ht="12.75">
      <c r="A858" s="34"/>
      <c r="B858" s="34"/>
      <c r="C858" s="34" t="s">
        <v>1522</v>
      </c>
      <c r="D858" s="34" t="s">
        <v>1523</v>
      </c>
      <c r="E858" s="100"/>
    </row>
    <row r="859" spans="1:5" ht="12.75">
      <c r="A859" s="102"/>
      <c r="B859" s="279" t="s">
        <v>1524</v>
      </c>
      <c r="C859" s="279"/>
      <c r="D859" s="102" t="s">
        <v>1525</v>
      </c>
      <c r="E859" s="100"/>
    </row>
    <row r="860" spans="1:5" ht="12.75">
      <c r="A860" s="34"/>
      <c r="B860" s="34"/>
      <c r="C860" s="34" t="s">
        <v>1526</v>
      </c>
      <c r="D860" s="34" t="s">
        <v>1527</v>
      </c>
      <c r="E860" s="100"/>
    </row>
    <row r="861" spans="1:5" ht="12.75">
      <c r="A861" s="34"/>
      <c r="B861" s="34"/>
      <c r="C861" s="34" t="s">
        <v>1528</v>
      </c>
      <c r="D861" s="34" t="s">
        <v>1529</v>
      </c>
      <c r="E861" s="100"/>
    </row>
    <row r="862" spans="1:5" ht="12.75">
      <c r="A862" s="34"/>
      <c r="B862" s="34"/>
      <c r="C862" s="34" t="s">
        <v>1530</v>
      </c>
      <c r="D862" s="34" t="s">
        <v>1531</v>
      </c>
      <c r="E862" s="100"/>
    </row>
    <row r="863" spans="1:5" ht="12.75">
      <c r="A863" s="102"/>
      <c r="B863" s="279" t="s">
        <v>1532</v>
      </c>
      <c r="C863" s="279"/>
      <c r="D863" s="102" t="s">
        <v>1533</v>
      </c>
      <c r="E863" s="100"/>
    </row>
    <row r="864" spans="1:5" ht="12.75">
      <c r="A864" s="34"/>
      <c r="B864" s="34"/>
      <c r="C864" s="34" t="s">
        <v>1534</v>
      </c>
      <c r="D864" s="34" t="s">
        <v>1535</v>
      </c>
      <c r="E864" s="100"/>
    </row>
    <row r="865" spans="1:5" ht="12.75">
      <c r="A865" s="34"/>
      <c r="B865" s="34"/>
      <c r="C865" s="34" t="s">
        <v>1536</v>
      </c>
      <c r="D865" s="34" t="s">
        <v>1537</v>
      </c>
      <c r="E865" s="100"/>
    </row>
    <row r="866" spans="1:5" ht="12.75">
      <c r="A866" s="34"/>
      <c r="B866" s="34"/>
      <c r="C866" s="34" t="s">
        <v>1538</v>
      </c>
      <c r="D866" s="34" t="s">
        <v>1539</v>
      </c>
      <c r="E866" s="100"/>
    </row>
    <row r="867" spans="1:5" ht="12.75">
      <c r="A867" s="34"/>
      <c r="B867" s="34"/>
      <c r="C867" s="34" t="s">
        <v>1540</v>
      </c>
      <c r="D867" s="34" t="s">
        <v>1541</v>
      </c>
      <c r="E867" s="100"/>
    </row>
    <row r="868" spans="1:5" ht="12.75">
      <c r="A868" s="34"/>
      <c r="B868" s="34"/>
      <c r="C868" s="34" t="s">
        <v>1542</v>
      </c>
      <c r="D868" s="34" t="s">
        <v>1543</v>
      </c>
      <c r="E868" s="100"/>
    </row>
    <row r="869" spans="1:5" ht="12.75">
      <c r="A869" s="34"/>
      <c r="B869" s="34"/>
      <c r="C869" s="34" t="s">
        <v>1544</v>
      </c>
      <c r="D869" s="34" t="s">
        <v>1545</v>
      </c>
      <c r="E869" s="100"/>
    </row>
    <row r="870" spans="1:5" ht="12.75">
      <c r="A870" s="34"/>
      <c r="B870" s="34"/>
      <c r="C870" s="34" t="s">
        <v>1546</v>
      </c>
      <c r="D870" s="34" t="s">
        <v>1547</v>
      </c>
      <c r="E870" s="100"/>
    </row>
    <row r="871" spans="1:5" ht="12.75">
      <c r="A871" s="34"/>
      <c r="B871" s="34"/>
      <c r="C871" s="34" t="s">
        <v>1548</v>
      </c>
      <c r="D871" s="34" t="s">
        <v>1549</v>
      </c>
      <c r="E871" s="100"/>
    </row>
    <row r="872" spans="1:5" ht="12.75">
      <c r="A872" s="34"/>
      <c r="B872" s="34"/>
      <c r="C872" s="34" t="s">
        <v>1550</v>
      </c>
      <c r="D872" s="34" t="s">
        <v>1551</v>
      </c>
      <c r="E872" s="100"/>
    </row>
    <row r="873" spans="1:5" ht="12.75">
      <c r="A873" s="34"/>
      <c r="B873" s="34"/>
      <c r="C873" s="34" t="s">
        <v>1552</v>
      </c>
      <c r="D873" s="34" t="s">
        <v>1553</v>
      </c>
      <c r="E873" s="100"/>
    </row>
    <row r="874" spans="1:5" ht="12.75">
      <c r="A874" s="34"/>
      <c r="B874" s="34"/>
      <c r="C874" s="34" t="s">
        <v>1554</v>
      </c>
      <c r="D874" s="34" t="s">
        <v>1555</v>
      </c>
      <c r="E874" s="100"/>
    </row>
    <row r="875" spans="1:5" ht="12.75">
      <c r="A875" s="34"/>
      <c r="B875" s="34"/>
      <c r="C875" s="34" t="s">
        <v>1556</v>
      </c>
      <c r="D875" s="34" t="s">
        <v>1557</v>
      </c>
      <c r="E875" s="100"/>
    </row>
    <row r="876" spans="1:5" ht="12.75">
      <c r="A876" s="102"/>
      <c r="B876" s="279" t="s">
        <v>1558</v>
      </c>
      <c r="C876" s="279"/>
      <c r="D876" s="102" t="s">
        <v>1559</v>
      </c>
      <c r="E876" s="100"/>
    </row>
    <row r="877" spans="1:5" ht="12.75">
      <c r="A877" s="34"/>
      <c r="B877" s="34"/>
      <c r="C877" s="34" t="s">
        <v>1560</v>
      </c>
      <c r="D877" s="34" t="s">
        <v>1561</v>
      </c>
      <c r="E877" s="100"/>
    </row>
    <row r="878" spans="1:5" ht="12.75">
      <c r="A878" s="34"/>
      <c r="B878" s="34"/>
      <c r="C878" s="34" t="s">
        <v>1562</v>
      </c>
      <c r="D878" s="34" t="s">
        <v>1563</v>
      </c>
      <c r="E878" s="100"/>
    </row>
    <row r="879" spans="1:5" ht="12.75">
      <c r="A879" s="34"/>
      <c r="B879" s="34"/>
      <c r="C879" s="34" t="s">
        <v>1564</v>
      </c>
      <c r="D879" s="34" t="s">
        <v>1565</v>
      </c>
      <c r="E879" s="100"/>
    </row>
    <row r="880" spans="1:5" ht="12.75">
      <c r="A880" s="102"/>
      <c r="B880" s="279" t="s">
        <v>1566</v>
      </c>
      <c r="C880" s="279"/>
      <c r="D880" s="102" t="s">
        <v>1567</v>
      </c>
      <c r="E880" s="100"/>
    </row>
    <row r="881" spans="1:5" ht="12.75">
      <c r="A881" s="34"/>
      <c r="B881" s="34"/>
      <c r="C881" s="34" t="s">
        <v>1568</v>
      </c>
      <c r="D881" s="34" t="s">
        <v>1569</v>
      </c>
      <c r="E881" s="100"/>
    </row>
    <row r="882" spans="1:5" ht="12.75">
      <c r="A882" s="34"/>
      <c r="B882" s="34"/>
      <c r="C882" s="34" t="s">
        <v>1570</v>
      </c>
      <c r="D882" s="34" t="s">
        <v>1571</v>
      </c>
      <c r="E882" s="100"/>
    </row>
    <row r="883" spans="1:5" ht="12.75">
      <c r="A883" s="34"/>
      <c r="B883" s="34"/>
      <c r="C883" s="34" t="s">
        <v>1572</v>
      </c>
      <c r="D883" s="34" t="s">
        <v>1573</v>
      </c>
      <c r="E883" s="100"/>
    </row>
    <row r="884" spans="1:5" ht="12.75">
      <c r="A884" s="34"/>
      <c r="B884" s="34"/>
      <c r="C884" s="34" t="s">
        <v>1574</v>
      </c>
      <c r="D884" s="34" t="s">
        <v>1575</v>
      </c>
      <c r="E884" s="100"/>
    </row>
    <row r="885" spans="1:5" ht="12.75">
      <c r="A885" s="34"/>
      <c r="B885" s="34"/>
      <c r="C885" s="34" t="s">
        <v>1576</v>
      </c>
      <c r="D885" s="34" t="s">
        <v>1577</v>
      </c>
      <c r="E885" s="100"/>
    </row>
    <row r="886" spans="1:5" ht="12.75">
      <c r="A886" s="34"/>
      <c r="B886" s="34"/>
      <c r="C886" s="34" t="s">
        <v>1578</v>
      </c>
      <c r="D886" s="34" t="s">
        <v>1579</v>
      </c>
      <c r="E886" s="100"/>
    </row>
    <row r="887" spans="1:5" ht="12.75">
      <c r="A887" s="34"/>
      <c r="B887" s="34"/>
      <c r="C887" s="34" t="s">
        <v>1580</v>
      </c>
      <c r="D887" s="34" t="s">
        <v>1581</v>
      </c>
      <c r="E887" s="100"/>
    </row>
    <row r="888" spans="1:5" ht="14.25">
      <c r="A888" s="31"/>
      <c r="B888" s="31"/>
      <c r="C888" s="31"/>
      <c r="D888" s="31"/>
      <c r="E888" s="100"/>
    </row>
    <row r="889" spans="1:5" ht="12.75">
      <c r="A889" s="280" t="s">
        <v>1582</v>
      </c>
      <c r="B889" s="280"/>
      <c r="C889" s="280"/>
      <c r="D889" s="101" t="s">
        <v>1583</v>
      </c>
      <c r="E889" s="100"/>
    </row>
    <row r="890" spans="1:5" ht="12.75">
      <c r="A890" s="102"/>
      <c r="B890" s="279" t="s">
        <v>1584</v>
      </c>
      <c r="C890" s="279"/>
      <c r="D890" s="102" t="s">
        <v>1585</v>
      </c>
      <c r="E890" s="100"/>
    </row>
    <row r="891" spans="1:5" ht="12.75">
      <c r="A891" s="34"/>
      <c r="B891" s="34"/>
      <c r="C891" s="34" t="s">
        <v>1586</v>
      </c>
      <c r="D891" s="34" t="s">
        <v>1587</v>
      </c>
      <c r="E891" s="100"/>
    </row>
    <row r="892" spans="1:5" ht="12.75">
      <c r="A892" s="34"/>
      <c r="B892" s="34"/>
      <c r="C892" s="34" t="s">
        <v>1588</v>
      </c>
      <c r="D892" s="34" t="s">
        <v>1589</v>
      </c>
      <c r="E892" s="100"/>
    </row>
    <row r="893" spans="1:5" ht="12.75">
      <c r="A893" s="34"/>
      <c r="B893" s="34"/>
      <c r="C893" s="34" t="s">
        <v>1590</v>
      </c>
      <c r="D893" s="34" t="s">
        <v>1591</v>
      </c>
      <c r="E893" s="100"/>
    </row>
    <row r="894" spans="1:5" ht="12.75">
      <c r="A894" s="34"/>
      <c r="B894" s="34"/>
      <c r="C894" s="34" t="s">
        <v>1592</v>
      </c>
      <c r="D894" s="34" t="s">
        <v>1593</v>
      </c>
      <c r="E894" s="100"/>
    </row>
    <row r="895" spans="1:5" ht="12.75">
      <c r="A895" s="34"/>
      <c r="B895" s="34"/>
      <c r="C895" s="34" t="s">
        <v>1594</v>
      </c>
      <c r="D895" s="34" t="s">
        <v>1595</v>
      </c>
      <c r="E895" s="100"/>
    </row>
    <row r="896" spans="1:5" ht="12.75">
      <c r="A896" s="102"/>
      <c r="B896" s="279" t="s">
        <v>1596</v>
      </c>
      <c r="C896" s="279"/>
      <c r="D896" s="102" t="s">
        <v>1597</v>
      </c>
      <c r="E896" s="100"/>
    </row>
    <row r="897" spans="1:5" ht="12.75">
      <c r="A897" s="34"/>
      <c r="B897" s="34"/>
      <c r="C897" s="34" t="s">
        <v>1598</v>
      </c>
      <c r="D897" s="34" t="s">
        <v>1599</v>
      </c>
      <c r="E897" s="100"/>
    </row>
    <row r="898" spans="1:5" ht="12.75">
      <c r="A898" s="34"/>
      <c r="B898" s="34"/>
      <c r="C898" s="34" t="s">
        <v>1600</v>
      </c>
      <c r="D898" s="34" t="s">
        <v>1601</v>
      </c>
      <c r="E898" s="100"/>
    </row>
    <row r="899" spans="1:5" ht="12.75">
      <c r="A899" s="34"/>
      <c r="B899" s="34"/>
      <c r="C899" s="34" t="s">
        <v>1602</v>
      </c>
      <c r="D899" s="34" t="s">
        <v>1603</v>
      </c>
      <c r="E899" s="100"/>
    </row>
    <row r="900" spans="1:5" ht="12.75">
      <c r="A900" s="34"/>
      <c r="B900" s="34"/>
      <c r="C900" s="34" t="s">
        <v>1604</v>
      </c>
      <c r="D900" s="34" t="s">
        <v>1605</v>
      </c>
      <c r="E900" s="100"/>
    </row>
    <row r="901" spans="1:5" ht="12.75">
      <c r="A901" s="34"/>
      <c r="B901" s="34"/>
      <c r="C901" s="34" t="s">
        <v>1606</v>
      </c>
      <c r="D901" s="34" t="s">
        <v>1607</v>
      </c>
      <c r="E901" s="100"/>
    </row>
    <row r="902" spans="1:5" ht="12.75">
      <c r="A902" s="102"/>
      <c r="B902" s="279" t="s">
        <v>1608</v>
      </c>
      <c r="C902" s="279"/>
      <c r="D902" s="102" t="s">
        <v>1609</v>
      </c>
      <c r="E902" s="100"/>
    </row>
    <row r="903" spans="1:5" ht="12.75">
      <c r="A903" s="34"/>
      <c r="B903" s="34"/>
      <c r="C903" s="34" t="s">
        <v>1610</v>
      </c>
      <c r="D903" s="34" t="s">
        <v>1611</v>
      </c>
      <c r="E903" s="100"/>
    </row>
    <row r="904" spans="1:5" ht="12.75">
      <c r="A904" s="34"/>
      <c r="B904" s="34"/>
      <c r="C904" s="34" t="s">
        <v>1612</v>
      </c>
      <c r="D904" s="34" t="s">
        <v>1613</v>
      </c>
      <c r="E904" s="100"/>
    </row>
    <row r="905" spans="1:5" ht="14.25">
      <c r="A905" s="31"/>
      <c r="B905" s="31"/>
      <c r="C905" s="31"/>
      <c r="D905" s="31"/>
      <c r="E905" s="100"/>
    </row>
    <row r="906" spans="1:5" ht="12.75">
      <c r="A906" s="280" t="s">
        <v>1614</v>
      </c>
      <c r="B906" s="280"/>
      <c r="C906" s="280"/>
      <c r="D906" s="101" t="s">
        <v>1615</v>
      </c>
      <c r="E906" s="100"/>
    </row>
    <row r="907" spans="1:5" ht="12.75">
      <c r="A907" s="102"/>
      <c r="B907" s="279" t="s">
        <v>1616</v>
      </c>
      <c r="C907" s="279"/>
      <c r="D907" s="102" t="s">
        <v>1617</v>
      </c>
      <c r="E907" s="100"/>
    </row>
    <row r="908" spans="1:5" ht="12.75">
      <c r="A908" s="34"/>
      <c r="B908" s="34"/>
      <c r="C908" s="34" t="s">
        <v>1618</v>
      </c>
      <c r="D908" s="34" t="s">
        <v>1619</v>
      </c>
      <c r="E908" s="100"/>
    </row>
    <row r="909" spans="1:5" ht="12.75">
      <c r="A909" s="34"/>
      <c r="B909" s="34"/>
      <c r="C909" s="34" t="s">
        <v>1620</v>
      </c>
      <c r="D909" s="34" t="s">
        <v>1621</v>
      </c>
      <c r="E909" s="100"/>
    </row>
    <row r="910" spans="1:5" ht="12.75">
      <c r="A910" s="34"/>
      <c r="B910" s="34"/>
      <c r="C910" s="34" t="s">
        <v>1622</v>
      </c>
      <c r="D910" s="34" t="s">
        <v>1623</v>
      </c>
      <c r="E910" s="100"/>
    </row>
    <row r="911" spans="1:5" ht="12.75">
      <c r="A911" s="34"/>
      <c r="B911" s="34"/>
      <c r="C911" s="34" t="s">
        <v>1624</v>
      </c>
      <c r="D911" s="34" t="s">
        <v>1625</v>
      </c>
      <c r="E911" s="100"/>
    </row>
    <row r="912" spans="1:5" ht="12.75">
      <c r="A912" s="34"/>
      <c r="B912" s="34"/>
      <c r="C912" s="34" t="s">
        <v>1626</v>
      </c>
      <c r="D912" s="34" t="s">
        <v>1627</v>
      </c>
      <c r="E912" s="100"/>
    </row>
    <row r="913" spans="1:5" ht="12.75">
      <c r="A913" s="34"/>
      <c r="B913" s="34"/>
      <c r="C913" s="34" t="s">
        <v>1628</v>
      </c>
      <c r="D913" s="34" t="s">
        <v>1629</v>
      </c>
      <c r="E913" s="100"/>
    </row>
    <row r="914" spans="1:5" ht="12.75">
      <c r="A914" s="34"/>
      <c r="B914" s="34"/>
      <c r="C914" s="34" t="s">
        <v>1630</v>
      </c>
      <c r="D914" s="34" t="s">
        <v>1631</v>
      </c>
      <c r="E914" s="100"/>
    </row>
    <row r="915" spans="1:5" ht="12.75">
      <c r="A915" s="102"/>
      <c r="B915" s="279" t="s">
        <v>1632</v>
      </c>
      <c r="C915" s="279"/>
      <c r="D915" s="102" t="s">
        <v>1633</v>
      </c>
      <c r="E915" s="100"/>
    </row>
    <row r="916" spans="1:5" ht="12.75">
      <c r="A916" s="34"/>
      <c r="B916" s="34"/>
      <c r="C916" s="34" t="s">
        <v>1634</v>
      </c>
      <c r="D916" s="34" t="s">
        <v>1635</v>
      </c>
      <c r="E916" s="100"/>
    </row>
    <row r="917" spans="1:5" ht="12.75">
      <c r="A917" s="34"/>
      <c r="B917" s="34"/>
      <c r="C917" s="34" t="s">
        <v>1636</v>
      </c>
      <c r="D917" s="34" t="s">
        <v>1637</v>
      </c>
      <c r="E917" s="100"/>
    </row>
    <row r="918" spans="1:5" ht="12.75">
      <c r="A918" s="34"/>
      <c r="B918" s="34"/>
      <c r="C918" s="34" t="s">
        <v>1638</v>
      </c>
      <c r="D918" s="34" t="s">
        <v>1639</v>
      </c>
      <c r="E918" s="100"/>
    </row>
    <row r="919" spans="1:5" ht="12.75">
      <c r="A919" s="102"/>
      <c r="B919" s="279" t="s">
        <v>1640</v>
      </c>
      <c r="C919" s="279"/>
      <c r="D919" s="102" t="s">
        <v>1641</v>
      </c>
      <c r="E919" s="100"/>
    </row>
    <row r="920" spans="1:5" ht="12.75">
      <c r="A920" s="34"/>
      <c r="B920" s="34"/>
      <c r="C920" s="34" t="s">
        <v>1642</v>
      </c>
      <c r="D920" s="34" t="s">
        <v>1643</v>
      </c>
      <c r="E920" s="100"/>
    </row>
    <row r="921" spans="1:5" ht="12.75">
      <c r="A921" s="34"/>
      <c r="B921" s="34"/>
      <c r="C921" s="34" t="s">
        <v>1644</v>
      </c>
      <c r="D921" s="34" t="s">
        <v>1645</v>
      </c>
      <c r="E921" s="100"/>
    </row>
    <row r="922" spans="1:5" ht="12.75">
      <c r="A922" s="34"/>
      <c r="B922" s="34"/>
      <c r="C922" s="34" t="s">
        <v>1646</v>
      </c>
      <c r="D922" s="34" t="s">
        <v>1647</v>
      </c>
      <c r="E922" s="100"/>
    </row>
    <row r="923" spans="1:5" ht="12.75">
      <c r="A923" s="34"/>
      <c r="B923" s="34"/>
      <c r="C923" s="34" t="s">
        <v>1648</v>
      </c>
      <c r="D923" s="34" t="s">
        <v>1649</v>
      </c>
      <c r="E923" s="100"/>
    </row>
    <row r="924" spans="1:5" ht="12.75">
      <c r="A924" s="34"/>
      <c r="B924" s="34"/>
      <c r="C924" s="34" t="s">
        <v>1650</v>
      </c>
      <c r="D924" s="34" t="s">
        <v>1651</v>
      </c>
      <c r="E924" s="100"/>
    </row>
    <row r="925" spans="1:5" ht="12.75">
      <c r="A925" s="34"/>
      <c r="B925" s="34"/>
      <c r="C925" s="34" t="s">
        <v>1652</v>
      </c>
      <c r="D925" s="34" t="s">
        <v>1653</v>
      </c>
      <c r="E925" s="100"/>
    </row>
    <row r="926" spans="1:5" ht="12.75">
      <c r="A926" s="34"/>
      <c r="B926" s="34"/>
      <c r="C926" s="34" t="s">
        <v>1654</v>
      </c>
      <c r="D926" s="34" t="s">
        <v>1655</v>
      </c>
      <c r="E926" s="100"/>
    </row>
    <row r="927" spans="1:5" ht="12.75">
      <c r="A927" s="34"/>
      <c r="B927" s="34"/>
      <c r="C927" s="34" t="s">
        <v>1656</v>
      </c>
      <c r="D927" s="34" t="s">
        <v>1657</v>
      </c>
      <c r="E927" s="100"/>
    </row>
    <row r="928" spans="1:5" ht="12.75">
      <c r="A928" s="34"/>
      <c r="B928" s="34"/>
      <c r="C928" s="34" t="s">
        <v>1658</v>
      </c>
      <c r="D928" s="34" t="s">
        <v>1659</v>
      </c>
      <c r="E928" s="100"/>
    </row>
    <row r="929" spans="1:5" ht="12.75">
      <c r="A929" s="102"/>
      <c r="B929" s="279" t="s">
        <v>1660</v>
      </c>
      <c r="C929" s="279"/>
      <c r="D929" s="102" t="s">
        <v>1661</v>
      </c>
      <c r="E929" s="100"/>
    </row>
    <row r="930" spans="1:5" ht="12.75">
      <c r="A930" s="34"/>
      <c r="B930" s="34"/>
      <c r="C930" s="34" t="s">
        <v>1662</v>
      </c>
      <c r="D930" s="34" t="s">
        <v>1663</v>
      </c>
      <c r="E930" s="100"/>
    </row>
    <row r="931" spans="1:5" ht="12.75">
      <c r="A931" s="102"/>
      <c r="B931" s="279" t="s">
        <v>1664</v>
      </c>
      <c r="C931" s="279"/>
      <c r="D931" s="102" t="s">
        <v>1665</v>
      </c>
      <c r="E931" s="100"/>
    </row>
    <row r="932" spans="1:5" ht="12.75">
      <c r="A932" s="34"/>
      <c r="B932" s="34"/>
      <c r="C932" s="34" t="s">
        <v>1666</v>
      </c>
      <c r="D932" s="34" t="s">
        <v>1667</v>
      </c>
      <c r="E932" s="100"/>
    </row>
    <row r="933" spans="1:5" ht="12.75">
      <c r="A933" s="34"/>
      <c r="B933" s="34"/>
      <c r="C933" s="34" t="s">
        <v>1668</v>
      </c>
      <c r="D933" s="34" t="s">
        <v>1669</v>
      </c>
      <c r="E933" s="100"/>
    </row>
    <row r="934" spans="1:5" ht="12.75">
      <c r="A934" s="34"/>
      <c r="B934" s="34"/>
      <c r="C934" s="34" t="s">
        <v>1670</v>
      </c>
      <c r="D934" s="34" t="s">
        <v>1671</v>
      </c>
      <c r="E934" s="100"/>
    </row>
    <row r="935" spans="1:5" ht="12.75">
      <c r="A935" s="34"/>
      <c r="B935" s="34"/>
      <c r="C935" s="34" t="s">
        <v>1672</v>
      </c>
      <c r="D935" s="34" t="s">
        <v>1673</v>
      </c>
      <c r="E935" s="100"/>
    </row>
    <row r="936" spans="1:5" ht="12.75">
      <c r="A936" s="34"/>
      <c r="B936" s="34"/>
      <c r="C936" s="34" t="s">
        <v>1674</v>
      </c>
      <c r="D936" s="34" t="s">
        <v>1675</v>
      </c>
      <c r="E936" s="100"/>
    </row>
    <row r="937" spans="1:5" ht="12.75">
      <c r="A937" s="34"/>
      <c r="B937" s="34"/>
      <c r="C937" s="34" t="s">
        <v>1676</v>
      </c>
      <c r="D937" s="34" t="s">
        <v>1677</v>
      </c>
      <c r="E937" s="100"/>
    </row>
    <row r="938" spans="1:5" ht="12.75">
      <c r="A938" s="34"/>
      <c r="B938" s="34"/>
      <c r="C938" s="34" t="s">
        <v>1678</v>
      </c>
      <c r="D938" s="34" t="s">
        <v>1679</v>
      </c>
      <c r="E938" s="100"/>
    </row>
    <row r="939" spans="1:5" ht="12.75">
      <c r="A939" s="34"/>
      <c r="B939" s="34"/>
      <c r="C939" s="34" t="s">
        <v>1680</v>
      </c>
      <c r="D939" s="34" t="s">
        <v>1681</v>
      </c>
      <c r="E939" s="100"/>
    </row>
    <row r="940" spans="1:5" ht="12.75">
      <c r="A940" s="34"/>
      <c r="B940" s="34"/>
      <c r="C940" s="34" t="s">
        <v>1682</v>
      </c>
      <c r="D940" s="34" t="s">
        <v>1683</v>
      </c>
      <c r="E940" s="100"/>
    </row>
    <row r="941" spans="1:5" ht="12.75">
      <c r="A941" s="34"/>
      <c r="B941" s="34"/>
      <c r="C941" s="34" t="s">
        <v>1684</v>
      </c>
      <c r="D941" s="34" t="s">
        <v>1685</v>
      </c>
      <c r="E941" s="100"/>
    </row>
    <row r="942" spans="1:5" ht="12.75">
      <c r="A942" s="34"/>
      <c r="B942" s="34"/>
      <c r="C942" s="34" t="s">
        <v>1686</v>
      </c>
      <c r="D942" s="34" t="s">
        <v>1687</v>
      </c>
      <c r="E942" s="100"/>
    </row>
    <row r="943" spans="1:5" ht="12.75">
      <c r="A943" s="34"/>
      <c r="B943" s="34"/>
      <c r="C943" s="34" t="s">
        <v>1688</v>
      </c>
      <c r="D943" s="34" t="s">
        <v>1689</v>
      </c>
      <c r="E943" s="100"/>
    </row>
    <row r="944" spans="1:5" ht="12.75">
      <c r="A944" s="34"/>
      <c r="B944" s="34"/>
      <c r="C944" s="34" t="s">
        <v>1690</v>
      </c>
      <c r="D944" s="34" t="s">
        <v>1691</v>
      </c>
      <c r="E944" s="100"/>
    </row>
    <row r="945" spans="1:5" ht="12.75">
      <c r="A945" s="34"/>
      <c r="B945" s="34"/>
      <c r="C945" s="34" t="s">
        <v>1692</v>
      </c>
      <c r="D945" s="34" t="s">
        <v>1693</v>
      </c>
      <c r="E945" s="100"/>
    </row>
    <row r="946" spans="1:5" ht="12.75">
      <c r="A946" s="102"/>
      <c r="B946" s="279" t="s">
        <v>1694</v>
      </c>
      <c r="C946" s="279"/>
      <c r="D946" s="102" t="s">
        <v>6933</v>
      </c>
      <c r="E946" s="100"/>
    </row>
    <row r="947" spans="1:5" ht="12.75">
      <c r="A947" s="34"/>
      <c r="B947" s="34"/>
      <c r="C947" s="34" t="s">
        <v>1695</v>
      </c>
      <c r="D947" s="34" t="s">
        <v>1696</v>
      </c>
      <c r="E947" s="100"/>
    </row>
    <row r="948" spans="1:5" ht="14.25">
      <c r="A948" s="31"/>
      <c r="B948" s="31"/>
      <c r="C948" s="31"/>
      <c r="D948" s="31"/>
      <c r="E948" s="100"/>
    </row>
    <row r="949" spans="1:5" ht="12.75">
      <c r="A949" s="280" t="s">
        <v>4401</v>
      </c>
      <c r="B949" s="280"/>
      <c r="C949" s="280"/>
      <c r="D949" s="101" t="s">
        <v>1697</v>
      </c>
      <c r="E949" s="100"/>
    </row>
    <row r="950" spans="1:5" ht="12.75">
      <c r="A950" s="102"/>
      <c r="B950" s="279" t="s">
        <v>1698</v>
      </c>
      <c r="C950" s="279"/>
      <c r="D950" s="102" t="s">
        <v>1699</v>
      </c>
      <c r="E950" s="100"/>
    </row>
    <row r="951" spans="1:5" ht="12.75">
      <c r="A951" s="34"/>
      <c r="B951" s="34"/>
      <c r="C951" s="34" t="s">
        <v>1700</v>
      </c>
      <c r="D951" s="34" t="s">
        <v>1701</v>
      </c>
      <c r="E951" s="100"/>
    </row>
    <row r="952" spans="1:5" ht="12.75">
      <c r="A952" s="34"/>
      <c r="B952" s="34"/>
      <c r="C952" s="34" t="s">
        <v>1702</v>
      </c>
      <c r="D952" s="34" t="s">
        <v>1703</v>
      </c>
      <c r="E952" s="100"/>
    </row>
    <row r="953" spans="1:5" ht="12.75">
      <c r="A953" s="34"/>
      <c r="B953" s="34"/>
      <c r="C953" s="34" t="s">
        <v>1704</v>
      </c>
      <c r="D953" s="34" t="s">
        <v>1705</v>
      </c>
      <c r="E953" s="100"/>
    </row>
    <row r="954" spans="1:5" ht="12.75">
      <c r="A954" s="34"/>
      <c r="B954" s="34"/>
      <c r="C954" s="34" t="s">
        <v>1706</v>
      </c>
      <c r="D954" s="34" t="s">
        <v>1707</v>
      </c>
      <c r="E954" s="100"/>
    </row>
    <row r="955" spans="1:5" ht="12.75">
      <c r="A955" s="34"/>
      <c r="B955" s="34"/>
      <c r="C955" s="34" t="s">
        <v>1708</v>
      </c>
      <c r="D955" s="34" t="s">
        <v>1709</v>
      </c>
      <c r="E955" s="100"/>
    </row>
    <row r="956" spans="1:5" ht="12.75">
      <c r="A956" s="34"/>
      <c r="B956" s="34"/>
      <c r="C956" s="34" t="s">
        <v>1710</v>
      </c>
      <c r="D956" s="34" t="s">
        <v>1711</v>
      </c>
      <c r="E956" s="100"/>
    </row>
    <row r="957" spans="1:5" ht="12.75">
      <c r="A957" s="34"/>
      <c r="B957" s="34"/>
      <c r="C957" s="34" t="s">
        <v>1712</v>
      </c>
      <c r="D957" s="34" t="s">
        <v>1713</v>
      </c>
      <c r="E957" s="100"/>
    </row>
    <row r="958" spans="1:5" ht="12.75">
      <c r="A958" s="34"/>
      <c r="B958" s="34"/>
      <c r="C958" s="34" t="s">
        <v>1714</v>
      </c>
      <c r="D958" s="34" t="s">
        <v>1715</v>
      </c>
      <c r="E958" s="100"/>
    </row>
    <row r="959" spans="1:5" ht="12.75">
      <c r="A959" s="34"/>
      <c r="B959" s="34"/>
      <c r="C959" s="34" t="s">
        <v>1716</v>
      </c>
      <c r="D959" s="34" t="s">
        <v>1717</v>
      </c>
      <c r="E959" s="100"/>
    </row>
    <row r="960" spans="1:5" ht="12.75">
      <c r="A960" s="34"/>
      <c r="B960" s="34"/>
      <c r="C960" s="34" t="s">
        <v>1718</v>
      </c>
      <c r="D960" s="34" t="s">
        <v>1719</v>
      </c>
      <c r="E960" s="100"/>
    </row>
    <row r="961" spans="1:5" ht="12.75">
      <c r="A961" s="34"/>
      <c r="B961" s="34"/>
      <c r="C961" s="34" t="s">
        <v>1720</v>
      </c>
      <c r="D961" s="34" t="s">
        <v>1721</v>
      </c>
      <c r="E961" s="100"/>
    </row>
    <row r="962" spans="1:5" ht="12.75">
      <c r="A962" s="34"/>
      <c r="B962" s="34"/>
      <c r="C962" s="34" t="s">
        <v>1722</v>
      </c>
      <c r="D962" s="34" t="s">
        <v>1723</v>
      </c>
      <c r="E962" s="100"/>
    </row>
    <row r="963" spans="1:5" ht="12.75">
      <c r="A963" s="34"/>
      <c r="B963" s="34"/>
      <c r="C963" s="34" t="s">
        <v>1724</v>
      </c>
      <c r="D963" s="34" t="s">
        <v>1725</v>
      </c>
      <c r="E963" s="100"/>
    </row>
    <row r="964" spans="1:5" ht="12.75">
      <c r="A964" s="34"/>
      <c r="B964" s="34"/>
      <c r="C964" s="34" t="s">
        <v>1726</v>
      </c>
      <c r="D964" s="34" t="s">
        <v>1727</v>
      </c>
      <c r="E964" s="100"/>
    </row>
    <row r="965" spans="1:5" ht="12.75">
      <c r="A965" s="34"/>
      <c r="B965" s="34"/>
      <c r="C965" s="34" t="s">
        <v>1728</v>
      </c>
      <c r="D965" s="34" t="s">
        <v>1729</v>
      </c>
      <c r="E965" s="100"/>
    </row>
    <row r="966" spans="1:5" ht="12.75">
      <c r="A966" s="34"/>
      <c r="B966" s="34"/>
      <c r="C966" s="34" t="s">
        <v>1730</v>
      </c>
      <c r="D966" s="34" t="s">
        <v>1731</v>
      </c>
      <c r="E966" s="100"/>
    </row>
    <row r="967" spans="1:5" ht="12.75">
      <c r="A967" s="34"/>
      <c r="B967" s="34"/>
      <c r="C967" s="34" t="s">
        <v>1732</v>
      </c>
      <c r="D967" s="34" t="s">
        <v>1733</v>
      </c>
      <c r="E967" s="100"/>
    </row>
    <row r="968" spans="1:5" ht="12.75">
      <c r="A968" s="34"/>
      <c r="B968" s="34"/>
      <c r="C968" s="34" t="s">
        <v>1734</v>
      </c>
      <c r="D968" s="34" t="s">
        <v>1735</v>
      </c>
      <c r="E968" s="100"/>
    </row>
    <row r="969" spans="1:5" ht="12.75">
      <c r="A969" s="34"/>
      <c r="B969" s="34"/>
      <c r="C969" s="34" t="s">
        <v>1736</v>
      </c>
      <c r="D969" s="34" t="s">
        <v>1737</v>
      </c>
      <c r="E969" s="100"/>
    </row>
    <row r="970" spans="1:5" ht="12.75">
      <c r="A970" s="34"/>
      <c r="B970" s="34"/>
      <c r="C970" s="34" t="s">
        <v>1738</v>
      </c>
      <c r="D970" s="34" t="s">
        <v>1739</v>
      </c>
      <c r="E970" s="100"/>
    </row>
    <row r="971" spans="1:5" ht="12.75">
      <c r="A971" s="34"/>
      <c r="B971" s="34"/>
      <c r="C971" s="34" t="s">
        <v>1740</v>
      </c>
      <c r="D971" s="34" t="s">
        <v>1741</v>
      </c>
      <c r="E971" s="100"/>
    </row>
    <row r="972" spans="1:5" ht="12.75">
      <c r="A972" s="34"/>
      <c r="B972" s="34"/>
      <c r="C972" s="34" t="s">
        <v>1742</v>
      </c>
      <c r="D972" s="34" t="s">
        <v>1743</v>
      </c>
      <c r="E972" s="100"/>
    </row>
    <row r="973" spans="1:5" ht="12.75">
      <c r="A973" s="34"/>
      <c r="B973" s="34"/>
      <c r="C973" s="34" t="s">
        <v>1744</v>
      </c>
      <c r="D973" s="34" t="s">
        <v>1745</v>
      </c>
      <c r="E973" s="100"/>
    </row>
    <row r="974" spans="1:5" ht="12.75">
      <c r="A974" s="34"/>
      <c r="B974" s="34"/>
      <c r="C974" s="34" t="s">
        <v>1746</v>
      </c>
      <c r="D974" s="34" t="s">
        <v>1747</v>
      </c>
      <c r="E974" s="100"/>
    </row>
    <row r="975" spans="1:5" ht="12.75">
      <c r="A975" s="34"/>
      <c r="B975" s="34"/>
      <c r="C975" s="34" t="s">
        <v>1748</v>
      </c>
      <c r="D975" s="34" t="s">
        <v>1749</v>
      </c>
      <c r="E975" s="100"/>
    </row>
    <row r="976" spans="1:5" ht="12.75">
      <c r="A976" s="34"/>
      <c r="B976" s="34"/>
      <c r="C976" s="34" t="s">
        <v>1750</v>
      </c>
      <c r="D976" s="34" t="s">
        <v>1751</v>
      </c>
      <c r="E976" s="100"/>
    </row>
    <row r="977" spans="1:5" ht="12.75">
      <c r="A977" s="34"/>
      <c r="B977" s="34"/>
      <c r="C977" s="34" t="s">
        <v>1752</v>
      </c>
      <c r="D977" s="34" t="s">
        <v>1753</v>
      </c>
      <c r="E977" s="100"/>
    </row>
    <row r="978" spans="1:5" ht="12.75">
      <c r="A978" s="34"/>
      <c r="B978" s="34"/>
      <c r="C978" s="34" t="s">
        <v>1754</v>
      </c>
      <c r="D978" s="34" t="s">
        <v>1755</v>
      </c>
      <c r="E978" s="100"/>
    </row>
    <row r="979" spans="1:5" ht="12.75">
      <c r="A979" s="34"/>
      <c r="B979" s="34"/>
      <c r="C979" s="34" t="s">
        <v>1756</v>
      </c>
      <c r="D979" s="34" t="s">
        <v>1757</v>
      </c>
      <c r="E979" s="100"/>
    </row>
    <row r="980" spans="1:5" ht="12.75">
      <c r="A980" s="34"/>
      <c r="B980" s="34"/>
      <c r="C980" s="34" t="s">
        <v>1758</v>
      </c>
      <c r="D980" s="34" t="s">
        <v>1759</v>
      </c>
      <c r="E980" s="100"/>
    </row>
    <row r="981" spans="1:5" ht="12.75">
      <c r="A981" s="34"/>
      <c r="B981" s="34"/>
      <c r="C981" s="34" t="s">
        <v>1760</v>
      </c>
      <c r="D981" s="34" t="s">
        <v>1761</v>
      </c>
      <c r="E981" s="100"/>
    </row>
    <row r="982" spans="1:5" ht="12.75">
      <c r="A982" s="34"/>
      <c r="B982" s="34"/>
      <c r="C982" s="34" t="s">
        <v>1762</v>
      </c>
      <c r="D982" s="34" t="s">
        <v>1763</v>
      </c>
      <c r="E982" s="100"/>
    </row>
    <row r="983" spans="1:5" ht="12.75">
      <c r="A983" s="34"/>
      <c r="B983" s="34"/>
      <c r="C983" s="34" t="s">
        <v>1764</v>
      </c>
      <c r="D983" s="34" t="s">
        <v>1765</v>
      </c>
      <c r="E983" s="100"/>
    </row>
    <row r="984" spans="1:5" ht="12.75">
      <c r="A984" s="34"/>
      <c r="B984" s="34"/>
      <c r="C984" s="34" t="s">
        <v>1766</v>
      </c>
      <c r="D984" s="34" t="s">
        <v>1767</v>
      </c>
      <c r="E984" s="100"/>
    </row>
    <row r="985" spans="1:5" ht="12.75">
      <c r="A985" s="34"/>
      <c r="B985" s="34"/>
      <c r="C985" s="34" t="s">
        <v>1768</v>
      </c>
      <c r="D985" s="34" t="s">
        <v>1769</v>
      </c>
      <c r="E985" s="100"/>
    </row>
    <row r="986" spans="1:5" ht="12.75">
      <c r="A986" s="34"/>
      <c r="B986" s="34"/>
      <c r="C986" s="34" t="s">
        <v>1770</v>
      </c>
      <c r="D986" s="34" t="s">
        <v>1771</v>
      </c>
      <c r="E986" s="100"/>
    </row>
    <row r="987" spans="1:5" ht="12.75">
      <c r="A987" s="34"/>
      <c r="B987" s="34"/>
      <c r="C987" s="34" t="s">
        <v>1772</v>
      </c>
      <c r="D987" s="34" t="s">
        <v>1773</v>
      </c>
      <c r="E987" s="100"/>
    </row>
    <row r="988" spans="1:5" ht="12.75">
      <c r="A988" s="34"/>
      <c r="B988" s="34"/>
      <c r="C988" s="34" t="s">
        <v>1774</v>
      </c>
      <c r="D988" s="34" t="s">
        <v>1775</v>
      </c>
      <c r="E988" s="100"/>
    </row>
    <row r="989" spans="1:5" ht="12.75">
      <c r="A989" s="34"/>
      <c r="B989" s="34"/>
      <c r="C989" s="34" t="s">
        <v>1776</v>
      </c>
      <c r="D989" s="34" t="s">
        <v>1777</v>
      </c>
      <c r="E989" s="100"/>
    </row>
    <row r="990" spans="1:5" ht="12.75">
      <c r="A990" s="34"/>
      <c r="B990" s="34"/>
      <c r="C990" s="34" t="s">
        <v>1778</v>
      </c>
      <c r="D990" s="34" t="s">
        <v>1779</v>
      </c>
      <c r="E990" s="100"/>
    </row>
    <row r="991" spans="1:5" ht="12.75">
      <c r="A991" s="34"/>
      <c r="B991" s="34"/>
      <c r="C991" s="34" t="s">
        <v>1780</v>
      </c>
      <c r="D991" s="34" t="s">
        <v>1781</v>
      </c>
      <c r="E991" s="100"/>
    </row>
    <row r="992" spans="1:5" ht="12.75">
      <c r="A992" s="34"/>
      <c r="B992" s="34"/>
      <c r="C992" s="34" t="s">
        <v>1782</v>
      </c>
      <c r="D992" s="34" t="s">
        <v>1783</v>
      </c>
      <c r="E992" s="100"/>
    </row>
    <row r="993" spans="1:5" ht="12.75">
      <c r="A993" s="34"/>
      <c r="B993" s="34"/>
      <c r="C993" s="34" t="s">
        <v>1784</v>
      </c>
      <c r="D993" s="34" t="s">
        <v>1785</v>
      </c>
      <c r="E993" s="100"/>
    </row>
    <row r="994" spans="1:5" ht="12.75">
      <c r="A994" s="34"/>
      <c r="B994" s="34"/>
      <c r="C994" s="34" t="s">
        <v>1786</v>
      </c>
      <c r="D994" s="34" t="s">
        <v>1787</v>
      </c>
      <c r="E994" s="100"/>
    </row>
    <row r="995" spans="1:5" ht="12.75">
      <c r="A995" s="34"/>
      <c r="B995" s="34"/>
      <c r="C995" s="34" t="s">
        <v>1788</v>
      </c>
      <c r="D995" s="34" t="s">
        <v>1789</v>
      </c>
      <c r="E995" s="100"/>
    </row>
    <row r="996" spans="1:5" ht="12.75">
      <c r="A996" s="34"/>
      <c r="B996" s="34"/>
      <c r="C996" s="34" t="s">
        <v>1790</v>
      </c>
      <c r="D996" s="34" t="s">
        <v>1791</v>
      </c>
      <c r="E996" s="100"/>
    </row>
    <row r="997" spans="1:5" ht="12.75">
      <c r="A997" s="34"/>
      <c r="B997" s="34"/>
      <c r="C997" s="34" t="s">
        <v>1792</v>
      </c>
      <c r="D997" s="34" t="s">
        <v>1793</v>
      </c>
      <c r="E997" s="100"/>
    </row>
    <row r="998" spans="1:5" ht="12.75">
      <c r="A998" s="34"/>
      <c r="B998" s="34"/>
      <c r="C998" s="34" t="s">
        <v>1794</v>
      </c>
      <c r="D998" s="34" t="s">
        <v>1795</v>
      </c>
      <c r="E998" s="100"/>
    </row>
    <row r="999" spans="1:5" ht="12.75">
      <c r="A999" s="34"/>
      <c r="B999" s="34"/>
      <c r="C999" s="34" t="s">
        <v>1796</v>
      </c>
      <c r="D999" s="34" t="s">
        <v>1797</v>
      </c>
      <c r="E999" s="100"/>
    </row>
    <row r="1000" spans="1:5" ht="12.75">
      <c r="A1000" s="34"/>
      <c r="B1000" s="34"/>
      <c r="C1000" s="34" t="s">
        <v>1798</v>
      </c>
      <c r="D1000" s="34" t="s">
        <v>1799</v>
      </c>
      <c r="E1000" s="100"/>
    </row>
    <row r="1001" spans="1:5" ht="12.75">
      <c r="A1001" s="34"/>
      <c r="B1001" s="34"/>
      <c r="C1001" s="34" t="s">
        <v>1800</v>
      </c>
      <c r="D1001" s="34" t="s">
        <v>1801</v>
      </c>
      <c r="E1001" s="100"/>
    </row>
    <row r="1002" spans="1:5" ht="12.75">
      <c r="A1002" s="34"/>
      <c r="B1002" s="34"/>
      <c r="C1002" s="34" t="s">
        <v>1802</v>
      </c>
      <c r="D1002" s="34" t="s">
        <v>1803</v>
      </c>
      <c r="E1002" s="100"/>
    </row>
    <row r="1003" spans="1:5" ht="12.75">
      <c r="A1003" s="34"/>
      <c r="B1003" s="34"/>
      <c r="C1003" s="34" t="s">
        <v>1804</v>
      </c>
      <c r="D1003" s="34" t="s">
        <v>1805</v>
      </c>
      <c r="E1003" s="100"/>
    </row>
    <row r="1004" spans="1:5" ht="12.75">
      <c r="A1004" s="34"/>
      <c r="B1004" s="34"/>
      <c r="C1004" s="34" t="s">
        <v>1806</v>
      </c>
      <c r="D1004" s="34" t="s">
        <v>1807</v>
      </c>
      <c r="E1004" s="100"/>
    </row>
    <row r="1005" spans="1:5" ht="12.75">
      <c r="A1005" s="34"/>
      <c r="B1005" s="34"/>
      <c r="C1005" s="34" t="s">
        <v>1808</v>
      </c>
      <c r="D1005" s="34" t="s">
        <v>1809</v>
      </c>
      <c r="E1005" s="100"/>
    </row>
    <row r="1006" spans="1:5" ht="12.75">
      <c r="A1006" s="34"/>
      <c r="B1006" s="34"/>
      <c r="C1006" s="34" t="s">
        <v>1810</v>
      </c>
      <c r="D1006" s="34" t="s">
        <v>1811</v>
      </c>
      <c r="E1006" s="100"/>
    </row>
    <row r="1007" spans="1:5" ht="12.75">
      <c r="A1007" s="34"/>
      <c r="B1007" s="34"/>
      <c r="C1007" s="34" t="s">
        <v>1812</v>
      </c>
      <c r="D1007" s="34" t="s">
        <v>1813</v>
      </c>
      <c r="E1007" s="100"/>
    </row>
    <row r="1008" spans="1:5" ht="12.75">
      <c r="A1008" s="34"/>
      <c r="B1008" s="34"/>
      <c r="C1008" s="34" t="s">
        <v>1814</v>
      </c>
      <c r="D1008" s="34" t="s">
        <v>1815</v>
      </c>
      <c r="E1008" s="100"/>
    </row>
    <row r="1009" spans="1:5" ht="12.75">
      <c r="A1009" s="34"/>
      <c r="B1009" s="34"/>
      <c r="C1009" s="34" t="s">
        <v>1816</v>
      </c>
      <c r="D1009" s="34" t="s">
        <v>1817</v>
      </c>
      <c r="E1009" s="100"/>
    </row>
    <row r="1010" spans="1:5" ht="12.75">
      <c r="A1010" s="34"/>
      <c r="B1010" s="34"/>
      <c r="C1010" s="34" t="s">
        <v>1818</v>
      </c>
      <c r="D1010" s="34" t="s">
        <v>1819</v>
      </c>
      <c r="E1010" s="100"/>
    </row>
    <row r="1011" spans="1:5" ht="12.75">
      <c r="A1011" s="34"/>
      <c r="B1011" s="34"/>
      <c r="C1011" s="34" t="s">
        <v>1820</v>
      </c>
      <c r="D1011" s="34" t="s">
        <v>1821</v>
      </c>
      <c r="E1011" s="100"/>
    </row>
    <row r="1012" spans="1:5" ht="12.75">
      <c r="A1012" s="34"/>
      <c r="B1012" s="34"/>
      <c r="C1012" s="34" t="s">
        <v>1822</v>
      </c>
      <c r="D1012" s="34" t="s">
        <v>1823</v>
      </c>
      <c r="E1012" s="100"/>
    </row>
    <row r="1013" spans="1:5" ht="12.75">
      <c r="A1013" s="34"/>
      <c r="B1013" s="34"/>
      <c r="C1013" s="34" t="s">
        <v>1824</v>
      </c>
      <c r="D1013" s="34" t="s">
        <v>1825</v>
      </c>
      <c r="E1013" s="100"/>
    </row>
    <row r="1014" spans="1:5" ht="12.75">
      <c r="A1014" s="34"/>
      <c r="B1014" s="34"/>
      <c r="C1014" s="34" t="s">
        <v>1826</v>
      </c>
      <c r="D1014" s="34" t="s">
        <v>1827</v>
      </c>
      <c r="E1014" s="100"/>
    </row>
    <row r="1015" spans="1:5" ht="12.75">
      <c r="A1015" s="34"/>
      <c r="B1015" s="34"/>
      <c r="C1015" s="34" t="s">
        <v>1828</v>
      </c>
      <c r="D1015" s="34" t="s">
        <v>1829</v>
      </c>
      <c r="E1015" s="100"/>
    </row>
    <row r="1016" spans="1:5" ht="12.75">
      <c r="A1016" s="34"/>
      <c r="B1016" s="34"/>
      <c r="C1016" s="34" t="s">
        <v>1830</v>
      </c>
      <c r="D1016" s="34" t="s">
        <v>1831</v>
      </c>
      <c r="E1016" s="100"/>
    </row>
    <row r="1017" spans="1:5" ht="12.75">
      <c r="A1017" s="34"/>
      <c r="B1017" s="34"/>
      <c r="C1017" s="34" t="s">
        <v>1832</v>
      </c>
      <c r="D1017" s="34" t="s">
        <v>1833</v>
      </c>
      <c r="E1017" s="100"/>
    </row>
    <row r="1018" spans="1:5" ht="12.75">
      <c r="A1018" s="102"/>
      <c r="B1018" s="279" t="s">
        <v>1834</v>
      </c>
      <c r="C1018" s="279"/>
      <c r="D1018" s="102" t="s">
        <v>1835</v>
      </c>
      <c r="E1018" s="100"/>
    </row>
    <row r="1019" spans="1:5" ht="12.75">
      <c r="A1019" s="34"/>
      <c r="B1019" s="34"/>
      <c r="C1019" s="34" t="s">
        <v>1836</v>
      </c>
      <c r="D1019" s="34" t="s">
        <v>1837</v>
      </c>
      <c r="E1019" s="100"/>
    </row>
    <row r="1020" spans="1:5" ht="12.75">
      <c r="A1020" s="34"/>
      <c r="B1020" s="34"/>
      <c r="C1020" s="34" t="s">
        <v>1838</v>
      </c>
      <c r="D1020" s="34" t="s">
        <v>1839</v>
      </c>
      <c r="E1020" s="100"/>
    </row>
    <row r="1021" spans="1:5" ht="12.75">
      <c r="A1021" s="34"/>
      <c r="B1021" s="34"/>
      <c r="C1021" s="34" t="s">
        <v>1840</v>
      </c>
      <c r="D1021" s="34" t="s">
        <v>1841</v>
      </c>
      <c r="E1021" s="100"/>
    </row>
    <row r="1022" spans="1:5" ht="12.75">
      <c r="A1022" s="34"/>
      <c r="B1022" s="34"/>
      <c r="C1022" s="34" t="s">
        <v>1842</v>
      </c>
      <c r="D1022" s="34" t="s">
        <v>1843</v>
      </c>
      <c r="E1022" s="100"/>
    </row>
    <row r="1023" spans="1:5" ht="12.75">
      <c r="A1023" s="34"/>
      <c r="B1023" s="34"/>
      <c r="C1023" s="34" t="s">
        <v>1844</v>
      </c>
      <c r="D1023" s="34" t="s">
        <v>1845</v>
      </c>
      <c r="E1023" s="100"/>
    </row>
    <row r="1024" spans="1:5" ht="12.75">
      <c r="A1024" s="34"/>
      <c r="B1024" s="34"/>
      <c r="C1024" s="34" t="s">
        <v>1846</v>
      </c>
      <c r="D1024" s="34" t="s">
        <v>1847</v>
      </c>
      <c r="E1024" s="100"/>
    </row>
    <row r="1025" spans="1:5" ht="12.75">
      <c r="A1025" s="34"/>
      <c r="B1025" s="34"/>
      <c r="C1025" s="34" t="s">
        <v>1848</v>
      </c>
      <c r="D1025" s="34" t="s">
        <v>1849</v>
      </c>
      <c r="E1025" s="100"/>
    </row>
    <row r="1026" spans="1:5" ht="12.75">
      <c r="A1026" s="34"/>
      <c r="B1026" s="34"/>
      <c r="C1026" s="34" t="s">
        <v>1850</v>
      </c>
      <c r="D1026" s="34" t="s">
        <v>1851</v>
      </c>
      <c r="E1026" s="100"/>
    </row>
    <row r="1027" spans="1:5" ht="12.75">
      <c r="A1027" s="34"/>
      <c r="B1027" s="34"/>
      <c r="C1027" s="34" t="s">
        <v>1852</v>
      </c>
      <c r="D1027" s="34" t="s">
        <v>1853</v>
      </c>
      <c r="E1027" s="100"/>
    </row>
    <row r="1028" spans="1:5" ht="12.75">
      <c r="A1028" s="34"/>
      <c r="B1028" s="34"/>
      <c r="C1028" s="34" t="s">
        <v>1854</v>
      </c>
      <c r="D1028" s="34" t="s">
        <v>1855</v>
      </c>
      <c r="E1028" s="100"/>
    </row>
    <row r="1029" spans="1:5" ht="12.75">
      <c r="A1029" s="34"/>
      <c r="B1029" s="34"/>
      <c r="C1029" s="34" t="s">
        <v>1856</v>
      </c>
      <c r="D1029" s="34" t="s">
        <v>1857</v>
      </c>
      <c r="E1029" s="100"/>
    </row>
    <row r="1030" spans="1:5" ht="12.75">
      <c r="A1030" s="34"/>
      <c r="B1030" s="34"/>
      <c r="C1030" s="34" t="s">
        <v>1858</v>
      </c>
      <c r="D1030" s="34" t="s">
        <v>1859</v>
      </c>
      <c r="E1030" s="100"/>
    </row>
    <row r="1031" spans="1:5" ht="12.75">
      <c r="A1031" s="34"/>
      <c r="B1031" s="34"/>
      <c r="C1031" s="34" t="s">
        <v>1860</v>
      </c>
      <c r="D1031" s="34" t="s">
        <v>1861</v>
      </c>
      <c r="E1031" s="100"/>
    </row>
    <row r="1032" spans="1:5" ht="12.75">
      <c r="A1032" s="34"/>
      <c r="B1032" s="34"/>
      <c r="C1032" s="34" t="s">
        <v>1862</v>
      </c>
      <c r="D1032" s="34" t="s">
        <v>1863</v>
      </c>
      <c r="E1032" s="100"/>
    </row>
    <row r="1033" spans="1:5" ht="12.75">
      <c r="A1033" s="34"/>
      <c r="B1033" s="34"/>
      <c r="C1033" s="34" t="s">
        <v>1864</v>
      </c>
      <c r="D1033" s="34" t="s">
        <v>1865</v>
      </c>
      <c r="E1033" s="100"/>
    </row>
    <row r="1034" spans="1:5" ht="12.75">
      <c r="A1034" s="34"/>
      <c r="B1034" s="34"/>
      <c r="C1034" s="34" t="s">
        <v>1866</v>
      </c>
      <c r="D1034" s="34" t="s">
        <v>1867</v>
      </c>
      <c r="E1034" s="100"/>
    </row>
    <row r="1035" spans="1:5" ht="12.75">
      <c r="A1035" s="34"/>
      <c r="B1035" s="34"/>
      <c r="C1035" s="34" t="s">
        <v>1868</v>
      </c>
      <c r="D1035" s="34" t="s">
        <v>1869</v>
      </c>
      <c r="E1035" s="100"/>
    </row>
    <row r="1036" spans="1:5" ht="12.75">
      <c r="A1036" s="34"/>
      <c r="B1036" s="34"/>
      <c r="C1036" s="34" t="s">
        <v>1870</v>
      </c>
      <c r="D1036" s="34" t="s">
        <v>1871</v>
      </c>
      <c r="E1036" s="100"/>
    </row>
    <row r="1037" spans="1:5" ht="12.75">
      <c r="A1037" s="34"/>
      <c r="B1037" s="34"/>
      <c r="C1037" s="34" t="s">
        <v>1872</v>
      </c>
      <c r="D1037" s="34" t="s">
        <v>1873</v>
      </c>
      <c r="E1037" s="100"/>
    </row>
    <row r="1038" spans="1:5" ht="12.75">
      <c r="A1038" s="34"/>
      <c r="B1038" s="34"/>
      <c r="C1038" s="34" t="s">
        <v>1874</v>
      </c>
      <c r="D1038" s="34" t="s">
        <v>1875</v>
      </c>
      <c r="E1038" s="100"/>
    </row>
    <row r="1039" spans="1:5" ht="12.75">
      <c r="A1039" s="34"/>
      <c r="B1039" s="34"/>
      <c r="C1039" s="34" t="s">
        <v>1876</v>
      </c>
      <c r="D1039" s="34" t="s">
        <v>1877</v>
      </c>
      <c r="E1039" s="100"/>
    </row>
    <row r="1040" spans="1:5" ht="12.75">
      <c r="A1040" s="34"/>
      <c r="B1040" s="34"/>
      <c r="C1040" s="34" t="s">
        <v>1878</v>
      </c>
      <c r="D1040" s="34" t="s">
        <v>1879</v>
      </c>
      <c r="E1040" s="100"/>
    </row>
    <row r="1041" spans="1:5" ht="12.75">
      <c r="A1041" s="34"/>
      <c r="B1041" s="34"/>
      <c r="C1041" s="34" t="s">
        <v>1880</v>
      </c>
      <c r="D1041" s="34" t="s">
        <v>1881</v>
      </c>
      <c r="E1041" s="100"/>
    </row>
    <row r="1042" spans="1:5" ht="12.75">
      <c r="A1042" s="34"/>
      <c r="B1042" s="34"/>
      <c r="C1042" s="34" t="s">
        <v>1882</v>
      </c>
      <c r="D1042" s="34" t="s">
        <v>1883</v>
      </c>
      <c r="E1042" s="100"/>
    </row>
    <row r="1043" spans="1:5" ht="12.75">
      <c r="A1043" s="34"/>
      <c r="B1043" s="34"/>
      <c r="C1043" s="34" t="s">
        <v>1884</v>
      </c>
      <c r="D1043" s="34" t="s">
        <v>1885</v>
      </c>
      <c r="E1043" s="100"/>
    </row>
    <row r="1044" spans="1:5" ht="12.75">
      <c r="A1044" s="34"/>
      <c r="B1044" s="34"/>
      <c r="C1044" s="34" t="s">
        <v>1886</v>
      </c>
      <c r="D1044" s="34" t="s">
        <v>1887</v>
      </c>
      <c r="E1044" s="100"/>
    </row>
    <row r="1045" spans="1:5" ht="12.75">
      <c r="A1045" s="34"/>
      <c r="B1045" s="34"/>
      <c r="C1045" s="34" t="s">
        <v>1888</v>
      </c>
      <c r="D1045" s="34" t="s">
        <v>1889</v>
      </c>
      <c r="E1045" s="100"/>
    </row>
    <row r="1046" spans="1:5" ht="12.75">
      <c r="A1046" s="34"/>
      <c r="B1046" s="34"/>
      <c r="C1046" s="34" t="s">
        <v>1890</v>
      </c>
      <c r="D1046" s="34" t="s">
        <v>1891</v>
      </c>
      <c r="E1046" s="100"/>
    </row>
    <row r="1047" spans="1:5" ht="12.75">
      <c r="A1047" s="34"/>
      <c r="B1047" s="34"/>
      <c r="C1047" s="34" t="s">
        <v>1892</v>
      </c>
      <c r="D1047" s="34" t="s">
        <v>1893</v>
      </c>
      <c r="E1047" s="100"/>
    </row>
    <row r="1048" spans="1:5" ht="12.75">
      <c r="A1048" s="34"/>
      <c r="B1048" s="34"/>
      <c r="C1048" s="34" t="s">
        <v>1894</v>
      </c>
      <c r="D1048" s="34" t="s">
        <v>1895</v>
      </c>
      <c r="E1048" s="100"/>
    </row>
    <row r="1049" spans="1:5" ht="12.75">
      <c r="A1049" s="34"/>
      <c r="B1049" s="34"/>
      <c r="C1049" s="34" t="s">
        <v>1896</v>
      </c>
      <c r="D1049" s="34" t="s">
        <v>1897</v>
      </c>
      <c r="E1049" s="100"/>
    </row>
    <row r="1050" spans="1:5" ht="12.75">
      <c r="A1050" s="34"/>
      <c r="B1050" s="34"/>
      <c r="C1050" s="34" t="s">
        <v>2722</v>
      </c>
      <c r="D1050" s="34" t="s">
        <v>2723</v>
      </c>
      <c r="E1050" s="100"/>
    </row>
    <row r="1051" spans="1:5" ht="12.75">
      <c r="A1051" s="34"/>
      <c r="B1051" s="34"/>
      <c r="C1051" s="34" t="s">
        <v>2724</v>
      </c>
      <c r="D1051" s="34" t="s">
        <v>2725</v>
      </c>
      <c r="E1051" s="100"/>
    </row>
    <row r="1052" spans="1:5" ht="12.75">
      <c r="A1052" s="34"/>
      <c r="B1052" s="34"/>
      <c r="C1052" s="34" t="s">
        <v>2726</v>
      </c>
      <c r="D1052" s="34" t="s">
        <v>2727</v>
      </c>
      <c r="E1052" s="100"/>
    </row>
    <row r="1053" spans="1:5" ht="12.75">
      <c r="A1053" s="34"/>
      <c r="B1053" s="34"/>
      <c r="C1053" s="34" t="s">
        <v>2728</v>
      </c>
      <c r="D1053" s="34" t="s">
        <v>2729</v>
      </c>
      <c r="E1053" s="100"/>
    </row>
    <row r="1054" spans="1:5" ht="12.75">
      <c r="A1054" s="34"/>
      <c r="B1054" s="34"/>
      <c r="C1054" s="34" t="s">
        <v>2730</v>
      </c>
      <c r="D1054" s="34" t="s">
        <v>2731</v>
      </c>
      <c r="E1054" s="100"/>
    </row>
    <row r="1055" spans="1:5" ht="12.75">
      <c r="A1055" s="34"/>
      <c r="B1055" s="34"/>
      <c r="C1055" s="34" t="s">
        <v>2732</v>
      </c>
      <c r="D1055" s="34" t="s">
        <v>2733</v>
      </c>
      <c r="E1055" s="100"/>
    </row>
    <row r="1056" spans="1:5" ht="12.75">
      <c r="A1056" s="34"/>
      <c r="B1056" s="34"/>
      <c r="C1056" s="34" t="s">
        <v>2734</v>
      </c>
      <c r="D1056" s="34" t="s">
        <v>2735</v>
      </c>
      <c r="E1056" s="100"/>
    </row>
    <row r="1057" spans="1:5" ht="12.75">
      <c r="A1057" s="34"/>
      <c r="B1057" s="34"/>
      <c r="C1057" s="34" t="s">
        <v>2736</v>
      </c>
      <c r="D1057" s="34" t="s">
        <v>2737</v>
      </c>
      <c r="E1057" s="100"/>
    </row>
    <row r="1058" spans="1:5" ht="12.75">
      <c r="A1058" s="34"/>
      <c r="B1058" s="34"/>
      <c r="C1058" s="34" t="s">
        <v>2738</v>
      </c>
      <c r="D1058" s="34" t="s">
        <v>2739</v>
      </c>
      <c r="E1058" s="100"/>
    </row>
    <row r="1059" spans="1:5" ht="12.75">
      <c r="A1059" s="34"/>
      <c r="B1059" s="34"/>
      <c r="C1059" s="34" t="s">
        <v>2740</v>
      </c>
      <c r="D1059" s="34" t="s">
        <v>2741</v>
      </c>
      <c r="E1059" s="100"/>
    </row>
    <row r="1060" spans="1:5" ht="12.75">
      <c r="A1060" s="34"/>
      <c r="B1060" s="34"/>
      <c r="C1060" s="34" t="s">
        <v>2742</v>
      </c>
      <c r="D1060" s="34" t="s">
        <v>2743</v>
      </c>
      <c r="E1060" s="100"/>
    </row>
    <row r="1061" spans="1:5" ht="12.75">
      <c r="A1061" s="34"/>
      <c r="B1061" s="34"/>
      <c r="C1061" s="34" t="s">
        <v>2744</v>
      </c>
      <c r="D1061" s="34" t="s">
        <v>2745</v>
      </c>
      <c r="E1061" s="100"/>
    </row>
    <row r="1062" spans="1:5" ht="12.75">
      <c r="A1062" s="34"/>
      <c r="B1062" s="34"/>
      <c r="C1062" s="34" t="s">
        <v>2746</v>
      </c>
      <c r="D1062" s="34" t="s">
        <v>2747</v>
      </c>
      <c r="E1062" s="100"/>
    </row>
    <row r="1063" spans="1:5" ht="12.75">
      <c r="A1063" s="34"/>
      <c r="B1063" s="34"/>
      <c r="C1063" s="34" t="s">
        <v>2748</v>
      </c>
      <c r="D1063" s="34" t="s">
        <v>2749</v>
      </c>
      <c r="E1063" s="100"/>
    </row>
    <row r="1064" spans="1:5" ht="12.75">
      <c r="A1064" s="34"/>
      <c r="B1064" s="34"/>
      <c r="C1064" s="34" t="s">
        <v>2750</v>
      </c>
      <c r="D1064" s="34" t="s">
        <v>2751</v>
      </c>
      <c r="E1064" s="100"/>
    </row>
    <row r="1065" spans="1:5" ht="12.75">
      <c r="A1065" s="34"/>
      <c r="B1065" s="34"/>
      <c r="C1065" s="34" t="s">
        <v>2752</v>
      </c>
      <c r="D1065" s="34" t="s">
        <v>2753</v>
      </c>
      <c r="E1065" s="100"/>
    </row>
    <row r="1066" spans="1:5" ht="12.75">
      <c r="A1066" s="34"/>
      <c r="B1066" s="34"/>
      <c r="C1066" s="34" t="s">
        <v>2754</v>
      </c>
      <c r="D1066" s="34" t="s">
        <v>2755</v>
      </c>
      <c r="E1066" s="100"/>
    </row>
    <row r="1067" spans="1:5" ht="12.75">
      <c r="A1067" s="34"/>
      <c r="B1067" s="34"/>
      <c r="C1067" s="34" t="s">
        <v>2756</v>
      </c>
      <c r="D1067" s="34" t="s">
        <v>2757</v>
      </c>
      <c r="E1067" s="100"/>
    </row>
    <row r="1068" spans="1:5" ht="12.75">
      <c r="A1068" s="34"/>
      <c r="B1068" s="34"/>
      <c r="C1068" s="34" t="s">
        <v>2758</v>
      </c>
      <c r="D1068" s="34" t="s">
        <v>2759</v>
      </c>
      <c r="E1068" s="100"/>
    </row>
    <row r="1069" spans="1:5" ht="12.75">
      <c r="A1069" s="34"/>
      <c r="B1069" s="34"/>
      <c r="C1069" s="34" t="s">
        <v>2760</v>
      </c>
      <c r="D1069" s="34" t="s">
        <v>2761</v>
      </c>
      <c r="E1069" s="100"/>
    </row>
    <row r="1070" spans="1:5" ht="12.75">
      <c r="A1070" s="34"/>
      <c r="B1070" s="34"/>
      <c r="C1070" s="34" t="s">
        <v>2762</v>
      </c>
      <c r="D1070" s="34" t="s">
        <v>2735</v>
      </c>
      <c r="E1070" s="100"/>
    </row>
    <row r="1071" spans="1:5" ht="12.75">
      <c r="A1071" s="34"/>
      <c r="B1071" s="34"/>
      <c r="C1071" s="34" t="s">
        <v>2763</v>
      </c>
      <c r="D1071" s="34" t="s">
        <v>2764</v>
      </c>
      <c r="E1071" s="100"/>
    </row>
    <row r="1072" spans="1:5" ht="12.75">
      <c r="A1072" s="34"/>
      <c r="B1072" s="34"/>
      <c r="C1072" s="34" t="s">
        <v>2765</v>
      </c>
      <c r="D1072" s="34" t="s">
        <v>2766</v>
      </c>
      <c r="E1072" s="100"/>
    </row>
    <row r="1073" spans="1:5" ht="12.75">
      <c r="A1073" s="34"/>
      <c r="B1073" s="34"/>
      <c r="C1073" s="34" t="s">
        <v>2767</v>
      </c>
      <c r="D1073" s="34" t="s">
        <v>2768</v>
      </c>
      <c r="E1073" s="100"/>
    </row>
    <row r="1074" spans="1:5" ht="12.75">
      <c r="A1074" s="34"/>
      <c r="B1074" s="34"/>
      <c r="C1074" s="34" t="s">
        <v>2769</v>
      </c>
      <c r="D1074" s="34" t="s">
        <v>2770</v>
      </c>
      <c r="E1074" s="100"/>
    </row>
    <row r="1075" spans="1:5" ht="12.75">
      <c r="A1075" s="34"/>
      <c r="B1075" s="34"/>
      <c r="C1075" s="34" t="s">
        <v>2771</v>
      </c>
      <c r="D1075" s="34" t="s">
        <v>2772</v>
      </c>
      <c r="E1075" s="100"/>
    </row>
    <row r="1076" spans="1:5" ht="12.75">
      <c r="A1076" s="102"/>
      <c r="B1076" s="279" t="s">
        <v>2773</v>
      </c>
      <c r="C1076" s="279"/>
      <c r="D1076" s="102" t="s">
        <v>2774</v>
      </c>
      <c r="E1076" s="100"/>
    </row>
    <row r="1077" spans="1:5" ht="12.75">
      <c r="A1077" s="34"/>
      <c r="B1077" s="34"/>
      <c r="C1077" s="34" t="s">
        <v>2775</v>
      </c>
      <c r="D1077" s="34" t="s">
        <v>2776</v>
      </c>
      <c r="E1077" s="100"/>
    </row>
    <row r="1078" spans="1:5" ht="12.75">
      <c r="A1078" s="34"/>
      <c r="B1078" s="34"/>
      <c r="C1078" s="34" t="s">
        <v>2777</v>
      </c>
      <c r="D1078" s="34" t="s">
        <v>2778</v>
      </c>
      <c r="E1078" s="100"/>
    </row>
    <row r="1079" spans="1:5" ht="12.75">
      <c r="A1079" s="34"/>
      <c r="B1079" s="34"/>
      <c r="C1079" s="34" t="s">
        <v>2779</v>
      </c>
      <c r="D1079" s="34" t="s">
        <v>2780</v>
      </c>
      <c r="E1079" s="100"/>
    </row>
    <row r="1080" spans="1:5" ht="12.75">
      <c r="A1080" s="34"/>
      <c r="B1080" s="34"/>
      <c r="C1080" s="34" t="s">
        <v>2781</v>
      </c>
      <c r="D1080" s="34" t="s">
        <v>2782</v>
      </c>
      <c r="E1080" s="100"/>
    </row>
    <row r="1081" spans="1:5" ht="12.75">
      <c r="A1081" s="34"/>
      <c r="B1081" s="34"/>
      <c r="C1081" s="34" t="s">
        <v>2783</v>
      </c>
      <c r="D1081" s="34" t="s">
        <v>2784</v>
      </c>
      <c r="E1081" s="100"/>
    </row>
    <row r="1082" spans="1:5" ht="12.75">
      <c r="A1082" s="34"/>
      <c r="B1082" s="34"/>
      <c r="C1082" s="34" t="s">
        <v>2785</v>
      </c>
      <c r="D1082" s="34" t="s">
        <v>2786</v>
      </c>
      <c r="E1082" s="100"/>
    </row>
    <row r="1083" spans="1:5" ht="12.75">
      <c r="A1083" s="34"/>
      <c r="B1083" s="34"/>
      <c r="C1083" s="34" t="s">
        <v>2787</v>
      </c>
      <c r="D1083" s="34" t="s">
        <v>2788</v>
      </c>
      <c r="E1083" s="100"/>
    </row>
    <row r="1084" spans="1:5" ht="12.75">
      <c r="A1084" s="34"/>
      <c r="B1084" s="34"/>
      <c r="C1084" s="34" t="s">
        <v>2789</v>
      </c>
      <c r="D1084" s="34" t="s">
        <v>2790</v>
      </c>
      <c r="E1084" s="100"/>
    </row>
    <row r="1085" spans="1:5" ht="12.75">
      <c r="A1085" s="34"/>
      <c r="B1085" s="34"/>
      <c r="C1085" s="34" t="s">
        <v>2791</v>
      </c>
      <c r="D1085" s="34" t="s">
        <v>2792</v>
      </c>
      <c r="E1085" s="100"/>
    </row>
    <row r="1086" spans="1:5" ht="12.75">
      <c r="A1086" s="34"/>
      <c r="B1086" s="34"/>
      <c r="C1086" s="34" t="s">
        <v>2793</v>
      </c>
      <c r="D1086" s="34" t="s">
        <v>2794</v>
      </c>
      <c r="E1086" s="100"/>
    </row>
    <row r="1087" spans="1:5" ht="12.75">
      <c r="A1087" s="34"/>
      <c r="B1087" s="34"/>
      <c r="C1087" s="34" t="s">
        <v>2795</v>
      </c>
      <c r="D1087" s="34" t="s">
        <v>2796</v>
      </c>
      <c r="E1087" s="100"/>
    </row>
    <row r="1088" spans="1:5" ht="12.75">
      <c r="A1088" s="34"/>
      <c r="B1088" s="34"/>
      <c r="C1088" s="34" t="s">
        <v>2797</v>
      </c>
      <c r="D1088" s="34" t="s">
        <v>2798</v>
      </c>
      <c r="E1088" s="100"/>
    </row>
    <row r="1089" spans="1:5" ht="12.75">
      <c r="A1089" s="34"/>
      <c r="B1089" s="34"/>
      <c r="C1089" s="34" t="s">
        <v>2799</v>
      </c>
      <c r="D1089" s="34" t="s">
        <v>2800</v>
      </c>
      <c r="E1089" s="100"/>
    </row>
    <row r="1090" spans="1:5" ht="12.75">
      <c r="A1090" s="34"/>
      <c r="B1090" s="34"/>
      <c r="C1090" s="34" t="s">
        <v>2801</v>
      </c>
      <c r="D1090" s="34" t="s">
        <v>2802</v>
      </c>
      <c r="E1090" s="100"/>
    </row>
    <row r="1091" spans="1:5" ht="12.75">
      <c r="A1091" s="34"/>
      <c r="B1091" s="34"/>
      <c r="C1091" s="34" t="s">
        <v>2803</v>
      </c>
      <c r="D1091" s="34" t="s">
        <v>2804</v>
      </c>
      <c r="E1091" s="100"/>
    </row>
    <row r="1092" spans="1:5" ht="12.75">
      <c r="A1092" s="34"/>
      <c r="B1092" s="34"/>
      <c r="C1092" s="34" t="s">
        <v>2805</v>
      </c>
      <c r="D1092" s="34" t="s">
        <v>2806</v>
      </c>
      <c r="E1092" s="100"/>
    </row>
    <row r="1093" spans="1:5" ht="12.75">
      <c r="A1093" s="34"/>
      <c r="B1093" s="34"/>
      <c r="C1093" s="34" t="s">
        <v>2807</v>
      </c>
      <c r="D1093" s="34" t="s">
        <v>2808</v>
      </c>
      <c r="E1093" s="100"/>
    </row>
    <row r="1094" spans="1:5" ht="12.75">
      <c r="A1094" s="34"/>
      <c r="B1094" s="34"/>
      <c r="C1094" s="34" t="s">
        <v>2809</v>
      </c>
      <c r="D1094" s="34" t="s">
        <v>2810</v>
      </c>
      <c r="E1094" s="100"/>
    </row>
    <row r="1095" spans="1:5" ht="12.75">
      <c r="A1095" s="102"/>
      <c r="B1095" s="279" t="s">
        <v>2811</v>
      </c>
      <c r="C1095" s="279"/>
      <c r="D1095" s="102" t="s">
        <v>2812</v>
      </c>
      <c r="E1095" s="100"/>
    </row>
    <row r="1096" spans="1:5" ht="12.75">
      <c r="A1096" s="34"/>
      <c r="B1096" s="34"/>
      <c r="C1096" s="34" t="s">
        <v>2813</v>
      </c>
      <c r="D1096" s="34" t="s">
        <v>2814</v>
      </c>
      <c r="E1096" s="100"/>
    </row>
    <row r="1097" spans="1:5" ht="12.75">
      <c r="A1097" s="34"/>
      <c r="B1097" s="34"/>
      <c r="C1097" s="34" t="s">
        <v>2815</v>
      </c>
      <c r="D1097" s="34" t="s">
        <v>2816</v>
      </c>
      <c r="E1097" s="100"/>
    </row>
    <row r="1098" spans="1:5" ht="12.75">
      <c r="A1098" s="34"/>
      <c r="B1098" s="34"/>
      <c r="C1098" s="34" t="s">
        <v>2817</v>
      </c>
      <c r="D1098" s="34" t="s">
        <v>2818</v>
      </c>
      <c r="E1098" s="100"/>
    </row>
    <row r="1099" spans="1:5" ht="12.75">
      <c r="A1099" s="34"/>
      <c r="B1099" s="34"/>
      <c r="C1099" s="34" t="s">
        <v>2819</v>
      </c>
      <c r="D1099" s="34" t="s">
        <v>2820</v>
      </c>
      <c r="E1099" s="100"/>
    </row>
    <row r="1100" spans="1:5" ht="12.75">
      <c r="A1100" s="34"/>
      <c r="B1100" s="34"/>
      <c r="C1100" s="34" t="s">
        <v>2821</v>
      </c>
      <c r="D1100" s="34" t="s">
        <v>2822</v>
      </c>
      <c r="E1100" s="100"/>
    </row>
    <row r="1101" spans="1:5" ht="12.75">
      <c r="A1101" s="34"/>
      <c r="B1101" s="34"/>
      <c r="C1101" s="34" t="s">
        <v>2823</v>
      </c>
      <c r="D1101" s="34" t="s">
        <v>2824</v>
      </c>
      <c r="E1101" s="100"/>
    </row>
    <row r="1102" spans="1:5" ht="12.75">
      <c r="A1102" s="34"/>
      <c r="B1102" s="34"/>
      <c r="C1102" s="34" t="s">
        <v>2825</v>
      </c>
      <c r="D1102" s="34" t="s">
        <v>2826</v>
      </c>
      <c r="E1102" s="100"/>
    </row>
    <row r="1103" spans="1:5" ht="12.75">
      <c r="A1103" s="34"/>
      <c r="B1103" s="34"/>
      <c r="C1103" s="34" t="s">
        <v>2827</v>
      </c>
      <c r="D1103" s="34" t="s">
        <v>2828</v>
      </c>
      <c r="E1103" s="100"/>
    </row>
    <row r="1104" spans="1:5" ht="12.75">
      <c r="A1104" s="34"/>
      <c r="B1104" s="34"/>
      <c r="C1104" s="34" t="s">
        <v>2829</v>
      </c>
      <c r="D1104" s="34" t="s">
        <v>2830</v>
      </c>
      <c r="E1104" s="100"/>
    </row>
    <row r="1105" spans="1:5" ht="12.75">
      <c r="A1105" s="34"/>
      <c r="B1105" s="34"/>
      <c r="C1105" s="34" t="s">
        <v>2831</v>
      </c>
      <c r="D1105" s="34" t="s">
        <v>2832</v>
      </c>
      <c r="E1105" s="100"/>
    </row>
    <row r="1106" spans="1:5" ht="12.75">
      <c r="A1106" s="34"/>
      <c r="B1106" s="34"/>
      <c r="C1106" s="34" t="s">
        <v>2833</v>
      </c>
      <c r="D1106" s="34" t="s">
        <v>2834</v>
      </c>
      <c r="E1106" s="100"/>
    </row>
    <row r="1107" spans="1:5" ht="12.75">
      <c r="A1107" s="34"/>
      <c r="B1107" s="34"/>
      <c r="C1107" s="34" t="s">
        <v>2835</v>
      </c>
      <c r="D1107" s="34" t="s">
        <v>2836</v>
      </c>
      <c r="E1107" s="100"/>
    </row>
    <row r="1108" spans="1:5" ht="12.75">
      <c r="A1108" s="34"/>
      <c r="B1108" s="34"/>
      <c r="C1108" s="34" t="s">
        <v>2837</v>
      </c>
      <c r="D1108" s="34" t="s">
        <v>2838</v>
      </c>
      <c r="E1108" s="100"/>
    </row>
    <row r="1109" spans="1:5" ht="12.75">
      <c r="A1109" s="102"/>
      <c r="B1109" s="279" t="s">
        <v>2839</v>
      </c>
      <c r="C1109" s="279"/>
      <c r="D1109" s="102" t="s">
        <v>2840</v>
      </c>
      <c r="E1109" s="100"/>
    </row>
    <row r="1110" spans="1:5" ht="12.75">
      <c r="A1110" s="34"/>
      <c r="B1110" s="34"/>
      <c r="C1110" s="34" t="s">
        <v>2841</v>
      </c>
      <c r="D1110" s="34" t="s">
        <v>2842</v>
      </c>
      <c r="E1110" s="100"/>
    </row>
    <row r="1111" spans="1:5" ht="12.75">
      <c r="A1111" s="34"/>
      <c r="B1111" s="34"/>
      <c r="C1111" s="34" t="s">
        <v>2843</v>
      </c>
      <c r="D1111" s="34" t="s">
        <v>2844</v>
      </c>
      <c r="E1111" s="100"/>
    </row>
    <row r="1112" spans="1:5" ht="12.75">
      <c r="A1112" s="34"/>
      <c r="B1112" s="34"/>
      <c r="C1112" s="34" t="s">
        <v>2845</v>
      </c>
      <c r="D1112" s="34" t="s">
        <v>2846</v>
      </c>
      <c r="E1112" s="100"/>
    </row>
    <row r="1113" spans="1:5" ht="12.75">
      <c r="A1113" s="34"/>
      <c r="B1113" s="34"/>
      <c r="C1113" s="34" t="s">
        <v>2847</v>
      </c>
      <c r="D1113" s="34" t="s">
        <v>2848</v>
      </c>
      <c r="E1113" s="100"/>
    </row>
    <row r="1114" spans="1:5" ht="12.75">
      <c r="A1114" s="34"/>
      <c r="B1114" s="34"/>
      <c r="C1114" s="34" t="s">
        <v>2849</v>
      </c>
      <c r="D1114" s="34" t="s">
        <v>2850</v>
      </c>
      <c r="E1114" s="100"/>
    </row>
    <row r="1115" spans="1:5" ht="12.75">
      <c r="A1115" s="34"/>
      <c r="B1115" s="34"/>
      <c r="C1115" s="34" t="s">
        <v>2851</v>
      </c>
      <c r="D1115" s="34" t="s">
        <v>2852</v>
      </c>
      <c r="E1115" s="100"/>
    </row>
    <row r="1116" spans="1:5" ht="12.75">
      <c r="A1116" s="34"/>
      <c r="B1116" s="34"/>
      <c r="C1116" s="34" t="s">
        <v>2853</v>
      </c>
      <c r="D1116" s="34" t="s">
        <v>2854</v>
      </c>
      <c r="E1116" s="100"/>
    </row>
    <row r="1117" spans="1:5" ht="12.75">
      <c r="A1117" s="34"/>
      <c r="B1117" s="34"/>
      <c r="C1117" s="34" t="s">
        <v>2855</v>
      </c>
      <c r="D1117" s="34" t="s">
        <v>2856</v>
      </c>
      <c r="E1117" s="100"/>
    </row>
    <row r="1118" spans="1:5" ht="12.75">
      <c r="A1118" s="34"/>
      <c r="B1118" s="34"/>
      <c r="C1118" s="34" t="s">
        <v>2857</v>
      </c>
      <c r="D1118" s="34" t="s">
        <v>2858</v>
      </c>
      <c r="E1118" s="100"/>
    </row>
    <row r="1119" spans="1:5" ht="12.75">
      <c r="A1119" s="34"/>
      <c r="B1119" s="34"/>
      <c r="C1119" s="34" t="s">
        <v>2859</v>
      </c>
      <c r="D1119" s="34" t="s">
        <v>2860</v>
      </c>
      <c r="E1119" s="100"/>
    </row>
    <row r="1120" spans="1:5" ht="12.75">
      <c r="A1120" s="34"/>
      <c r="B1120" s="34"/>
      <c r="C1120" s="34" t="s">
        <v>2861</v>
      </c>
      <c r="D1120" s="34" t="s">
        <v>2862</v>
      </c>
      <c r="E1120" s="100"/>
    </row>
    <row r="1121" spans="1:5" ht="12.75">
      <c r="A1121" s="34"/>
      <c r="B1121" s="34"/>
      <c r="C1121" s="34" t="s">
        <v>2863</v>
      </c>
      <c r="D1121" s="34" t="s">
        <v>2864</v>
      </c>
      <c r="E1121" s="100"/>
    </row>
    <row r="1122" spans="1:5" ht="12.75">
      <c r="A1122" s="34"/>
      <c r="B1122" s="34"/>
      <c r="C1122" s="34" t="s">
        <v>2865</v>
      </c>
      <c r="D1122" s="34" t="s">
        <v>2866</v>
      </c>
      <c r="E1122" s="100"/>
    </row>
    <row r="1123" spans="1:5" ht="12.75">
      <c r="A1123" s="34"/>
      <c r="B1123" s="34"/>
      <c r="C1123" s="34" t="s">
        <v>2867</v>
      </c>
      <c r="D1123" s="34" t="s">
        <v>2868</v>
      </c>
      <c r="E1123" s="100"/>
    </row>
    <row r="1124" spans="1:5" ht="12.75">
      <c r="A1124" s="34"/>
      <c r="B1124" s="34"/>
      <c r="C1124" s="34" t="s">
        <v>2869</v>
      </c>
      <c r="D1124" s="34" t="s">
        <v>2870</v>
      </c>
      <c r="E1124" s="100"/>
    </row>
    <row r="1125" spans="1:5" ht="12.75">
      <c r="A1125" s="34"/>
      <c r="B1125" s="34"/>
      <c r="C1125" s="34" t="s">
        <v>2871</v>
      </c>
      <c r="D1125" s="34" t="s">
        <v>2872</v>
      </c>
      <c r="E1125" s="100"/>
    </row>
    <row r="1126" spans="1:5" ht="12.75">
      <c r="A1126" s="34"/>
      <c r="B1126" s="34"/>
      <c r="C1126" s="34" t="s">
        <v>2873</v>
      </c>
      <c r="D1126" s="34" t="s">
        <v>2874</v>
      </c>
      <c r="E1126" s="100"/>
    </row>
    <row r="1127" spans="1:5" ht="12.75">
      <c r="A1127" s="34"/>
      <c r="B1127" s="34"/>
      <c r="C1127" s="34" t="s">
        <v>2875</v>
      </c>
      <c r="D1127" s="34" t="s">
        <v>2876</v>
      </c>
      <c r="E1127" s="100"/>
    </row>
    <row r="1128" spans="1:5" ht="12.75">
      <c r="A1128" s="34"/>
      <c r="B1128" s="34"/>
      <c r="C1128" s="34" t="s">
        <v>2877</v>
      </c>
      <c r="D1128" s="34" t="s">
        <v>2878</v>
      </c>
      <c r="E1128" s="100"/>
    </row>
    <row r="1129" spans="1:5" ht="12.75">
      <c r="A1129" s="34"/>
      <c r="B1129" s="34"/>
      <c r="C1129" s="34" t="s">
        <v>2879</v>
      </c>
      <c r="D1129" s="34" t="s">
        <v>2880</v>
      </c>
      <c r="E1129" s="100"/>
    </row>
    <row r="1130" spans="1:5" ht="12.75">
      <c r="A1130" s="34"/>
      <c r="B1130" s="34"/>
      <c r="C1130" s="34" t="s">
        <v>2881</v>
      </c>
      <c r="D1130" s="34" t="s">
        <v>2882</v>
      </c>
      <c r="E1130" s="100"/>
    </row>
    <row r="1131" spans="1:5" ht="12.75">
      <c r="A1131" s="34"/>
      <c r="B1131" s="34"/>
      <c r="C1131" s="34" t="s">
        <v>2883</v>
      </c>
      <c r="D1131" s="34" t="s">
        <v>2884</v>
      </c>
      <c r="E1131" s="100"/>
    </row>
    <row r="1132" spans="1:5" ht="12.75">
      <c r="A1132" s="34"/>
      <c r="B1132" s="34"/>
      <c r="C1132" s="34" t="s">
        <v>2885</v>
      </c>
      <c r="D1132" s="34" t="s">
        <v>2886</v>
      </c>
      <c r="E1132" s="100"/>
    </row>
    <row r="1133" spans="1:5" ht="12.75">
      <c r="A1133" s="102"/>
      <c r="B1133" s="279" t="s">
        <v>2887</v>
      </c>
      <c r="C1133" s="279"/>
      <c r="D1133" s="102" t="s">
        <v>2888</v>
      </c>
      <c r="E1133" s="100"/>
    </row>
    <row r="1134" spans="1:5" ht="21">
      <c r="A1134" s="34"/>
      <c r="B1134" s="34"/>
      <c r="C1134" s="34" t="s">
        <v>2889</v>
      </c>
      <c r="D1134" s="34" t="s">
        <v>2890</v>
      </c>
      <c r="E1134" s="100"/>
    </row>
    <row r="1135" spans="1:5" ht="12.75">
      <c r="A1135" s="34"/>
      <c r="B1135" s="34"/>
      <c r="C1135" s="34" t="s">
        <v>2891</v>
      </c>
      <c r="D1135" s="34" t="s">
        <v>2892</v>
      </c>
      <c r="E1135" s="100"/>
    </row>
    <row r="1136" spans="1:5" ht="12.75">
      <c r="A1136" s="34"/>
      <c r="B1136" s="34"/>
      <c r="C1136" s="34" t="s">
        <v>2893</v>
      </c>
      <c r="D1136" s="34" t="s">
        <v>2894</v>
      </c>
      <c r="E1136" s="100"/>
    </row>
    <row r="1137" spans="1:5" ht="12.75">
      <c r="A1137" s="34"/>
      <c r="B1137" s="34"/>
      <c r="C1137" s="34" t="s">
        <v>2895</v>
      </c>
      <c r="D1137" s="34" t="s">
        <v>2896</v>
      </c>
      <c r="E1137" s="100"/>
    </row>
    <row r="1138" spans="1:5" ht="12.75">
      <c r="A1138" s="34"/>
      <c r="B1138" s="34"/>
      <c r="C1138" s="34" t="s">
        <v>2897</v>
      </c>
      <c r="D1138" s="34" t="s">
        <v>2898</v>
      </c>
      <c r="E1138" s="100"/>
    </row>
    <row r="1139" spans="1:5" ht="12.75">
      <c r="A1139" s="34"/>
      <c r="B1139" s="34"/>
      <c r="C1139" s="34" t="s">
        <v>2899</v>
      </c>
      <c r="D1139" s="34" t="s">
        <v>2900</v>
      </c>
      <c r="E1139" s="100"/>
    </row>
    <row r="1140" spans="1:5" ht="12.75">
      <c r="A1140" s="34"/>
      <c r="B1140" s="34"/>
      <c r="C1140" s="34" t="s">
        <v>2901</v>
      </c>
      <c r="D1140" s="34" t="s">
        <v>2902</v>
      </c>
      <c r="E1140" s="100"/>
    </row>
    <row r="1141" spans="1:5" ht="12.75">
      <c r="A1141" s="34"/>
      <c r="B1141" s="34"/>
      <c r="C1141" s="34" t="s">
        <v>2903</v>
      </c>
      <c r="D1141" s="34" t="s">
        <v>2904</v>
      </c>
      <c r="E1141" s="100"/>
    </row>
    <row r="1142" spans="1:5" ht="12.75">
      <c r="A1142" s="34"/>
      <c r="B1142" s="34"/>
      <c r="C1142" s="34" t="s">
        <v>2905</v>
      </c>
      <c r="D1142" s="34" t="s">
        <v>2906</v>
      </c>
      <c r="E1142" s="100"/>
    </row>
    <row r="1143" spans="1:5" ht="12.75">
      <c r="A1143" s="34"/>
      <c r="B1143" s="34"/>
      <c r="C1143" s="34" t="s">
        <v>2907</v>
      </c>
      <c r="D1143" s="34" t="s">
        <v>2908</v>
      </c>
      <c r="E1143" s="100"/>
    </row>
    <row r="1144" spans="1:5" ht="12.75">
      <c r="A1144" s="102"/>
      <c r="B1144" s="279" t="s">
        <v>2909</v>
      </c>
      <c r="C1144" s="279"/>
      <c r="D1144" s="102" t="s">
        <v>2910</v>
      </c>
      <c r="E1144" s="100"/>
    </row>
    <row r="1145" spans="1:5" ht="12.75">
      <c r="A1145" s="34"/>
      <c r="B1145" s="34"/>
      <c r="C1145" s="34" t="s">
        <v>2911</v>
      </c>
      <c r="D1145" s="34" t="s">
        <v>2912</v>
      </c>
      <c r="E1145" s="100"/>
    </row>
    <row r="1146" spans="1:5" ht="12.75">
      <c r="A1146" s="34"/>
      <c r="B1146" s="34"/>
      <c r="C1146" s="34" t="s">
        <v>2913</v>
      </c>
      <c r="D1146" s="34" t="s">
        <v>2914</v>
      </c>
      <c r="E1146" s="100"/>
    </row>
    <row r="1147" spans="1:5" ht="12.75">
      <c r="A1147" s="34"/>
      <c r="B1147" s="34"/>
      <c r="C1147" s="34" t="s">
        <v>2915</v>
      </c>
      <c r="D1147" s="34" t="s">
        <v>2916</v>
      </c>
      <c r="E1147" s="100"/>
    </row>
    <row r="1148" spans="1:5" ht="12.75">
      <c r="A1148" s="34"/>
      <c r="B1148" s="34"/>
      <c r="C1148" s="34" t="s">
        <v>2917</v>
      </c>
      <c r="D1148" s="34" t="s">
        <v>2918</v>
      </c>
      <c r="E1148" s="100"/>
    </row>
    <row r="1149" spans="1:5" ht="12.75">
      <c r="A1149" s="34"/>
      <c r="B1149" s="34"/>
      <c r="C1149" s="34" t="s">
        <v>2919</v>
      </c>
      <c r="D1149" s="34" t="s">
        <v>2920</v>
      </c>
      <c r="E1149" s="100"/>
    </row>
    <row r="1150" spans="1:5" ht="12.75">
      <c r="A1150" s="34"/>
      <c r="B1150" s="34"/>
      <c r="C1150" s="34" t="s">
        <v>2921</v>
      </c>
      <c r="D1150" s="34" t="s">
        <v>2922</v>
      </c>
      <c r="E1150" s="100"/>
    </row>
    <row r="1151" spans="1:5" ht="12.75">
      <c r="A1151" s="102"/>
      <c r="B1151" s="279" t="s">
        <v>2923</v>
      </c>
      <c r="C1151" s="279"/>
      <c r="D1151" s="102" t="s">
        <v>2924</v>
      </c>
      <c r="E1151" s="100"/>
    </row>
    <row r="1152" spans="1:5" ht="12.75">
      <c r="A1152" s="34"/>
      <c r="B1152" s="34"/>
      <c r="C1152" s="34" t="s">
        <v>2925</v>
      </c>
      <c r="D1152" s="34" t="s">
        <v>2926</v>
      </c>
      <c r="E1152" s="100"/>
    </row>
    <row r="1153" spans="1:5" ht="12.75">
      <c r="A1153" s="34"/>
      <c r="B1153" s="34"/>
      <c r="C1153" s="34" t="s">
        <v>2927</v>
      </c>
      <c r="D1153" s="34" t="s">
        <v>2928</v>
      </c>
      <c r="E1153" s="100"/>
    </row>
    <row r="1154" spans="1:5" ht="12.75">
      <c r="A1154" s="34"/>
      <c r="B1154" s="34"/>
      <c r="C1154" s="34" t="s">
        <v>2929</v>
      </c>
      <c r="D1154" s="34" t="s">
        <v>2930</v>
      </c>
      <c r="E1154" s="100"/>
    </row>
    <row r="1155" spans="1:5" ht="12.75">
      <c r="A1155" s="34"/>
      <c r="B1155" s="34"/>
      <c r="C1155" s="34" t="s">
        <v>2931</v>
      </c>
      <c r="D1155" s="34" t="s">
        <v>2932</v>
      </c>
      <c r="E1155" s="100"/>
    </row>
    <row r="1156" spans="1:5" ht="12.75">
      <c r="A1156" s="102"/>
      <c r="B1156" s="279" t="s">
        <v>2933</v>
      </c>
      <c r="C1156" s="279"/>
      <c r="D1156" s="102" t="s">
        <v>2934</v>
      </c>
      <c r="E1156" s="100"/>
    </row>
    <row r="1157" spans="1:5" ht="12.75">
      <c r="A1157" s="34"/>
      <c r="B1157" s="34"/>
      <c r="C1157" s="34" t="s">
        <v>2935</v>
      </c>
      <c r="D1157" s="34" t="s">
        <v>2936</v>
      </c>
      <c r="E1157" s="100"/>
    </row>
    <row r="1158" spans="1:5" ht="12.75">
      <c r="A1158" s="34"/>
      <c r="B1158" s="34"/>
      <c r="C1158" s="34" t="s">
        <v>2937</v>
      </c>
      <c r="D1158" s="34" t="s">
        <v>2938</v>
      </c>
      <c r="E1158" s="100"/>
    </row>
    <row r="1159" spans="1:5" ht="12.75">
      <c r="A1159" s="34"/>
      <c r="B1159" s="34"/>
      <c r="C1159" s="34" t="s">
        <v>2939</v>
      </c>
      <c r="D1159" s="34" t="s">
        <v>2940</v>
      </c>
      <c r="E1159" s="100"/>
    </row>
    <row r="1160" spans="1:5" ht="12.75">
      <c r="A1160" s="34"/>
      <c r="B1160" s="34"/>
      <c r="C1160" s="34" t="s">
        <v>2941</v>
      </c>
      <c r="D1160" s="34" t="s">
        <v>2942</v>
      </c>
      <c r="E1160" s="100"/>
    </row>
    <row r="1161" spans="1:5" ht="12.75">
      <c r="A1161" s="34"/>
      <c r="B1161" s="34"/>
      <c r="C1161" s="34" t="s">
        <v>2943</v>
      </c>
      <c r="D1161" s="34" t="s">
        <v>2944</v>
      </c>
      <c r="E1161" s="100"/>
    </row>
    <row r="1162" spans="1:5" ht="12.75">
      <c r="A1162" s="34"/>
      <c r="B1162" s="34"/>
      <c r="C1162" s="34" t="s">
        <v>2945</v>
      </c>
      <c r="D1162" s="34" t="s">
        <v>2946</v>
      </c>
      <c r="E1162" s="100"/>
    </row>
    <row r="1163" spans="1:5" ht="12.75">
      <c r="A1163" s="34"/>
      <c r="B1163" s="34"/>
      <c r="C1163" s="34" t="s">
        <v>2947</v>
      </c>
      <c r="D1163" s="34" t="s">
        <v>2948</v>
      </c>
      <c r="E1163" s="100"/>
    </row>
    <row r="1164" spans="1:5" ht="12.75">
      <c r="A1164" s="34"/>
      <c r="B1164" s="34"/>
      <c r="C1164" s="34" t="s">
        <v>2949</v>
      </c>
      <c r="D1164" s="34" t="s">
        <v>2950</v>
      </c>
      <c r="E1164" s="100"/>
    </row>
    <row r="1165" spans="1:5" ht="12.75">
      <c r="A1165" s="34"/>
      <c r="B1165" s="34"/>
      <c r="C1165" s="34" t="s">
        <v>2951</v>
      </c>
      <c r="D1165" s="34" t="s">
        <v>2952</v>
      </c>
      <c r="E1165" s="100"/>
    </row>
    <row r="1166" spans="1:5" ht="12.75">
      <c r="A1166" s="34"/>
      <c r="B1166" s="34"/>
      <c r="C1166" s="34" t="s">
        <v>2953</v>
      </c>
      <c r="D1166" s="34" t="s">
        <v>2954</v>
      </c>
      <c r="E1166" s="100"/>
    </row>
    <row r="1167" spans="1:5" ht="12.75">
      <c r="A1167" s="34"/>
      <c r="B1167" s="34"/>
      <c r="C1167" s="34" t="s">
        <v>2955</v>
      </c>
      <c r="D1167" s="34" t="s">
        <v>2956</v>
      </c>
      <c r="E1167" s="100"/>
    </row>
    <row r="1168" spans="1:5" ht="12.75">
      <c r="A1168" s="102"/>
      <c r="B1168" s="279" t="s">
        <v>2957</v>
      </c>
      <c r="C1168" s="279"/>
      <c r="D1168" s="102" t="s">
        <v>2958</v>
      </c>
      <c r="E1168" s="100"/>
    </row>
    <row r="1169" spans="1:5" ht="12.75">
      <c r="A1169" s="34"/>
      <c r="B1169" s="34"/>
      <c r="C1169" s="34" t="s">
        <v>2959</v>
      </c>
      <c r="D1169" s="34" t="s">
        <v>2960</v>
      </c>
      <c r="E1169" s="100"/>
    </row>
    <row r="1170" spans="1:5" ht="12.75">
      <c r="A1170" s="34"/>
      <c r="B1170" s="34"/>
      <c r="C1170" s="34" t="s">
        <v>2961</v>
      </c>
      <c r="D1170" s="34" t="s">
        <v>2962</v>
      </c>
      <c r="E1170" s="100"/>
    </row>
    <row r="1171" spans="1:5" ht="12.75">
      <c r="A1171" s="34"/>
      <c r="B1171" s="34"/>
      <c r="C1171" s="34" t="s">
        <v>2963</v>
      </c>
      <c r="D1171" s="34" t="s">
        <v>2964</v>
      </c>
      <c r="E1171" s="100"/>
    </row>
    <row r="1172" spans="1:5" ht="12.75">
      <c r="A1172" s="34"/>
      <c r="B1172" s="34"/>
      <c r="C1172" s="34" t="s">
        <v>2965</v>
      </c>
      <c r="D1172" s="34" t="s">
        <v>2966</v>
      </c>
      <c r="E1172" s="100"/>
    </row>
    <row r="1173" spans="1:5" ht="12.75">
      <c r="A1173" s="34"/>
      <c r="B1173" s="34"/>
      <c r="C1173" s="34" t="s">
        <v>2967</v>
      </c>
      <c r="D1173" s="34" t="s">
        <v>2968</v>
      </c>
      <c r="E1173" s="100"/>
    </row>
    <row r="1174" spans="1:5" ht="12.75">
      <c r="A1174" s="102"/>
      <c r="B1174" s="279" t="s">
        <v>2969</v>
      </c>
      <c r="C1174" s="279"/>
      <c r="D1174" s="102" t="s">
        <v>2970</v>
      </c>
      <c r="E1174" s="100"/>
    </row>
    <row r="1175" spans="1:5" ht="12.75">
      <c r="A1175" s="34"/>
      <c r="B1175" s="34"/>
      <c r="C1175" s="34" t="s">
        <v>2971</v>
      </c>
      <c r="D1175" s="34" t="s">
        <v>2972</v>
      </c>
      <c r="E1175" s="100"/>
    </row>
    <row r="1176" spans="1:5" ht="12.75">
      <c r="A1176" s="34"/>
      <c r="B1176" s="34"/>
      <c r="C1176" s="34" t="s">
        <v>2973</v>
      </c>
      <c r="D1176" s="34" t="s">
        <v>2974</v>
      </c>
      <c r="E1176" s="100"/>
    </row>
    <row r="1177" spans="1:5" ht="12.75">
      <c r="A1177" s="34"/>
      <c r="B1177" s="34"/>
      <c r="C1177" s="34" t="s">
        <v>2975</v>
      </c>
      <c r="D1177" s="34" t="s">
        <v>2976</v>
      </c>
      <c r="E1177" s="100"/>
    </row>
    <row r="1178" spans="1:5" ht="12.75">
      <c r="A1178" s="34"/>
      <c r="B1178" s="34"/>
      <c r="C1178" s="34" t="s">
        <v>2977</v>
      </c>
      <c r="D1178" s="34" t="s">
        <v>2978</v>
      </c>
      <c r="E1178" s="100"/>
    </row>
    <row r="1179" spans="1:5" ht="12.75">
      <c r="A1179" s="34"/>
      <c r="B1179" s="34"/>
      <c r="C1179" s="34" t="s">
        <v>2979</v>
      </c>
      <c r="D1179" s="34" t="s">
        <v>2980</v>
      </c>
      <c r="E1179" s="100"/>
    </row>
    <row r="1180" spans="1:5" ht="12.75">
      <c r="A1180" s="34"/>
      <c r="B1180" s="34"/>
      <c r="C1180" s="34" t="s">
        <v>2981</v>
      </c>
      <c r="D1180" s="34" t="s">
        <v>2982</v>
      </c>
      <c r="E1180" s="100"/>
    </row>
    <row r="1181" spans="1:5" ht="12.75">
      <c r="A1181" s="34"/>
      <c r="B1181" s="34"/>
      <c r="C1181" s="34" t="s">
        <v>2983</v>
      </c>
      <c r="D1181" s="34" t="s">
        <v>2984</v>
      </c>
      <c r="E1181" s="100"/>
    </row>
    <row r="1182" spans="1:5" ht="12.75">
      <c r="A1182" s="34"/>
      <c r="B1182" s="34"/>
      <c r="C1182" s="34" t="s">
        <v>2985</v>
      </c>
      <c r="D1182" s="34" t="s">
        <v>2986</v>
      </c>
      <c r="E1182" s="100"/>
    </row>
    <row r="1183" spans="1:5" ht="12.75">
      <c r="A1183" s="34"/>
      <c r="B1183" s="34"/>
      <c r="C1183" s="34" t="s">
        <v>2987</v>
      </c>
      <c r="D1183" s="34" t="s">
        <v>2988</v>
      </c>
      <c r="E1183" s="100"/>
    </row>
    <row r="1184" spans="1:5" ht="12.75">
      <c r="A1184" s="34"/>
      <c r="B1184" s="34"/>
      <c r="C1184" s="34" t="s">
        <v>2989</v>
      </c>
      <c r="D1184" s="34" t="s">
        <v>2990</v>
      </c>
      <c r="E1184" s="100"/>
    </row>
    <row r="1185" spans="1:5" ht="12.75">
      <c r="A1185" s="102"/>
      <c r="B1185" s="279" t="s">
        <v>2991</v>
      </c>
      <c r="C1185" s="279"/>
      <c r="D1185" s="102" t="s">
        <v>2992</v>
      </c>
      <c r="E1185" s="100"/>
    </row>
    <row r="1186" spans="1:5" ht="12.75">
      <c r="A1186" s="34"/>
      <c r="B1186" s="34"/>
      <c r="C1186" s="34" t="s">
        <v>2993</v>
      </c>
      <c r="D1186" s="34" t="s">
        <v>2994</v>
      </c>
      <c r="E1186" s="100"/>
    </row>
    <row r="1187" spans="1:5" ht="12.75">
      <c r="A1187" s="34"/>
      <c r="B1187" s="34"/>
      <c r="C1187" s="34" t="s">
        <v>2995</v>
      </c>
      <c r="D1187" s="34" t="s">
        <v>2996</v>
      </c>
      <c r="E1187" s="100"/>
    </row>
    <row r="1188" spans="1:5" ht="12.75">
      <c r="A1188" s="34"/>
      <c r="B1188" s="34"/>
      <c r="C1188" s="34" t="s">
        <v>2997</v>
      </c>
      <c r="D1188" s="34" t="s">
        <v>2998</v>
      </c>
      <c r="E1188" s="100"/>
    </row>
    <row r="1189" spans="1:5" ht="12.75">
      <c r="A1189" s="34"/>
      <c r="B1189" s="34"/>
      <c r="C1189" s="34" t="s">
        <v>2999</v>
      </c>
      <c r="D1189" s="34" t="s">
        <v>3000</v>
      </c>
      <c r="E1189" s="100"/>
    </row>
    <row r="1190" spans="1:5" ht="12.75">
      <c r="A1190" s="34"/>
      <c r="B1190" s="34"/>
      <c r="C1190" s="34" t="s">
        <v>3001</v>
      </c>
      <c r="D1190" s="34" t="s">
        <v>3002</v>
      </c>
      <c r="E1190" s="100"/>
    </row>
    <row r="1191" spans="1:5" ht="12.75">
      <c r="A1191" s="34"/>
      <c r="B1191" s="34"/>
      <c r="C1191" s="34" t="s">
        <v>3003</v>
      </c>
      <c r="D1191" s="34" t="s">
        <v>3004</v>
      </c>
      <c r="E1191" s="100"/>
    </row>
    <row r="1192" spans="1:5" ht="12.75">
      <c r="A1192" s="102"/>
      <c r="B1192" s="279" t="s">
        <v>3005</v>
      </c>
      <c r="C1192" s="279"/>
      <c r="D1192" s="102" t="s">
        <v>3006</v>
      </c>
      <c r="E1192" s="100"/>
    </row>
    <row r="1193" spans="1:5" ht="12.75">
      <c r="A1193" s="34"/>
      <c r="B1193" s="34"/>
      <c r="C1193" s="34" t="s">
        <v>3007</v>
      </c>
      <c r="D1193" s="34" t="s">
        <v>3008</v>
      </c>
      <c r="E1193" s="100"/>
    </row>
    <row r="1194" spans="1:5" ht="12.75">
      <c r="A1194" s="34"/>
      <c r="B1194" s="34"/>
      <c r="C1194" s="34" t="s">
        <v>3009</v>
      </c>
      <c r="D1194" s="34" t="s">
        <v>3010</v>
      </c>
      <c r="E1194" s="100"/>
    </row>
    <row r="1195" spans="1:5" ht="12.75">
      <c r="A1195" s="34"/>
      <c r="B1195" s="34"/>
      <c r="C1195" s="34" t="s">
        <v>3011</v>
      </c>
      <c r="D1195" s="34" t="s">
        <v>3012</v>
      </c>
      <c r="E1195" s="100"/>
    </row>
    <row r="1196" spans="1:5" ht="12.75">
      <c r="A1196" s="34"/>
      <c r="B1196" s="34"/>
      <c r="C1196" s="34" t="s">
        <v>3013</v>
      </c>
      <c r="D1196" s="34" t="s">
        <v>3014</v>
      </c>
      <c r="E1196" s="100"/>
    </row>
    <row r="1197" spans="1:5" ht="12.75">
      <c r="A1197" s="34"/>
      <c r="B1197" s="34"/>
      <c r="C1197" s="34" t="s">
        <v>3015</v>
      </c>
      <c r="D1197" s="34" t="s">
        <v>3016</v>
      </c>
      <c r="E1197" s="100"/>
    </row>
    <row r="1198" spans="1:5" ht="12.75">
      <c r="A1198" s="34"/>
      <c r="B1198" s="34"/>
      <c r="C1198" s="34" t="s">
        <v>3017</v>
      </c>
      <c r="D1198" s="34" t="s">
        <v>3018</v>
      </c>
      <c r="E1198" s="100"/>
    </row>
    <row r="1199" spans="1:5" ht="12.75">
      <c r="A1199" s="34"/>
      <c r="B1199" s="34"/>
      <c r="C1199" s="34" t="s">
        <v>3019</v>
      </c>
      <c r="D1199" s="34" t="s">
        <v>3020</v>
      </c>
      <c r="E1199" s="100"/>
    </row>
    <row r="1200" spans="1:5" ht="12.75">
      <c r="A1200" s="34"/>
      <c r="B1200" s="34"/>
      <c r="C1200" s="34" t="s">
        <v>3021</v>
      </c>
      <c r="D1200" s="34" t="s">
        <v>3022</v>
      </c>
      <c r="E1200" s="100"/>
    </row>
    <row r="1201" spans="1:5" ht="12.75">
      <c r="A1201" s="34"/>
      <c r="B1201" s="34"/>
      <c r="C1201" s="34" t="s">
        <v>3023</v>
      </c>
      <c r="D1201" s="34" t="s">
        <v>3024</v>
      </c>
      <c r="E1201" s="100"/>
    </row>
    <row r="1202" spans="1:5" ht="12.75">
      <c r="A1202" s="34"/>
      <c r="B1202" s="34"/>
      <c r="C1202" s="34" t="s">
        <v>3025</v>
      </c>
      <c r="D1202" s="34" t="s">
        <v>3026</v>
      </c>
      <c r="E1202" s="100"/>
    </row>
    <row r="1203" spans="1:5" ht="12.75">
      <c r="A1203" s="34"/>
      <c r="B1203" s="34"/>
      <c r="C1203" s="34" t="s">
        <v>3027</v>
      </c>
      <c r="D1203" s="34" t="s">
        <v>3028</v>
      </c>
      <c r="E1203" s="100"/>
    </row>
    <row r="1204" spans="1:5" ht="12.75">
      <c r="A1204" s="34"/>
      <c r="B1204" s="34"/>
      <c r="C1204" s="34" t="s">
        <v>3029</v>
      </c>
      <c r="D1204" s="34" t="s">
        <v>3030</v>
      </c>
      <c r="E1204" s="100"/>
    </row>
    <row r="1205" spans="1:5" ht="12.75">
      <c r="A1205" s="34"/>
      <c r="B1205" s="34"/>
      <c r="C1205" s="34" t="s">
        <v>3031</v>
      </c>
      <c r="D1205" s="34" t="s">
        <v>3032</v>
      </c>
      <c r="E1205" s="100"/>
    </row>
    <row r="1206" spans="1:5" ht="12.75">
      <c r="A1206" s="102"/>
      <c r="B1206" s="279" t="s">
        <v>3033</v>
      </c>
      <c r="C1206" s="279"/>
      <c r="D1206" s="102" t="s">
        <v>3034</v>
      </c>
      <c r="E1206" s="100"/>
    </row>
    <row r="1207" spans="1:5" ht="12.75">
      <c r="A1207" s="34"/>
      <c r="B1207" s="34"/>
      <c r="C1207" s="34" t="s">
        <v>3035</v>
      </c>
      <c r="D1207" s="34" t="s">
        <v>3036</v>
      </c>
      <c r="E1207" s="100"/>
    </row>
    <row r="1208" spans="1:5" ht="12.75">
      <c r="A1208" s="34"/>
      <c r="B1208" s="34"/>
      <c r="C1208" s="34" t="s">
        <v>3037</v>
      </c>
      <c r="D1208" s="34" t="s">
        <v>3038</v>
      </c>
      <c r="E1208" s="100"/>
    </row>
    <row r="1209" spans="1:5" ht="12.75">
      <c r="A1209" s="34"/>
      <c r="B1209" s="34"/>
      <c r="C1209" s="34" t="s">
        <v>3039</v>
      </c>
      <c r="D1209" s="34" t="s">
        <v>3040</v>
      </c>
      <c r="E1209" s="100"/>
    </row>
    <row r="1210" spans="1:5" ht="12.75">
      <c r="A1210" s="34"/>
      <c r="B1210" s="34"/>
      <c r="C1210" s="34" t="s">
        <v>3041</v>
      </c>
      <c r="D1210" s="34" t="s">
        <v>3042</v>
      </c>
      <c r="E1210" s="100"/>
    </row>
    <row r="1211" spans="1:5" ht="12.75">
      <c r="A1211" s="34"/>
      <c r="B1211" s="34"/>
      <c r="C1211" s="34" t="s">
        <v>3043</v>
      </c>
      <c r="D1211" s="34" t="s">
        <v>3044</v>
      </c>
      <c r="E1211" s="100"/>
    </row>
    <row r="1212" spans="1:5" ht="12.75">
      <c r="A1212" s="34"/>
      <c r="B1212" s="34"/>
      <c r="C1212" s="34" t="s">
        <v>3045</v>
      </c>
      <c r="D1212" s="34" t="s">
        <v>3046</v>
      </c>
      <c r="E1212" s="100"/>
    </row>
    <row r="1213" spans="1:5" ht="12.75">
      <c r="A1213" s="34"/>
      <c r="B1213" s="34"/>
      <c r="C1213" s="34" t="s">
        <v>3047</v>
      </c>
      <c r="D1213" s="34" t="s">
        <v>3048</v>
      </c>
      <c r="E1213" s="100"/>
    </row>
    <row r="1214" spans="1:5" ht="12.75">
      <c r="A1214" s="34"/>
      <c r="B1214" s="34"/>
      <c r="C1214" s="34" t="s">
        <v>3049</v>
      </c>
      <c r="D1214" s="34" t="s">
        <v>3050</v>
      </c>
      <c r="E1214" s="100"/>
    </row>
    <row r="1215" spans="1:5" ht="12.75">
      <c r="A1215" s="34"/>
      <c r="B1215" s="34"/>
      <c r="C1215" s="34" t="s">
        <v>3051</v>
      </c>
      <c r="D1215" s="34" t="s">
        <v>3052</v>
      </c>
      <c r="E1215" s="100"/>
    </row>
    <row r="1216" spans="1:5" ht="12.75">
      <c r="A1216" s="34"/>
      <c r="B1216" s="34"/>
      <c r="C1216" s="34" t="s">
        <v>3053</v>
      </c>
      <c r="D1216" s="34" t="s">
        <v>3054</v>
      </c>
      <c r="E1216" s="100"/>
    </row>
    <row r="1217" spans="1:5" ht="12.75">
      <c r="A1217" s="34"/>
      <c r="B1217" s="34"/>
      <c r="C1217" s="34" t="s">
        <v>3055</v>
      </c>
      <c r="D1217" s="34" t="s">
        <v>3056</v>
      </c>
      <c r="E1217" s="100"/>
    </row>
    <row r="1218" spans="1:5" ht="12.75">
      <c r="A1218" s="34"/>
      <c r="B1218" s="34"/>
      <c r="C1218" s="34" t="s">
        <v>3057</v>
      </c>
      <c r="D1218" s="34" t="s">
        <v>3058</v>
      </c>
      <c r="E1218" s="100"/>
    </row>
    <row r="1219" spans="1:5" ht="12.75">
      <c r="A1219" s="34"/>
      <c r="B1219" s="34"/>
      <c r="C1219" s="34" t="s">
        <v>3059</v>
      </c>
      <c r="D1219" s="34" t="s">
        <v>3060</v>
      </c>
      <c r="E1219" s="100"/>
    </row>
    <row r="1220" spans="1:5" ht="12.75">
      <c r="A1220" s="34"/>
      <c r="B1220" s="34"/>
      <c r="C1220" s="34" t="s">
        <v>3061</v>
      </c>
      <c r="D1220" s="34" t="s">
        <v>3062</v>
      </c>
      <c r="E1220" s="100"/>
    </row>
    <row r="1221" spans="1:5" ht="12.75">
      <c r="A1221" s="34"/>
      <c r="B1221" s="34"/>
      <c r="C1221" s="34" t="s">
        <v>3063</v>
      </c>
      <c r="D1221" s="34" t="s">
        <v>3064</v>
      </c>
      <c r="E1221" s="100"/>
    </row>
    <row r="1222" spans="1:5" ht="12.75">
      <c r="A1222" s="34"/>
      <c r="B1222" s="34"/>
      <c r="C1222" s="34" t="s">
        <v>3065</v>
      </c>
      <c r="D1222" s="34" t="s">
        <v>3066</v>
      </c>
      <c r="E1222" s="100"/>
    </row>
    <row r="1223" spans="1:5" ht="12.75">
      <c r="A1223" s="34"/>
      <c r="B1223" s="34"/>
      <c r="C1223" s="34" t="s">
        <v>3067</v>
      </c>
      <c r="D1223" s="34" t="s">
        <v>3068</v>
      </c>
      <c r="E1223" s="100"/>
    </row>
    <row r="1224" spans="1:5" ht="12.75">
      <c r="A1224" s="34"/>
      <c r="B1224" s="34"/>
      <c r="C1224" s="34" t="s">
        <v>3069</v>
      </c>
      <c r="D1224" s="34" t="s">
        <v>3070</v>
      </c>
      <c r="E1224" s="100"/>
    </row>
    <row r="1225" spans="1:5" ht="12.75">
      <c r="A1225" s="34"/>
      <c r="B1225" s="34"/>
      <c r="C1225" s="34" t="s">
        <v>3071</v>
      </c>
      <c r="D1225" s="34" t="s">
        <v>3072</v>
      </c>
      <c r="E1225" s="100"/>
    </row>
    <row r="1226" spans="1:5" ht="12.75">
      <c r="A1226" s="34"/>
      <c r="B1226" s="34"/>
      <c r="C1226" s="34" t="s">
        <v>3073</v>
      </c>
      <c r="D1226" s="34" t="s">
        <v>3074</v>
      </c>
      <c r="E1226" s="100"/>
    </row>
    <row r="1227" spans="1:5" ht="12.75">
      <c r="A1227" s="34"/>
      <c r="B1227" s="34"/>
      <c r="C1227" s="34" t="s">
        <v>3075</v>
      </c>
      <c r="D1227" s="34" t="s">
        <v>3076</v>
      </c>
      <c r="E1227" s="100"/>
    </row>
    <row r="1228" spans="1:5" ht="12.75">
      <c r="A1228" s="34"/>
      <c r="B1228" s="34"/>
      <c r="C1228" s="34" t="s">
        <v>3077</v>
      </c>
      <c r="D1228" s="34" t="s">
        <v>3078</v>
      </c>
      <c r="E1228" s="100"/>
    </row>
    <row r="1229" spans="1:5" ht="14.25">
      <c r="A1229" s="31"/>
      <c r="B1229" s="31"/>
      <c r="C1229" s="31"/>
      <c r="D1229" s="31"/>
      <c r="E1229" s="100"/>
    </row>
    <row r="1230" spans="1:5" ht="12.75">
      <c r="A1230" s="280" t="s">
        <v>4413</v>
      </c>
      <c r="B1230" s="280"/>
      <c r="C1230" s="280"/>
      <c r="D1230" s="101" t="s">
        <v>3079</v>
      </c>
      <c r="E1230" s="100"/>
    </row>
    <row r="1231" spans="1:5" ht="12.75">
      <c r="A1231" s="102"/>
      <c r="B1231" s="279" t="s">
        <v>3080</v>
      </c>
      <c r="C1231" s="279"/>
      <c r="D1231" s="102" t="s">
        <v>3081</v>
      </c>
      <c r="E1231" s="100"/>
    </row>
    <row r="1232" spans="1:5" ht="12.75">
      <c r="A1232" s="34"/>
      <c r="B1232" s="34"/>
      <c r="C1232" s="34" t="s">
        <v>3082</v>
      </c>
      <c r="D1232" s="34" t="s">
        <v>3083</v>
      </c>
      <c r="E1232" s="100"/>
    </row>
    <row r="1233" spans="1:5" ht="12.75">
      <c r="A1233" s="34"/>
      <c r="B1233" s="34"/>
      <c r="C1233" s="34" t="s">
        <v>3084</v>
      </c>
      <c r="D1233" s="34" t="s">
        <v>3085</v>
      </c>
      <c r="E1233" s="100"/>
    </row>
    <row r="1234" spans="1:5" ht="12.75">
      <c r="A1234" s="34"/>
      <c r="B1234" s="34"/>
      <c r="C1234" s="34" t="s">
        <v>3086</v>
      </c>
      <c r="D1234" s="34" t="s">
        <v>3087</v>
      </c>
      <c r="E1234" s="100"/>
    </row>
    <row r="1235" spans="1:5" ht="12.75">
      <c r="A1235" s="34"/>
      <c r="B1235" s="34"/>
      <c r="C1235" s="34" t="s">
        <v>3088</v>
      </c>
      <c r="D1235" s="34" t="s">
        <v>3089</v>
      </c>
      <c r="E1235" s="100"/>
    </row>
    <row r="1236" spans="1:5" ht="12.75">
      <c r="A1236" s="34"/>
      <c r="B1236" s="34"/>
      <c r="C1236" s="34" t="s">
        <v>3090</v>
      </c>
      <c r="D1236" s="34" t="s">
        <v>3091</v>
      </c>
      <c r="E1236" s="100"/>
    </row>
    <row r="1237" spans="1:5" ht="12.75">
      <c r="A1237" s="34"/>
      <c r="B1237" s="34"/>
      <c r="C1237" s="34" t="s">
        <v>3092</v>
      </c>
      <c r="D1237" s="34" t="s">
        <v>3093</v>
      </c>
      <c r="E1237" s="100"/>
    </row>
    <row r="1238" spans="1:5" ht="12.75">
      <c r="A1238" s="34"/>
      <c r="B1238" s="34"/>
      <c r="C1238" s="34" t="s">
        <v>3094</v>
      </c>
      <c r="D1238" s="34" t="s">
        <v>3095</v>
      </c>
      <c r="E1238" s="100"/>
    </row>
    <row r="1239" spans="1:5" ht="12.75">
      <c r="A1239" s="34"/>
      <c r="B1239" s="34"/>
      <c r="C1239" s="34" t="s">
        <v>3096</v>
      </c>
      <c r="D1239" s="34" t="s">
        <v>3097</v>
      </c>
      <c r="E1239" s="100"/>
    </row>
    <row r="1240" spans="1:5" ht="12.75">
      <c r="A1240" s="34"/>
      <c r="B1240" s="34"/>
      <c r="C1240" s="34" t="s">
        <v>3098</v>
      </c>
      <c r="D1240" s="34" t="s">
        <v>3099</v>
      </c>
      <c r="E1240" s="100"/>
    </row>
    <row r="1241" spans="1:5" ht="12.75">
      <c r="A1241" s="34"/>
      <c r="B1241" s="34"/>
      <c r="C1241" s="34" t="s">
        <v>3100</v>
      </c>
      <c r="D1241" s="34" t="s">
        <v>3101</v>
      </c>
      <c r="E1241" s="100"/>
    </row>
    <row r="1242" spans="1:5" ht="12.75">
      <c r="A1242" s="34"/>
      <c r="B1242" s="34"/>
      <c r="C1242" s="34" t="s">
        <v>3102</v>
      </c>
      <c r="D1242" s="34" t="s">
        <v>3103</v>
      </c>
      <c r="E1242" s="100"/>
    </row>
    <row r="1243" spans="1:5" ht="12.75">
      <c r="A1243" s="34"/>
      <c r="B1243" s="34"/>
      <c r="C1243" s="34" t="s">
        <v>3104</v>
      </c>
      <c r="D1243" s="34" t="s">
        <v>3105</v>
      </c>
      <c r="E1243" s="100"/>
    </row>
    <row r="1244" spans="1:5" ht="12.75">
      <c r="A1244" s="34"/>
      <c r="B1244" s="34"/>
      <c r="C1244" s="34" t="s">
        <v>3106</v>
      </c>
      <c r="D1244" s="34" t="s">
        <v>3107</v>
      </c>
      <c r="E1244" s="100"/>
    </row>
    <row r="1245" spans="1:5" ht="12.75">
      <c r="A1245" s="102"/>
      <c r="B1245" s="279" t="s">
        <v>3108</v>
      </c>
      <c r="C1245" s="279"/>
      <c r="D1245" s="102" t="s">
        <v>3109</v>
      </c>
      <c r="E1245" s="100"/>
    </row>
    <row r="1246" spans="1:5" ht="12.75">
      <c r="A1246" s="34"/>
      <c r="B1246" s="34"/>
      <c r="C1246" s="34" t="s">
        <v>3110</v>
      </c>
      <c r="D1246" s="34" t="s">
        <v>3111</v>
      </c>
      <c r="E1246" s="100"/>
    </row>
    <row r="1247" spans="1:5" ht="12.75">
      <c r="A1247" s="34"/>
      <c r="B1247" s="34"/>
      <c r="C1247" s="34" t="s">
        <v>3112</v>
      </c>
      <c r="D1247" s="34" t="s">
        <v>3113</v>
      </c>
      <c r="E1247" s="100"/>
    </row>
    <row r="1248" spans="1:5" ht="12.75">
      <c r="A1248" s="34"/>
      <c r="B1248" s="34"/>
      <c r="C1248" s="34" t="s">
        <v>3114</v>
      </c>
      <c r="D1248" s="34" t="s">
        <v>3115</v>
      </c>
      <c r="E1248" s="100"/>
    </row>
    <row r="1249" spans="1:5" ht="12.75">
      <c r="A1249" s="34"/>
      <c r="B1249" s="34"/>
      <c r="C1249" s="34" t="s">
        <v>3116</v>
      </c>
      <c r="D1249" s="34" t="s">
        <v>3117</v>
      </c>
      <c r="E1249" s="100"/>
    </row>
    <row r="1250" spans="1:5" ht="12.75">
      <c r="A1250" s="34"/>
      <c r="B1250" s="34"/>
      <c r="C1250" s="34" t="s">
        <v>3118</v>
      </c>
      <c r="D1250" s="34" t="s">
        <v>3119</v>
      </c>
      <c r="E1250" s="100"/>
    </row>
    <row r="1251" spans="1:5" ht="12.75">
      <c r="A1251" s="34"/>
      <c r="B1251" s="34"/>
      <c r="C1251" s="34" t="s">
        <v>3120</v>
      </c>
      <c r="D1251" s="34" t="s">
        <v>3121</v>
      </c>
      <c r="E1251" s="100"/>
    </row>
    <row r="1252" spans="1:5" ht="12.75">
      <c r="A1252" s="102"/>
      <c r="B1252" s="279" t="s">
        <v>3122</v>
      </c>
      <c r="C1252" s="279"/>
      <c r="D1252" s="102" t="s">
        <v>3123</v>
      </c>
      <c r="E1252" s="100"/>
    </row>
    <row r="1253" spans="1:5" ht="12.75">
      <c r="A1253" s="34"/>
      <c r="B1253" s="34"/>
      <c r="C1253" s="34" t="s">
        <v>3124</v>
      </c>
      <c r="D1253" s="34" t="s">
        <v>3125</v>
      </c>
      <c r="E1253" s="100"/>
    </row>
    <row r="1254" spans="1:5" ht="12.75">
      <c r="A1254" s="34"/>
      <c r="B1254" s="34"/>
      <c r="C1254" s="34" t="s">
        <v>3126</v>
      </c>
      <c r="D1254" s="34" t="s">
        <v>3127</v>
      </c>
      <c r="E1254" s="100"/>
    </row>
    <row r="1255" spans="1:5" ht="12.75">
      <c r="A1255" s="34"/>
      <c r="B1255" s="34"/>
      <c r="C1255" s="34" t="s">
        <v>3128</v>
      </c>
      <c r="D1255" s="34" t="s">
        <v>3129</v>
      </c>
      <c r="E1255" s="100"/>
    </row>
    <row r="1256" spans="1:5" ht="12.75">
      <c r="A1256" s="34"/>
      <c r="B1256" s="34"/>
      <c r="C1256" s="34" t="s">
        <v>3130</v>
      </c>
      <c r="D1256" s="34" t="s">
        <v>3131</v>
      </c>
      <c r="E1256" s="100"/>
    </row>
    <row r="1257" spans="1:5" ht="12.75">
      <c r="A1257" s="34"/>
      <c r="B1257" s="34"/>
      <c r="C1257" s="34" t="s">
        <v>3132</v>
      </c>
      <c r="D1257" s="34" t="s">
        <v>3133</v>
      </c>
      <c r="E1257" s="100"/>
    </row>
    <row r="1258" spans="1:5" ht="12.75">
      <c r="A1258" s="34"/>
      <c r="B1258" s="34"/>
      <c r="C1258" s="34" t="s">
        <v>3134</v>
      </c>
      <c r="D1258" s="34" t="s">
        <v>3135</v>
      </c>
      <c r="E1258" s="100"/>
    </row>
    <row r="1259" spans="1:5" ht="12.75">
      <c r="A1259" s="34"/>
      <c r="B1259" s="34"/>
      <c r="C1259" s="34" t="s">
        <v>3136</v>
      </c>
      <c r="D1259" s="34" t="s">
        <v>3137</v>
      </c>
      <c r="E1259" s="100"/>
    </row>
    <row r="1260" spans="1:5" ht="12.75">
      <c r="A1260" s="34"/>
      <c r="B1260" s="34"/>
      <c r="C1260" s="34" t="s">
        <v>3138</v>
      </c>
      <c r="D1260" s="34" t="s">
        <v>3139</v>
      </c>
      <c r="E1260" s="100"/>
    </row>
    <row r="1261" spans="1:5" ht="12.75">
      <c r="A1261" s="102"/>
      <c r="B1261" s="279" t="s">
        <v>3140</v>
      </c>
      <c r="C1261" s="279"/>
      <c r="D1261" s="102" t="s">
        <v>3141</v>
      </c>
      <c r="E1261" s="100"/>
    </row>
    <row r="1262" spans="1:5" ht="12.75">
      <c r="A1262" s="34"/>
      <c r="B1262" s="34"/>
      <c r="C1262" s="34" t="s">
        <v>3142</v>
      </c>
      <c r="D1262" s="34" t="s">
        <v>3143</v>
      </c>
      <c r="E1262" s="100"/>
    </row>
    <row r="1263" spans="1:5" ht="12.75">
      <c r="A1263" s="34"/>
      <c r="B1263" s="34"/>
      <c r="C1263" s="34" t="s">
        <v>3144</v>
      </c>
      <c r="D1263" s="34" t="s">
        <v>3145</v>
      </c>
      <c r="E1263" s="100"/>
    </row>
    <row r="1264" spans="1:5" ht="12.75">
      <c r="A1264" s="34"/>
      <c r="B1264" s="34"/>
      <c r="C1264" s="34" t="s">
        <v>3146</v>
      </c>
      <c r="D1264" s="34" t="s">
        <v>3147</v>
      </c>
      <c r="E1264" s="100"/>
    </row>
    <row r="1265" spans="1:5" ht="12.75">
      <c r="A1265" s="34"/>
      <c r="B1265" s="34"/>
      <c r="C1265" s="34" t="s">
        <v>3148</v>
      </c>
      <c r="D1265" s="34" t="s">
        <v>3149</v>
      </c>
      <c r="E1265" s="100"/>
    </row>
    <row r="1266" spans="1:5" ht="12.75">
      <c r="A1266" s="34"/>
      <c r="B1266" s="34"/>
      <c r="C1266" s="34" t="s">
        <v>3150</v>
      </c>
      <c r="D1266" s="34" t="s">
        <v>3151</v>
      </c>
      <c r="E1266" s="100"/>
    </row>
    <row r="1267" spans="1:5" ht="14.25">
      <c r="A1267" s="31"/>
      <c r="B1267" s="31"/>
      <c r="C1267" s="31"/>
      <c r="D1267" s="31"/>
      <c r="E1267" s="100"/>
    </row>
    <row r="1268" spans="1:5" ht="12.75">
      <c r="A1268" s="280" t="s">
        <v>3152</v>
      </c>
      <c r="B1268" s="280"/>
      <c r="C1268" s="280"/>
      <c r="D1268" s="101" t="s">
        <v>3153</v>
      </c>
      <c r="E1268" s="100"/>
    </row>
    <row r="1269" spans="1:5" ht="12.75">
      <c r="A1269" s="102"/>
      <c r="B1269" s="279" t="s">
        <v>3154</v>
      </c>
      <c r="C1269" s="279"/>
      <c r="D1269" s="102" t="s">
        <v>3155</v>
      </c>
      <c r="E1269" s="100"/>
    </row>
    <row r="1270" spans="1:5" ht="12.75">
      <c r="A1270" s="34"/>
      <c r="B1270" s="34"/>
      <c r="C1270" s="34" t="s">
        <v>3156</v>
      </c>
      <c r="D1270" s="34" t="s">
        <v>3157</v>
      </c>
      <c r="E1270" s="100"/>
    </row>
    <row r="1271" spans="1:5" ht="12.75">
      <c r="A1271" s="34"/>
      <c r="B1271" s="34"/>
      <c r="C1271" s="34" t="s">
        <v>3158</v>
      </c>
      <c r="D1271" s="34" t="s">
        <v>3159</v>
      </c>
      <c r="E1271" s="100"/>
    </row>
    <row r="1272" spans="1:5" ht="12.75">
      <c r="A1272" s="34"/>
      <c r="B1272" s="34"/>
      <c r="C1272" s="34" t="s">
        <v>3160</v>
      </c>
      <c r="D1272" s="34" t="s">
        <v>3161</v>
      </c>
      <c r="E1272" s="100"/>
    </row>
    <row r="1273" spans="1:5" ht="12.75">
      <c r="A1273" s="34"/>
      <c r="B1273" s="34"/>
      <c r="C1273" s="34" t="s">
        <v>3162</v>
      </c>
      <c r="D1273" s="34" t="s">
        <v>3163</v>
      </c>
      <c r="E1273" s="100"/>
    </row>
    <row r="1274" spans="1:5" ht="12.75">
      <c r="A1274" s="34"/>
      <c r="B1274" s="34"/>
      <c r="C1274" s="34" t="s">
        <v>3164</v>
      </c>
      <c r="D1274" s="34" t="s">
        <v>3165</v>
      </c>
      <c r="E1274" s="100"/>
    </row>
    <row r="1275" spans="1:5" ht="12.75">
      <c r="A1275" s="34"/>
      <c r="B1275" s="34"/>
      <c r="C1275" s="34" t="s">
        <v>3166</v>
      </c>
      <c r="D1275" s="34" t="s">
        <v>3167</v>
      </c>
      <c r="E1275" s="100"/>
    </row>
    <row r="1276" spans="1:5" ht="12.75">
      <c r="A1276" s="34"/>
      <c r="B1276" s="34"/>
      <c r="C1276" s="34" t="s">
        <v>3168</v>
      </c>
      <c r="D1276" s="34" t="s">
        <v>3169</v>
      </c>
      <c r="E1276" s="100"/>
    </row>
    <row r="1277" spans="1:5" ht="12.75">
      <c r="A1277" s="34"/>
      <c r="B1277" s="34"/>
      <c r="C1277" s="34" t="s">
        <v>3170</v>
      </c>
      <c r="D1277" s="34" t="s">
        <v>3171</v>
      </c>
      <c r="E1277" s="100"/>
    </row>
    <row r="1278" spans="1:5" ht="12.75">
      <c r="A1278" s="102"/>
      <c r="B1278" s="279" t="s">
        <v>3172</v>
      </c>
      <c r="C1278" s="279"/>
      <c r="D1278" s="102" t="s">
        <v>3173</v>
      </c>
      <c r="E1278" s="100"/>
    </row>
    <row r="1279" spans="1:5" ht="12.75">
      <c r="A1279" s="34"/>
      <c r="B1279" s="34"/>
      <c r="C1279" s="34" t="s">
        <v>3174</v>
      </c>
      <c r="D1279" s="34" t="s">
        <v>3175</v>
      </c>
      <c r="E1279" s="100"/>
    </row>
    <row r="1280" spans="1:5" ht="12.75">
      <c r="A1280" s="34"/>
      <c r="B1280" s="34"/>
      <c r="C1280" s="34" t="s">
        <v>3176</v>
      </c>
      <c r="D1280" s="34" t="s">
        <v>3177</v>
      </c>
      <c r="E1280" s="100"/>
    </row>
    <row r="1281" spans="1:5" ht="12.75">
      <c r="A1281" s="34"/>
      <c r="B1281" s="34"/>
      <c r="C1281" s="34" t="s">
        <v>3178</v>
      </c>
      <c r="D1281" s="34" t="s">
        <v>3179</v>
      </c>
      <c r="E1281" s="100"/>
    </row>
    <row r="1282" spans="1:5" ht="12.75">
      <c r="A1282" s="34"/>
      <c r="B1282" s="34"/>
      <c r="C1282" s="34" t="s">
        <v>3180</v>
      </c>
      <c r="D1282" s="34" t="s">
        <v>3181</v>
      </c>
      <c r="E1282" s="100"/>
    </row>
    <row r="1283" spans="1:5" ht="12.75">
      <c r="A1283" s="34"/>
      <c r="B1283" s="34"/>
      <c r="C1283" s="34" t="s">
        <v>3182</v>
      </c>
      <c r="D1283" s="34" t="s">
        <v>3183</v>
      </c>
      <c r="E1283" s="100"/>
    </row>
    <row r="1284" spans="1:5" ht="12.75">
      <c r="A1284" s="34"/>
      <c r="B1284" s="34"/>
      <c r="C1284" s="34" t="s">
        <v>3184</v>
      </c>
      <c r="D1284" s="34" t="s">
        <v>3185</v>
      </c>
      <c r="E1284" s="100"/>
    </row>
    <row r="1285" spans="1:5" ht="12.75">
      <c r="A1285" s="102"/>
      <c r="B1285" s="279" t="s">
        <v>3186</v>
      </c>
      <c r="C1285" s="279"/>
      <c r="D1285" s="102" t="s">
        <v>3187</v>
      </c>
      <c r="E1285" s="100"/>
    </row>
    <row r="1286" spans="1:5" ht="12.75">
      <c r="A1286" s="34"/>
      <c r="B1286" s="34"/>
      <c r="C1286" s="34" t="s">
        <v>3188</v>
      </c>
      <c r="D1286" s="34" t="s">
        <v>3189</v>
      </c>
      <c r="E1286" s="100"/>
    </row>
    <row r="1287" spans="1:5" ht="12.75">
      <c r="A1287" s="34"/>
      <c r="B1287" s="34"/>
      <c r="C1287" s="34" t="s">
        <v>3190</v>
      </c>
      <c r="D1287" s="34" t="s">
        <v>3191</v>
      </c>
      <c r="E1287" s="100"/>
    </row>
    <row r="1288" spans="1:5" ht="12.75">
      <c r="A1288" s="102"/>
      <c r="B1288" s="279" t="s">
        <v>3192</v>
      </c>
      <c r="C1288" s="279"/>
      <c r="D1288" s="102" t="s">
        <v>3193</v>
      </c>
      <c r="E1288" s="100"/>
    </row>
    <row r="1289" spans="1:5" ht="12.75">
      <c r="A1289" s="34"/>
      <c r="B1289" s="34"/>
      <c r="C1289" s="34" t="s">
        <v>3194</v>
      </c>
      <c r="D1289" s="34" t="s">
        <v>3195</v>
      </c>
      <c r="E1289" s="100"/>
    </row>
    <row r="1290" spans="1:5" ht="12.75">
      <c r="A1290" s="34"/>
      <c r="B1290" s="34"/>
      <c r="C1290" s="34" t="s">
        <v>3196</v>
      </c>
      <c r="D1290" s="34" t="s">
        <v>3197</v>
      </c>
      <c r="E1290" s="100"/>
    </row>
    <row r="1291" spans="1:5" ht="12.75">
      <c r="A1291" s="34"/>
      <c r="B1291" s="34"/>
      <c r="C1291" s="34" t="s">
        <v>3198</v>
      </c>
      <c r="D1291" s="34" t="s">
        <v>3199</v>
      </c>
      <c r="E1291" s="100"/>
    </row>
    <row r="1292" spans="1:5" ht="12.75">
      <c r="A1292" s="34"/>
      <c r="B1292" s="34"/>
      <c r="C1292" s="34" t="s">
        <v>3200</v>
      </c>
      <c r="D1292" s="34" t="s">
        <v>3201</v>
      </c>
      <c r="E1292" s="100"/>
    </row>
    <row r="1293" spans="1:5" ht="12.75">
      <c r="A1293" s="102"/>
      <c r="B1293" s="279" t="s">
        <v>3202</v>
      </c>
      <c r="C1293" s="279"/>
      <c r="D1293" s="102" t="s">
        <v>3203</v>
      </c>
      <c r="E1293" s="100"/>
    </row>
    <row r="1294" spans="1:5" ht="12.75">
      <c r="A1294" s="34"/>
      <c r="B1294" s="34"/>
      <c r="C1294" s="34" t="s">
        <v>3204</v>
      </c>
      <c r="D1294" s="34" t="s">
        <v>3205</v>
      </c>
      <c r="E1294" s="100"/>
    </row>
    <row r="1295" spans="1:5" ht="12.75">
      <c r="A1295" s="34"/>
      <c r="B1295" s="34"/>
      <c r="C1295" s="34" t="s">
        <v>3206</v>
      </c>
      <c r="D1295" s="34" t="s">
        <v>3207</v>
      </c>
      <c r="E1295" s="100"/>
    </row>
    <row r="1296" spans="1:5" ht="12.75">
      <c r="A1296" s="34"/>
      <c r="B1296" s="34"/>
      <c r="C1296" s="34" t="s">
        <v>3208</v>
      </c>
      <c r="D1296" s="34" t="s">
        <v>3209</v>
      </c>
      <c r="E1296" s="100"/>
    </row>
    <row r="1297" spans="1:5" ht="12.75">
      <c r="A1297" s="34"/>
      <c r="B1297" s="34"/>
      <c r="C1297" s="34" t="s">
        <v>3210</v>
      </c>
      <c r="D1297" s="34" t="s">
        <v>3211</v>
      </c>
      <c r="E1297" s="100"/>
    </row>
    <row r="1298" spans="1:5" ht="12.75">
      <c r="A1298" s="34"/>
      <c r="B1298" s="34"/>
      <c r="C1298" s="34" t="s">
        <v>3212</v>
      </c>
      <c r="D1298" s="34" t="s">
        <v>3213</v>
      </c>
      <c r="E1298" s="100"/>
    </row>
    <row r="1299" spans="1:5" ht="12.75">
      <c r="A1299" s="34"/>
      <c r="B1299" s="34"/>
      <c r="C1299" s="34" t="s">
        <v>3214</v>
      </c>
      <c r="D1299" s="34" t="s">
        <v>3215</v>
      </c>
      <c r="E1299" s="100"/>
    </row>
    <row r="1300" spans="1:5" ht="12.75">
      <c r="A1300" s="34"/>
      <c r="B1300" s="34"/>
      <c r="C1300" s="34" t="s">
        <v>3216</v>
      </c>
      <c r="D1300" s="34" t="s">
        <v>3217</v>
      </c>
      <c r="E1300" s="100"/>
    </row>
    <row r="1301" spans="1:5" ht="12.75">
      <c r="A1301" s="34"/>
      <c r="B1301" s="34"/>
      <c r="C1301" s="34" t="s">
        <v>3218</v>
      </c>
      <c r="D1301" s="34" t="s">
        <v>3219</v>
      </c>
      <c r="E1301" s="100"/>
    </row>
    <row r="1302" spans="1:5" ht="12.75">
      <c r="A1302" s="34"/>
      <c r="B1302" s="34"/>
      <c r="C1302" s="34" t="s">
        <v>3220</v>
      </c>
      <c r="D1302" s="34" t="s">
        <v>3221</v>
      </c>
      <c r="E1302" s="100"/>
    </row>
    <row r="1303" spans="1:5" ht="12.75">
      <c r="A1303" s="102"/>
      <c r="B1303" s="279" t="s">
        <v>3222</v>
      </c>
      <c r="C1303" s="279"/>
      <c r="D1303" s="102" t="s">
        <v>3223</v>
      </c>
      <c r="E1303" s="100"/>
    </row>
    <row r="1304" spans="1:5" ht="12.75">
      <c r="A1304" s="34"/>
      <c r="B1304" s="34"/>
      <c r="C1304" s="34" t="s">
        <v>3224</v>
      </c>
      <c r="D1304" s="34" t="s">
        <v>3225</v>
      </c>
      <c r="E1304" s="100"/>
    </row>
    <row r="1305" spans="1:5" ht="12.75">
      <c r="A1305" s="34"/>
      <c r="B1305" s="34"/>
      <c r="C1305" s="34" t="s">
        <v>3226</v>
      </c>
      <c r="D1305" s="34" t="s">
        <v>3227</v>
      </c>
      <c r="E1305" s="100"/>
    </row>
    <row r="1306" spans="1:5" ht="12.75">
      <c r="A1306" s="34"/>
      <c r="B1306" s="34"/>
      <c r="C1306" s="34" t="s">
        <v>3228</v>
      </c>
      <c r="D1306" s="34" t="s">
        <v>3229</v>
      </c>
      <c r="E1306" s="100"/>
    </row>
    <row r="1307" spans="1:5" ht="12.75">
      <c r="A1307" s="34"/>
      <c r="B1307" s="34"/>
      <c r="C1307" s="34" t="s">
        <v>3230</v>
      </c>
      <c r="D1307" s="34" t="s">
        <v>3231</v>
      </c>
      <c r="E1307" s="100"/>
    </row>
    <row r="1308" spans="1:5" ht="12.75">
      <c r="A1308" s="34"/>
      <c r="B1308" s="34"/>
      <c r="C1308" s="34" t="s">
        <v>3232</v>
      </c>
      <c r="D1308" s="34" t="s">
        <v>3233</v>
      </c>
      <c r="E1308" s="100"/>
    </row>
    <row r="1309" spans="1:5" ht="12.75">
      <c r="A1309" s="34"/>
      <c r="B1309" s="34"/>
      <c r="C1309" s="34" t="s">
        <v>3234</v>
      </c>
      <c r="D1309" s="34" t="s">
        <v>3235</v>
      </c>
      <c r="E1309" s="100"/>
    </row>
    <row r="1310" spans="1:5" ht="12.75">
      <c r="A1310" s="34"/>
      <c r="B1310" s="34"/>
      <c r="C1310" s="34" t="s">
        <v>3236</v>
      </c>
      <c r="D1310" s="34" t="s">
        <v>3237</v>
      </c>
      <c r="E1310" s="100"/>
    </row>
    <row r="1311" spans="1:5" ht="12.75">
      <c r="A1311" s="34"/>
      <c r="B1311" s="34"/>
      <c r="C1311" s="34" t="s">
        <v>3238</v>
      </c>
      <c r="D1311" s="34" t="s">
        <v>3239</v>
      </c>
      <c r="E1311" s="100"/>
    </row>
    <row r="1312" spans="1:5" ht="12.75">
      <c r="A1312" s="34"/>
      <c r="B1312" s="34"/>
      <c r="C1312" s="34" t="s">
        <v>3240</v>
      </c>
      <c r="D1312" s="34" t="s">
        <v>3241</v>
      </c>
      <c r="E1312" s="100"/>
    </row>
    <row r="1313" spans="1:5" ht="12.75">
      <c r="A1313" s="34"/>
      <c r="B1313" s="34"/>
      <c r="C1313" s="34" t="s">
        <v>3242</v>
      </c>
      <c r="D1313" s="34" t="s">
        <v>3243</v>
      </c>
      <c r="E1313" s="100"/>
    </row>
    <row r="1314" spans="1:5" ht="12.75">
      <c r="A1314" s="34"/>
      <c r="B1314" s="34"/>
      <c r="C1314" s="34" t="s">
        <v>3244</v>
      </c>
      <c r="D1314" s="34" t="s">
        <v>3245</v>
      </c>
      <c r="E1314" s="100"/>
    </row>
    <row r="1315" spans="1:5" ht="12.75">
      <c r="A1315" s="34"/>
      <c r="B1315" s="34"/>
      <c r="C1315" s="34" t="s">
        <v>3246</v>
      </c>
      <c r="D1315" s="34" t="s">
        <v>3247</v>
      </c>
      <c r="E1315" s="100"/>
    </row>
    <row r="1316" spans="1:5" ht="12.75">
      <c r="A1316" s="34"/>
      <c r="B1316" s="34"/>
      <c r="C1316" s="34" t="s">
        <v>3248</v>
      </c>
      <c r="D1316" s="34" t="s">
        <v>3249</v>
      </c>
      <c r="E1316" s="100"/>
    </row>
    <row r="1317" spans="1:5" ht="12.75">
      <c r="A1317" s="102"/>
      <c r="B1317" s="279" t="s">
        <v>3250</v>
      </c>
      <c r="C1317" s="279"/>
      <c r="D1317" s="102" t="s">
        <v>3251</v>
      </c>
      <c r="E1317" s="100"/>
    </row>
    <row r="1318" spans="1:5" ht="12.75">
      <c r="A1318" s="34"/>
      <c r="B1318" s="34"/>
      <c r="C1318" s="34" t="s">
        <v>3252</v>
      </c>
      <c r="D1318" s="34" t="s">
        <v>3253</v>
      </c>
      <c r="E1318" s="100"/>
    </row>
    <row r="1319" spans="1:5" ht="12.75">
      <c r="A1319" s="34"/>
      <c r="B1319" s="34"/>
      <c r="C1319" s="34" t="s">
        <v>3254</v>
      </c>
      <c r="D1319" s="34" t="s">
        <v>3255</v>
      </c>
      <c r="E1319" s="100"/>
    </row>
    <row r="1320" spans="1:5" ht="12.75">
      <c r="A1320" s="34"/>
      <c r="B1320" s="34"/>
      <c r="C1320" s="34" t="s">
        <v>3256</v>
      </c>
      <c r="D1320" s="34" t="s">
        <v>3257</v>
      </c>
      <c r="E1320" s="100"/>
    </row>
    <row r="1321" spans="1:5" ht="12.75">
      <c r="A1321" s="102"/>
      <c r="B1321" s="279" t="s">
        <v>3258</v>
      </c>
      <c r="C1321" s="279"/>
      <c r="D1321" s="102" t="s">
        <v>3259</v>
      </c>
      <c r="E1321" s="100"/>
    </row>
    <row r="1322" spans="1:5" ht="12.75">
      <c r="A1322" s="34"/>
      <c r="B1322" s="34"/>
      <c r="C1322" s="34" t="s">
        <v>3260</v>
      </c>
      <c r="D1322" s="34" t="s">
        <v>3261</v>
      </c>
      <c r="E1322" s="100"/>
    </row>
    <row r="1323" spans="1:5" ht="12.75">
      <c r="A1323" s="34"/>
      <c r="B1323" s="34"/>
      <c r="C1323" s="34" t="s">
        <v>3262</v>
      </c>
      <c r="D1323" s="34" t="s">
        <v>3263</v>
      </c>
      <c r="E1323" s="100"/>
    </row>
    <row r="1324" spans="1:5" ht="12.75">
      <c r="A1324" s="34"/>
      <c r="B1324" s="34"/>
      <c r="C1324" s="34" t="s">
        <v>3264</v>
      </c>
      <c r="D1324" s="34" t="s">
        <v>3265</v>
      </c>
      <c r="E1324" s="100"/>
    </row>
    <row r="1325" spans="1:5" ht="12.75">
      <c r="A1325" s="102"/>
      <c r="B1325" s="279" t="s">
        <v>3266</v>
      </c>
      <c r="C1325" s="279"/>
      <c r="D1325" s="102" t="s">
        <v>3267</v>
      </c>
      <c r="E1325" s="100"/>
    </row>
    <row r="1326" spans="1:5" ht="12.75">
      <c r="A1326" s="34"/>
      <c r="B1326" s="34"/>
      <c r="C1326" s="34" t="s">
        <v>3268</v>
      </c>
      <c r="D1326" s="34" t="s">
        <v>3269</v>
      </c>
      <c r="E1326" s="100"/>
    </row>
    <row r="1327" spans="1:5" ht="12.75">
      <c r="A1327" s="34"/>
      <c r="B1327" s="34"/>
      <c r="C1327" s="34" t="s">
        <v>3270</v>
      </c>
      <c r="D1327" s="34" t="s">
        <v>3271</v>
      </c>
      <c r="E1327" s="100"/>
    </row>
    <row r="1328" spans="1:5" ht="12.75">
      <c r="A1328" s="34"/>
      <c r="B1328" s="34"/>
      <c r="C1328" s="34" t="s">
        <v>3272</v>
      </c>
      <c r="D1328" s="34" t="s">
        <v>3273</v>
      </c>
      <c r="E1328" s="100"/>
    </row>
    <row r="1329" spans="1:5" ht="12.75">
      <c r="A1329" s="102"/>
      <c r="B1329" s="279" t="s">
        <v>3274</v>
      </c>
      <c r="C1329" s="279"/>
      <c r="D1329" s="102" t="s">
        <v>3275</v>
      </c>
      <c r="E1329" s="100"/>
    </row>
    <row r="1330" spans="1:5" ht="12.75">
      <c r="A1330" s="34"/>
      <c r="B1330" s="34"/>
      <c r="C1330" s="34" t="s">
        <v>3276</v>
      </c>
      <c r="D1330" s="34" t="s">
        <v>3277</v>
      </c>
      <c r="E1330" s="100"/>
    </row>
    <row r="1331" spans="1:5" ht="12.75">
      <c r="A1331" s="34"/>
      <c r="B1331" s="34"/>
      <c r="C1331" s="34" t="s">
        <v>3278</v>
      </c>
      <c r="D1331" s="34" t="s">
        <v>3279</v>
      </c>
      <c r="E1331" s="100"/>
    </row>
    <row r="1332" spans="1:5" ht="12.75">
      <c r="A1332" s="34"/>
      <c r="B1332" s="34"/>
      <c r="C1332" s="34" t="s">
        <v>3280</v>
      </c>
      <c r="D1332" s="34" t="s">
        <v>3281</v>
      </c>
      <c r="E1332" s="100"/>
    </row>
    <row r="1333" spans="1:5" ht="12.75">
      <c r="A1333" s="34"/>
      <c r="B1333" s="34"/>
      <c r="C1333" s="34" t="s">
        <v>3282</v>
      </c>
      <c r="D1333" s="34" t="s">
        <v>3283</v>
      </c>
      <c r="E1333" s="100"/>
    </row>
    <row r="1334" spans="1:5" ht="12.75">
      <c r="A1334" s="34"/>
      <c r="B1334" s="34"/>
      <c r="C1334" s="34" t="s">
        <v>3284</v>
      </c>
      <c r="D1334" s="34" t="s">
        <v>3285</v>
      </c>
      <c r="E1334" s="100"/>
    </row>
    <row r="1335" spans="1:5" ht="12.75">
      <c r="A1335" s="34"/>
      <c r="B1335" s="34"/>
      <c r="C1335" s="34" t="s">
        <v>3286</v>
      </c>
      <c r="D1335" s="34" t="s">
        <v>3287</v>
      </c>
      <c r="E1335" s="100"/>
    </row>
    <row r="1336" spans="1:5" ht="12.75">
      <c r="A1336" s="34"/>
      <c r="B1336" s="34"/>
      <c r="C1336" s="34" t="s">
        <v>3288</v>
      </c>
      <c r="D1336" s="34" t="s">
        <v>3289</v>
      </c>
      <c r="E1336" s="100"/>
    </row>
    <row r="1337" spans="1:5" ht="12.75">
      <c r="A1337" s="34"/>
      <c r="B1337" s="34"/>
      <c r="C1337" s="34" t="s">
        <v>3290</v>
      </c>
      <c r="D1337" s="34" t="s">
        <v>3291</v>
      </c>
      <c r="E1337" s="100"/>
    </row>
    <row r="1338" spans="1:5" ht="12.75">
      <c r="A1338" s="102"/>
      <c r="B1338" s="279" t="s">
        <v>3292</v>
      </c>
      <c r="C1338" s="279"/>
      <c r="D1338" s="102" t="s">
        <v>3293</v>
      </c>
      <c r="E1338" s="100"/>
    </row>
    <row r="1339" spans="1:5" ht="12.75">
      <c r="A1339" s="34"/>
      <c r="B1339" s="34"/>
      <c r="C1339" s="34" t="s">
        <v>3294</v>
      </c>
      <c r="D1339" s="34" t="s">
        <v>3295</v>
      </c>
      <c r="E1339" s="100"/>
    </row>
    <row r="1340" spans="1:5" ht="12.75">
      <c r="A1340" s="34"/>
      <c r="B1340" s="34"/>
      <c r="C1340" s="34" t="s">
        <v>3296</v>
      </c>
      <c r="D1340" s="34" t="s">
        <v>3297</v>
      </c>
      <c r="E1340" s="100"/>
    </row>
    <row r="1341" spans="1:5" ht="12.75">
      <c r="A1341" s="34"/>
      <c r="B1341" s="34"/>
      <c r="C1341" s="34" t="s">
        <v>3298</v>
      </c>
      <c r="D1341" s="34" t="s">
        <v>3299</v>
      </c>
      <c r="E1341" s="100"/>
    </row>
    <row r="1342" spans="1:5" ht="12.75">
      <c r="A1342" s="34"/>
      <c r="B1342" s="34"/>
      <c r="C1342" s="34" t="s">
        <v>3300</v>
      </c>
      <c r="D1342" s="34" t="s">
        <v>3301</v>
      </c>
      <c r="E1342" s="100"/>
    </row>
    <row r="1343" spans="1:5" ht="12.75">
      <c r="A1343" s="34"/>
      <c r="B1343" s="34"/>
      <c r="C1343" s="34" t="s">
        <v>3302</v>
      </c>
      <c r="D1343" s="34" t="s">
        <v>3303</v>
      </c>
      <c r="E1343" s="100"/>
    </row>
    <row r="1344" spans="1:5" ht="12.75">
      <c r="A1344" s="102"/>
      <c r="B1344" s="279" t="s">
        <v>3304</v>
      </c>
      <c r="C1344" s="279"/>
      <c r="D1344" s="102" t="s">
        <v>3305</v>
      </c>
      <c r="E1344" s="100"/>
    </row>
    <row r="1345" spans="1:5" ht="12.75">
      <c r="A1345" s="34"/>
      <c r="B1345" s="34"/>
      <c r="C1345" s="34" t="s">
        <v>3306</v>
      </c>
      <c r="D1345" s="34" t="s">
        <v>3307</v>
      </c>
      <c r="E1345" s="100"/>
    </row>
    <row r="1346" spans="1:5" ht="12.75">
      <c r="A1346" s="34"/>
      <c r="B1346" s="34"/>
      <c r="C1346" s="34" t="s">
        <v>3308</v>
      </c>
      <c r="D1346" s="34" t="s">
        <v>3309</v>
      </c>
      <c r="E1346" s="100"/>
    </row>
    <row r="1347" spans="1:5" ht="14.25">
      <c r="A1347" s="31"/>
      <c r="B1347" s="31"/>
      <c r="C1347" s="31"/>
      <c r="D1347" s="31"/>
      <c r="E1347" s="100"/>
    </row>
    <row r="1348" spans="1:5" ht="12.75">
      <c r="A1348" s="280" t="s">
        <v>3310</v>
      </c>
      <c r="B1348" s="280"/>
      <c r="C1348" s="280"/>
      <c r="D1348" s="101" t="s">
        <v>3311</v>
      </c>
      <c r="E1348" s="100"/>
    </row>
    <row r="1349" spans="1:5" ht="12.75">
      <c r="A1349" s="102"/>
      <c r="B1349" s="279" t="s">
        <v>3312</v>
      </c>
      <c r="C1349" s="279"/>
      <c r="D1349" s="102" t="s">
        <v>3313</v>
      </c>
      <c r="E1349" s="100"/>
    </row>
    <row r="1350" spans="1:5" ht="12.75">
      <c r="A1350" s="34"/>
      <c r="B1350" s="34"/>
      <c r="C1350" s="34" t="s">
        <v>3314</v>
      </c>
      <c r="D1350" s="34" t="s">
        <v>3315</v>
      </c>
      <c r="E1350" s="100"/>
    </row>
    <row r="1351" spans="1:5" ht="12.75">
      <c r="A1351" s="34"/>
      <c r="B1351" s="34"/>
      <c r="C1351" s="34" t="s">
        <v>3316</v>
      </c>
      <c r="D1351" s="34" t="s">
        <v>3317</v>
      </c>
      <c r="E1351" s="100"/>
    </row>
    <row r="1352" spans="1:5" ht="12.75">
      <c r="A1352" s="34"/>
      <c r="B1352" s="34"/>
      <c r="C1352" s="34" t="s">
        <v>3318</v>
      </c>
      <c r="D1352" s="34" t="s">
        <v>3319</v>
      </c>
      <c r="E1352" s="100"/>
    </row>
    <row r="1353" spans="1:5" ht="12.75">
      <c r="A1353" s="34"/>
      <c r="B1353" s="34"/>
      <c r="C1353" s="34" t="s">
        <v>3320</v>
      </c>
      <c r="D1353" s="34" t="s">
        <v>3321</v>
      </c>
      <c r="E1353" s="100"/>
    </row>
    <row r="1354" spans="1:5" ht="12.75">
      <c r="A1354" s="34"/>
      <c r="B1354" s="34"/>
      <c r="C1354" s="34" t="s">
        <v>3322</v>
      </c>
      <c r="D1354" s="34" t="s">
        <v>3323</v>
      </c>
      <c r="E1354" s="100"/>
    </row>
    <row r="1355" spans="1:5" ht="12.75">
      <c r="A1355" s="34"/>
      <c r="B1355" s="34"/>
      <c r="C1355" s="34" t="s">
        <v>3324</v>
      </c>
      <c r="D1355" s="34" t="s">
        <v>3325</v>
      </c>
      <c r="E1355" s="100"/>
    </row>
    <row r="1356" spans="1:5" ht="12.75">
      <c r="A1356" s="34"/>
      <c r="B1356" s="34"/>
      <c r="C1356" s="34" t="s">
        <v>3326</v>
      </c>
      <c r="D1356" s="34" t="s">
        <v>3327</v>
      </c>
      <c r="E1356" s="100"/>
    </row>
    <row r="1357" spans="1:5" ht="14.25">
      <c r="A1357" s="31"/>
      <c r="B1357" s="31"/>
      <c r="C1357" s="31"/>
      <c r="D1357" s="31"/>
      <c r="E1357" s="100"/>
    </row>
    <row r="1358" spans="1:5" ht="12.75">
      <c r="A1358" s="280" t="s">
        <v>3328</v>
      </c>
      <c r="B1358" s="280"/>
      <c r="C1358" s="280"/>
      <c r="D1358" s="101" t="s">
        <v>3329</v>
      </c>
      <c r="E1358" s="100"/>
    </row>
    <row r="1359" spans="1:5" ht="12.75">
      <c r="A1359" s="102"/>
      <c r="B1359" s="279" t="s">
        <v>3330</v>
      </c>
      <c r="C1359" s="279"/>
      <c r="D1359" s="102" t="s">
        <v>3331</v>
      </c>
      <c r="E1359" s="100"/>
    </row>
    <row r="1360" spans="1:5" ht="12.75">
      <c r="A1360" s="34"/>
      <c r="B1360" s="34"/>
      <c r="C1360" s="34" t="s">
        <v>3332</v>
      </c>
      <c r="D1360" s="34" t="s">
        <v>3333</v>
      </c>
      <c r="E1360" s="100"/>
    </row>
    <row r="1361" spans="1:5" ht="12.75">
      <c r="A1361" s="34"/>
      <c r="B1361" s="34"/>
      <c r="C1361" s="34" t="s">
        <v>3334</v>
      </c>
      <c r="D1361" s="34" t="s">
        <v>3335</v>
      </c>
      <c r="E1361" s="100"/>
    </row>
    <row r="1362" spans="1:5" ht="12.75">
      <c r="A1362" s="34"/>
      <c r="B1362" s="34"/>
      <c r="C1362" s="34" t="s">
        <v>3336</v>
      </c>
      <c r="D1362" s="34" t="s">
        <v>3337</v>
      </c>
      <c r="E1362" s="100"/>
    </row>
    <row r="1363" spans="1:5" ht="12.75">
      <c r="A1363" s="34"/>
      <c r="B1363" s="34"/>
      <c r="C1363" s="34" t="s">
        <v>3338</v>
      </c>
      <c r="D1363" s="34" t="s">
        <v>3339</v>
      </c>
      <c r="E1363" s="100"/>
    </row>
    <row r="1364" spans="1:5" ht="12.75">
      <c r="A1364" s="34"/>
      <c r="B1364" s="34"/>
      <c r="C1364" s="34" t="s">
        <v>3340</v>
      </c>
      <c r="D1364" s="34" t="s">
        <v>3341</v>
      </c>
      <c r="E1364" s="100"/>
    </row>
    <row r="1365" spans="1:5" ht="12.75">
      <c r="A1365" s="34"/>
      <c r="B1365" s="34"/>
      <c r="C1365" s="34" t="s">
        <v>3342</v>
      </c>
      <c r="D1365" s="34" t="s">
        <v>3343</v>
      </c>
      <c r="E1365" s="100"/>
    </row>
    <row r="1366" spans="1:5" ht="12.75">
      <c r="A1366" s="34"/>
      <c r="B1366" s="34"/>
      <c r="C1366" s="34" t="s">
        <v>3344</v>
      </c>
      <c r="D1366" s="34" t="s">
        <v>3345</v>
      </c>
      <c r="E1366" s="100"/>
    </row>
    <row r="1367" spans="1:5" ht="12.75">
      <c r="A1367" s="34"/>
      <c r="B1367" s="34"/>
      <c r="C1367" s="34" t="s">
        <v>3346</v>
      </c>
      <c r="D1367" s="34" t="s">
        <v>3347</v>
      </c>
      <c r="E1367" s="100"/>
    </row>
    <row r="1368" spans="1:5" ht="12.75">
      <c r="A1368" s="34"/>
      <c r="B1368" s="34"/>
      <c r="C1368" s="34" t="s">
        <v>3348</v>
      </c>
      <c r="D1368" s="34" t="s">
        <v>3349</v>
      </c>
      <c r="E1368" s="100"/>
    </row>
    <row r="1369" spans="1:5" ht="12.75">
      <c r="A1369" s="34"/>
      <c r="B1369" s="34"/>
      <c r="C1369" s="34" t="s">
        <v>3350</v>
      </c>
      <c r="D1369" s="34" t="s">
        <v>3351</v>
      </c>
      <c r="E1369" s="100"/>
    </row>
    <row r="1370" spans="1:5" ht="12.75">
      <c r="A1370" s="34"/>
      <c r="B1370" s="34"/>
      <c r="C1370" s="34" t="s">
        <v>3352</v>
      </c>
      <c r="D1370" s="34" t="s">
        <v>3353</v>
      </c>
      <c r="E1370" s="100"/>
    </row>
    <row r="1371" spans="1:5" ht="12.75">
      <c r="A1371" s="34"/>
      <c r="B1371" s="34"/>
      <c r="C1371" s="34" t="s">
        <v>3354</v>
      </c>
      <c r="D1371" s="34" t="s">
        <v>3355</v>
      </c>
      <c r="E1371" s="100"/>
    </row>
    <row r="1372" spans="1:5" ht="12.75">
      <c r="A1372" s="34"/>
      <c r="B1372" s="34"/>
      <c r="C1372" s="34" t="s">
        <v>3356</v>
      </c>
      <c r="D1372" s="34" t="s">
        <v>3357</v>
      </c>
      <c r="E1372" s="100"/>
    </row>
    <row r="1373" spans="1:5" ht="12.75">
      <c r="A1373" s="34"/>
      <c r="B1373" s="34"/>
      <c r="C1373" s="34" t="s">
        <v>3358</v>
      </c>
      <c r="D1373" s="34" t="s">
        <v>3359</v>
      </c>
      <c r="E1373" s="100"/>
    </row>
    <row r="1374" spans="1:5" ht="12.75">
      <c r="A1374" s="34"/>
      <c r="B1374" s="34"/>
      <c r="C1374" s="34" t="s">
        <v>3360</v>
      </c>
      <c r="D1374" s="34" t="s">
        <v>3361</v>
      </c>
      <c r="E1374" s="100"/>
    </row>
    <row r="1375" spans="1:5" ht="12.75">
      <c r="A1375" s="34"/>
      <c r="B1375" s="34"/>
      <c r="C1375" s="34" t="s">
        <v>3362</v>
      </c>
      <c r="D1375" s="34" t="s">
        <v>3363</v>
      </c>
      <c r="E1375" s="100"/>
    </row>
    <row r="1376" spans="1:5" ht="12.75">
      <c r="A1376" s="34"/>
      <c r="B1376" s="34"/>
      <c r="C1376" s="34" t="s">
        <v>3364</v>
      </c>
      <c r="D1376" s="34" t="s">
        <v>3365</v>
      </c>
      <c r="E1376" s="100"/>
    </row>
    <row r="1377" spans="1:5" ht="12.75">
      <c r="A1377" s="34"/>
      <c r="B1377" s="34"/>
      <c r="C1377" s="34" t="s">
        <v>3366</v>
      </c>
      <c r="D1377" s="34" t="s">
        <v>3367</v>
      </c>
      <c r="E1377" s="100"/>
    </row>
    <row r="1378" spans="1:5" ht="12.75">
      <c r="A1378" s="34"/>
      <c r="B1378" s="34"/>
      <c r="C1378" s="34" t="s">
        <v>3368</v>
      </c>
      <c r="D1378" s="34" t="s">
        <v>3369</v>
      </c>
      <c r="E1378" s="100"/>
    </row>
    <row r="1379" spans="1:5" ht="12.75">
      <c r="A1379" s="34"/>
      <c r="B1379" s="34"/>
      <c r="C1379" s="34" t="s">
        <v>3370</v>
      </c>
      <c r="D1379" s="34" t="s">
        <v>3371</v>
      </c>
      <c r="E1379" s="100"/>
    </row>
    <row r="1380" spans="1:5" ht="12.75">
      <c r="A1380" s="34"/>
      <c r="B1380" s="34"/>
      <c r="C1380" s="34" t="s">
        <v>3372</v>
      </c>
      <c r="D1380" s="34" t="s">
        <v>3373</v>
      </c>
      <c r="E1380" s="100"/>
    </row>
    <row r="1381" spans="1:5" ht="12.75">
      <c r="A1381" s="34"/>
      <c r="B1381" s="34"/>
      <c r="C1381" s="34" t="s">
        <v>3374</v>
      </c>
      <c r="D1381" s="34" t="s">
        <v>3375</v>
      </c>
      <c r="E1381" s="100"/>
    </row>
    <row r="1382" spans="1:5" ht="12.75">
      <c r="A1382" s="34"/>
      <c r="B1382" s="34"/>
      <c r="C1382" s="34" t="s">
        <v>3376</v>
      </c>
      <c r="D1382" s="34" t="s">
        <v>3377</v>
      </c>
      <c r="E1382" s="100"/>
    </row>
    <row r="1383" spans="1:5" ht="12.75">
      <c r="A1383" s="34"/>
      <c r="B1383" s="34"/>
      <c r="C1383" s="34" t="s">
        <v>3378</v>
      </c>
      <c r="D1383" s="34" t="s">
        <v>3379</v>
      </c>
      <c r="E1383" s="100"/>
    </row>
    <row r="1384" spans="1:5" ht="12.75">
      <c r="A1384" s="34"/>
      <c r="B1384" s="34"/>
      <c r="C1384" s="34" t="s">
        <v>3380</v>
      </c>
      <c r="D1384" s="34" t="s">
        <v>3381</v>
      </c>
      <c r="E1384" s="100"/>
    </row>
    <row r="1385" spans="1:5" ht="12.75">
      <c r="A1385" s="34"/>
      <c r="B1385" s="34"/>
      <c r="C1385" s="34" t="s">
        <v>3382</v>
      </c>
      <c r="D1385" s="34" t="s">
        <v>3383</v>
      </c>
      <c r="E1385" s="100"/>
    </row>
    <row r="1386" spans="1:5" ht="12.75">
      <c r="A1386" s="34"/>
      <c r="B1386" s="34"/>
      <c r="C1386" s="34" t="s">
        <v>3384</v>
      </c>
      <c r="D1386" s="34" t="s">
        <v>3385</v>
      </c>
      <c r="E1386" s="100"/>
    </row>
    <row r="1387" spans="1:5" ht="12.75">
      <c r="A1387" s="34"/>
      <c r="B1387" s="34"/>
      <c r="C1387" s="34" t="s">
        <v>3386</v>
      </c>
      <c r="D1387" s="34" t="s">
        <v>3387</v>
      </c>
      <c r="E1387" s="100"/>
    </row>
    <row r="1388" spans="1:5" ht="12.75">
      <c r="A1388" s="102"/>
      <c r="B1388" s="279" t="s">
        <v>3388</v>
      </c>
      <c r="C1388" s="279"/>
      <c r="D1388" s="102" t="s">
        <v>3389</v>
      </c>
      <c r="E1388" s="100"/>
    </row>
    <row r="1389" spans="1:5" ht="12.75">
      <c r="A1389" s="34"/>
      <c r="B1389" s="34"/>
      <c r="C1389" s="34" t="s">
        <v>3390</v>
      </c>
      <c r="D1389" s="34" t="s">
        <v>3391</v>
      </c>
      <c r="E1389" s="100"/>
    </row>
    <row r="1390" spans="1:5" ht="12.75">
      <c r="A1390" s="34"/>
      <c r="B1390" s="34"/>
      <c r="C1390" s="34" t="s">
        <v>3392</v>
      </c>
      <c r="D1390" s="34" t="s">
        <v>3393</v>
      </c>
      <c r="E1390" s="100"/>
    </row>
    <row r="1391" spans="1:5" ht="12.75">
      <c r="A1391" s="34"/>
      <c r="B1391" s="34"/>
      <c r="C1391" s="34" t="s">
        <v>3394</v>
      </c>
      <c r="D1391" s="34" t="s">
        <v>3395</v>
      </c>
      <c r="E1391" s="100"/>
    </row>
    <row r="1392" spans="1:5" ht="12.75">
      <c r="A1392" s="34"/>
      <c r="B1392" s="34"/>
      <c r="C1392" s="34" t="s">
        <v>3396</v>
      </c>
      <c r="D1392" s="34" t="s">
        <v>3397</v>
      </c>
      <c r="E1392" s="100"/>
    </row>
    <row r="1393" spans="1:5" ht="12.75">
      <c r="A1393" s="34"/>
      <c r="B1393" s="34"/>
      <c r="C1393" s="34" t="s">
        <v>3398</v>
      </c>
      <c r="D1393" s="34" t="s">
        <v>3399</v>
      </c>
      <c r="E1393" s="100"/>
    </row>
    <row r="1394" spans="1:5" ht="12.75">
      <c r="A1394" s="34"/>
      <c r="B1394" s="34"/>
      <c r="C1394" s="34" t="s">
        <v>3400</v>
      </c>
      <c r="D1394" s="34" t="s">
        <v>3401</v>
      </c>
      <c r="E1394" s="100"/>
    </row>
    <row r="1395" spans="1:5" ht="12.75">
      <c r="A1395" s="34"/>
      <c r="B1395" s="34"/>
      <c r="C1395" s="34" t="s">
        <v>3402</v>
      </c>
      <c r="D1395" s="34" t="s">
        <v>3403</v>
      </c>
      <c r="E1395" s="100"/>
    </row>
    <row r="1396" spans="1:5" ht="12.75">
      <c r="A1396" s="34"/>
      <c r="B1396" s="34"/>
      <c r="C1396" s="34" t="s">
        <v>3404</v>
      </c>
      <c r="D1396" s="34" t="s">
        <v>3405</v>
      </c>
      <c r="E1396" s="100"/>
    </row>
    <row r="1397" spans="1:5" ht="12.75">
      <c r="A1397" s="34"/>
      <c r="B1397" s="34"/>
      <c r="C1397" s="34" t="s">
        <v>3406</v>
      </c>
      <c r="D1397" s="34" t="s">
        <v>3407</v>
      </c>
      <c r="E1397" s="100"/>
    </row>
    <row r="1398" spans="1:5" ht="12.75">
      <c r="A1398" s="34"/>
      <c r="B1398" s="34"/>
      <c r="C1398" s="34" t="s">
        <v>3408</v>
      </c>
      <c r="D1398" s="34" t="s">
        <v>3409</v>
      </c>
      <c r="E1398" s="100"/>
    </row>
    <row r="1399" spans="1:5" ht="12.75">
      <c r="A1399" s="34"/>
      <c r="B1399" s="34"/>
      <c r="C1399" s="34" t="s">
        <v>3410</v>
      </c>
      <c r="D1399" s="34" t="s">
        <v>3411</v>
      </c>
      <c r="E1399" s="100"/>
    </row>
    <row r="1400" spans="1:5" ht="12.75">
      <c r="A1400" s="34"/>
      <c r="B1400" s="34"/>
      <c r="C1400" s="34" t="s">
        <v>3412</v>
      </c>
      <c r="D1400" s="34" t="s">
        <v>3413</v>
      </c>
      <c r="E1400" s="100"/>
    </row>
    <row r="1401" spans="1:5" ht="12.75">
      <c r="A1401" s="34"/>
      <c r="B1401" s="34"/>
      <c r="C1401" s="34" t="s">
        <v>3414</v>
      </c>
      <c r="D1401" s="34" t="s">
        <v>3415</v>
      </c>
      <c r="E1401" s="100"/>
    </row>
    <row r="1402" spans="1:5" ht="12.75">
      <c r="A1402" s="34"/>
      <c r="B1402" s="34"/>
      <c r="C1402" s="34" t="s">
        <v>3416</v>
      </c>
      <c r="D1402" s="34" t="s">
        <v>3417</v>
      </c>
      <c r="E1402" s="100"/>
    </row>
    <row r="1403" spans="1:5" ht="12.75">
      <c r="A1403" s="34"/>
      <c r="B1403" s="34"/>
      <c r="C1403" s="34" t="s">
        <v>3418</v>
      </c>
      <c r="D1403" s="34" t="s">
        <v>3419</v>
      </c>
      <c r="E1403" s="100"/>
    </row>
    <row r="1404" spans="1:5" ht="12.75">
      <c r="A1404" s="34"/>
      <c r="B1404" s="34"/>
      <c r="C1404" s="34" t="s">
        <v>3420</v>
      </c>
      <c r="D1404" s="34" t="s">
        <v>3421</v>
      </c>
      <c r="E1404" s="100"/>
    </row>
    <row r="1405" spans="1:5" ht="12.75">
      <c r="A1405" s="34"/>
      <c r="B1405" s="34"/>
      <c r="C1405" s="34" t="s">
        <v>3422</v>
      </c>
      <c r="D1405" s="34" t="s">
        <v>3423</v>
      </c>
      <c r="E1405" s="100"/>
    </row>
    <row r="1406" spans="1:5" ht="12.75">
      <c r="A1406" s="34"/>
      <c r="B1406" s="34"/>
      <c r="C1406" s="34" t="s">
        <v>3424</v>
      </c>
      <c r="D1406" s="34" t="s">
        <v>3425</v>
      </c>
      <c r="E1406" s="100"/>
    </row>
    <row r="1407" spans="1:5" ht="12.75">
      <c r="A1407" s="102"/>
      <c r="B1407" s="279" t="s">
        <v>3426</v>
      </c>
      <c r="C1407" s="279"/>
      <c r="D1407" s="102" t="s">
        <v>3427</v>
      </c>
      <c r="E1407" s="100"/>
    </row>
    <row r="1408" spans="1:5" ht="12.75">
      <c r="A1408" s="34"/>
      <c r="B1408" s="34"/>
      <c r="C1408" s="34" t="s">
        <v>3428</v>
      </c>
      <c r="D1408" s="34" t="s">
        <v>3429</v>
      </c>
      <c r="E1408" s="100"/>
    </row>
    <row r="1409" spans="1:5" ht="12.75">
      <c r="A1409" s="34"/>
      <c r="B1409" s="34"/>
      <c r="C1409" s="34" t="s">
        <v>3430</v>
      </c>
      <c r="D1409" s="34" t="s">
        <v>3431</v>
      </c>
      <c r="E1409" s="100"/>
    </row>
    <row r="1410" spans="1:5" ht="12.75">
      <c r="A1410" s="34"/>
      <c r="B1410" s="34"/>
      <c r="C1410" s="34" t="s">
        <v>3432</v>
      </c>
      <c r="D1410" s="34" t="s">
        <v>3433</v>
      </c>
      <c r="E1410" s="100"/>
    </row>
    <row r="1411" spans="1:5" ht="12.75">
      <c r="A1411" s="34"/>
      <c r="B1411" s="34"/>
      <c r="C1411" s="34" t="s">
        <v>3434</v>
      </c>
      <c r="D1411" s="34" t="s">
        <v>3435</v>
      </c>
      <c r="E1411" s="100"/>
    </row>
    <row r="1412" spans="1:5" ht="12.75">
      <c r="A1412" s="34"/>
      <c r="B1412" s="34"/>
      <c r="C1412" s="34" t="s">
        <v>3436</v>
      </c>
      <c r="D1412" s="34" t="s">
        <v>3437</v>
      </c>
      <c r="E1412" s="100"/>
    </row>
    <row r="1413" spans="1:5" ht="12.75">
      <c r="A1413" s="34"/>
      <c r="B1413" s="34"/>
      <c r="C1413" s="34" t="s">
        <v>3438</v>
      </c>
      <c r="D1413" s="34" t="s">
        <v>3439</v>
      </c>
      <c r="E1413" s="100"/>
    </row>
    <row r="1414" spans="1:5" ht="12.75">
      <c r="A1414" s="34"/>
      <c r="B1414" s="34"/>
      <c r="C1414" s="34" t="s">
        <v>3440</v>
      </c>
      <c r="D1414" s="34" t="s">
        <v>3441</v>
      </c>
      <c r="E1414" s="100"/>
    </row>
    <row r="1415" spans="1:5" ht="12.75">
      <c r="A1415" s="34"/>
      <c r="B1415" s="34"/>
      <c r="C1415" s="34" t="s">
        <v>3442</v>
      </c>
      <c r="D1415" s="34" t="s">
        <v>3443</v>
      </c>
      <c r="E1415" s="100"/>
    </row>
    <row r="1416" spans="1:5" ht="12.75">
      <c r="A1416" s="34"/>
      <c r="B1416" s="34"/>
      <c r="C1416" s="34" t="s">
        <v>3444</v>
      </c>
      <c r="D1416" s="34" t="s">
        <v>3445</v>
      </c>
      <c r="E1416" s="100"/>
    </row>
    <row r="1417" spans="1:5" ht="12.75">
      <c r="A1417" s="34"/>
      <c r="B1417" s="34"/>
      <c r="C1417" s="34" t="s">
        <v>3446</v>
      </c>
      <c r="D1417" s="34" t="s">
        <v>3447</v>
      </c>
      <c r="E1417" s="100"/>
    </row>
    <row r="1418" spans="1:5" ht="12.75">
      <c r="A1418" s="34"/>
      <c r="B1418" s="34"/>
      <c r="C1418" s="34" t="s">
        <v>3448</v>
      </c>
      <c r="D1418" s="34" t="s">
        <v>3449</v>
      </c>
      <c r="E1418" s="100"/>
    </row>
    <row r="1419" spans="1:5" ht="12.75">
      <c r="A1419" s="34"/>
      <c r="B1419" s="34"/>
      <c r="C1419" s="34" t="s">
        <v>3450</v>
      </c>
      <c r="D1419" s="34" t="s">
        <v>3451</v>
      </c>
      <c r="E1419" s="100"/>
    </row>
    <row r="1420" spans="1:5" ht="12.75">
      <c r="A1420" s="34"/>
      <c r="B1420" s="34"/>
      <c r="C1420" s="34" t="s">
        <v>3452</v>
      </c>
      <c r="D1420" s="34" t="s">
        <v>3453</v>
      </c>
      <c r="E1420" s="100"/>
    </row>
    <row r="1421" spans="1:5" ht="12.75">
      <c r="A1421" s="34"/>
      <c r="B1421" s="34"/>
      <c r="C1421" s="34" t="s">
        <v>3454</v>
      </c>
      <c r="D1421" s="34" t="s">
        <v>3455</v>
      </c>
      <c r="E1421" s="100"/>
    </row>
    <row r="1422" spans="1:5" ht="12.75">
      <c r="A1422" s="34"/>
      <c r="B1422" s="34"/>
      <c r="C1422" s="34" t="s">
        <v>3456</v>
      </c>
      <c r="D1422" s="34" t="s">
        <v>3457</v>
      </c>
      <c r="E1422" s="100"/>
    </row>
    <row r="1423" spans="1:5" ht="12.75">
      <c r="A1423" s="34"/>
      <c r="B1423" s="34"/>
      <c r="C1423" s="34" t="s">
        <v>3458</v>
      </c>
      <c r="D1423" s="34" t="s">
        <v>3459</v>
      </c>
      <c r="E1423" s="100"/>
    </row>
    <row r="1424" spans="1:5" ht="12.75">
      <c r="A1424" s="34"/>
      <c r="B1424" s="34"/>
      <c r="C1424" s="34" t="s">
        <v>3460</v>
      </c>
      <c r="D1424" s="34" t="s">
        <v>3461</v>
      </c>
      <c r="E1424" s="100"/>
    </row>
    <row r="1425" spans="1:5" ht="12.75">
      <c r="A1425" s="34"/>
      <c r="B1425" s="34"/>
      <c r="C1425" s="34" t="s">
        <v>3462</v>
      </c>
      <c r="D1425" s="34" t="s">
        <v>3463</v>
      </c>
      <c r="E1425" s="100"/>
    </row>
    <row r="1426" spans="1:5" ht="12.75">
      <c r="A1426" s="34"/>
      <c r="B1426" s="34"/>
      <c r="C1426" s="34" t="s">
        <v>3464</v>
      </c>
      <c r="D1426" s="34" t="s">
        <v>3465</v>
      </c>
      <c r="E1426" s="100"/>
    </row>
    <row r="1427" spans="1:5" ht="12.75">
      <c r="A1427" s="34"/>
      <c r="B1427" s="34"/>
      <c r="C1427" s="34" t="s">
        <v>3466</v>
      </c>
      <c r="D1427" s="34" t="s">
        <v>3467</v>
      </c>
      <c r="E1427" s="100"/>
    </row>
    <row r="1428" spans="1:5" ht="12.75">
      <c r="A1428" s="102"/>
      <c r="B1428" s="279" t="s">
        <v>3468</v>
      </c>
      <c r="C1428" s="279"/>
      <c r="D1428" s="102" t="s">
        <v>3469</v>
      </c>
      <c r="E1428" s="100"/>
    </row>
    <row r="1429" spans="1:5" ht="12.75">
      <c r="A1429" s="34"/>
      <c r="B1429" s="34"/>
      <c r="C1429" s="34" t="s">
        <v>3470</v>
      </c>
      <c r="D1429" s="34" t="s">
        <v>3471</v>
      </c>
      <c r="E1429" s="100"/>
    </row>
    <row r="1430" spans="1:5" ht="12.75">
      <c r="A1430" s="34"/>
      <c r="B1430" s="34"/>
      <c r="C1430" s="34" t="s">
        <v>3472</v>
      </c>
      <c r="D1430" s="34" t="s">
        <v>3473</v>
      </c>
      <c r="E1430" s="100"/>
    </row>
    <row r="1431" spans="1:5" ht="12.75">
      <c r="A1431" s="34"/>
      <c r="B1431" s="34"/>
      <c r="C1431" s="34" t="s">
        <v>3474</v>
      </c>
      <c r="D1431" s="34" t="s">
        <v>3475</v>
      </c>
      <c r="E1431" s="100"/>
    </row>
    <row r="1432" spans="1:5" ht="12.75">
      <c r="A1432" s="34"/>
      <c r="B1432" s="34"/>
      <c r="C1432" s="34" t="s">
        <v>3476</v>
      </c>
      <c r="D1432" s="34" t="s">
        <v>3477</v>
      </c>
      <c r="E1432" s="100"/>
    </row>
    <row r="1433" spans="1:5" ht="12.75">
      <c r="A1433" s="34"/>
      <c r="B1433" s="34"/>
      <c r="C1433" s="34" t="s">
        <v>3478</v>
      </c>
      <c r="D1433" s="34" t="s">
        <v>3479</v>
      </c>
      <c r="E1433" s="100"/>
    </row>
    <row r="1434" spans="1:5" ht="12.75">
      <c r="A1434" s="34"/>
      <c r="B1434" s="34"/>
      <c r="C1434" s="34" t="s">
        <v>3480</v>
      </c>
      <c r="D1434" s="34" t="s">
        <v>3481</v>
      </c>
      <c r="E1434" s="100"/>
    </row>
    <row r="1435" spans="1:5" ht="12.75">
      <c r="A1435" s="34"/>
      <c r="B1435" s="34"/>
      <c r="C1435" s="34" t="s">
        <v>3482</v>
      </c>
      <c r="D1435" s="34" t="s">
        <v>3483</v>
      </c>
      <c r="E1435" s="100"/>
    </row>
    <row r="1436" spans="1:5" ht="12.75">
      <c r="A1436" s="34"/>
      <c r="B1436" s="34"/>
      <c r="C1436" s="34" t="s">
        <v>3484</v>
      </c>
      <c r="D1436" s="34" t="s">
        <v>3485</v>
      </c>
      <c r="E1436" s="100"/>
    </row>
    <row r="1437" spans="1:5" ht="12.75">
      <c r="A1437" s="34"/>
      <c r="B1437" s="34"/>
      <c r="C1437" s="34" t="s">
        <v>3486</v>
      </c>
      <c r="D1437" s="34" t="s">
        <v>3487</v>
      </c>
      <c r="E1437" s="100"/>
    </row>
    <row r="1438" spans="1:5" ht="12.75">
      <c r="A1438" s="34"/>
      <c r="B1438" s="34"/>
      <c r="C1438" s="34" t="s">
        <v>3488</v>
      </c>
      <c r="D1438" s="34" t="s">
        <v>3489</v>
      </c>
      <c r="E1438" s="100"/>
    </row>
    <row r="1439" spans="1:5" ht="12.75">
      <c r="A1439" s="102"/>
      <c r="B1439" s="279" t="s">
        <v>3490</v>
      </c>
      <c r="C1439" s="279"/>
      <c r="D1439" s="102" t="s">
        <v>3491</v>
      </c>
      <c r="E1439" s="100"/>
    </row>
    <row r="1440" spans="1:5" ht="12.75">
      <c r="A1440" s="34"/>
      <c r="B1440" s="34"/>
      <c r="C1440" s="34" t="s">
        <v>3492</v>
      </c>
      <c r="D1440" s="34" t="s">
        <v>3493</v>
      </c>
      <c r="E1440" s="100"/>
    </row>
    <row r="1441" spans="1:5" ht="12.75">
      <c r="A1441" s="34"/>
      <c r="B1441" s="34"/>
      <c r="C1441" s="34" t="s">
        <v>3494</v>
      </c>
      <c r="D1441" s="34" t="s">
        <v>3495</v>
      </c>
      <c r="E1441" s="100"/>
    </row>
    <row r="1442" spans="1:5" ht="12.75">
      <c r="A1442" s="34"/>
      <c r="B1442" s="34"/>
      <c r="C1442" s="34" t="s">
        <v>3496</v>
      </c>
      <c r="D1442" s="34" t="s">
        <v>3497</v>
      </c>
      <c r="E1442" s="100"/>
    </row>
    <row r="1443" spans="1:5" ht="12.75">
      <c r="A1443" s="34"/>
      <c r="B1443" s="34"/>
      <c r="C1443" s="34" t="s">
        <v>3498</v>
      </c>
      <c r="D1443" s="34" t="s">
        <v>3499</v>
      </c>
      <c r="E1443" s="100"/>
    </row>
    <row r="1444" spans="1:5" ht="12.75">
      <c r="A1444" s="34"/>
      <c r="B1444" s="34"/>
      <c r="C1444" s="34" t="s">
        <v>3500</v>
      </c>
      <c r="D1444" s="34" t="s">
        <v>3501</v>
      </c>
      <c r="E1444" s="100"/>
    </row>
    <row r="1445" spans="1:5" ht="12.75">
      <c r="A1445" s="34"/>
      <c r="B1445" s="34"/>
      <c r="C1445" s="34" t="s">
        <v>3502</v>
      </c>
      <c r="D1445" s="34" t="s">
        <v>3503</v>
      </c>
      <c r="E1445" s="100"/>
    </row>
    <row r="1446" spans="1:5" ht="12.75">
      <c r="A1446" s="34"/>
      <c r="B1446" s="34"/>
      <c r="C1446" s="34" t="s">
        <v>3504</v>
      </c>
      <c r="D1446" s="34" t="s">
        <v>3505</v>
      </c>
      <c r="E1446" s="100"/>
    </row>
    <row r="1447" spans="1:5" ht="12.75">
      <c r="A1447" s="34"/>
      <c r="B1447" s="34"/>
      <c r="C1447" s="34" t="s">
        <v>3506</v>
      </c>
      <c r="D1447" s="34" t="s">
        <v>3507</v>
      </c>
      <c r="E1447" s="100"/>
    </row>
    <row r="1448" spans="1:5" ht="12.75">
      <c r="A1448" s="34"/>
      <c r="B1448" s="34"/>
      <c r="C1448" s="34" t="s">
        <v>3508</v>
      </c>
      <c r="D1448" s="34" t="s">
        <v>3509</v>
      </c>
      <c r="E1448" s="100"/>
    </row>
    <row r="1449" spans="1:5" ht="12.75">
      <c r="A1449" s="34"/>
      <c r="B1449" s="34"/>
      <c r="C1449" s="34" t="s">
        <v>3510</v>
      </c>
      <c r="D1449" s="34" t="s">
        <v>3511</v>
      </c>
      <c r="E1449" s="100"/>
    </row>
    <row r="1450" spans="1:5" ht="12.75">
      <c r="A1450" s="102"/>
      <c r="B1450" s="279" t="s">
        <v>3512</v>
      </c>
      <c r="C1450" s="279"/>
      <c r="D1450" s="102" t="s">
        <v>3513</v>
      </c>
      <c r="E1450" s="100"/>
    </row>
    <row r="1451" spans="1:5" ht="12.75">
      <c r="A1451" s="34"/>
      <c r="B1451" s="34"/>
      <c r="C1451" s="34" t="s">
        <v>3514</v>
      </c>
      <c r="D1451" s="34" t="s">
        <v>3515</v>
      </c>
      <c r="E1451" s="100"/>
    </row>
    <row r="1452" spans="1:5" ht="12.75">
      <c r="A1452" s="34"/>
      <c r="B1452" s="34"/>
      <c r="C1452" s="34" t="s">
        <v>3516</v>
      </c>
      <c r="D1452" s="34" t="s">
        <v>3517</v>
      </c>
      <c r="E1452" s="100"/>
    </row>
    <row r="1453" spans="1:5" ht="12.75">
      <c r="A1453" s="34"/>
      <c r="B1453" s="34"/>
      <c r="C1453" s="34" t="s">
        <v>3518</v>
      </c>
      <c r="D1453" s="34" t="s">
        <v>3519</v>
      </c>
      <c r="E1453" s="100"/>
    </row>
    <row r="1454" spans="1:5" ht="12.75">
      <c r="A1454" s="34"/>
      <c r="B1454" s="34"/>
      <c r="C1454" s="34" t="s">
        <v>3520</v>
      </c>
      <c r="D1454" s="34" t="s">
        <v>3521</v>
      </c>
      <c r="E1454" s="100"/>
    </row>
    <row r="1455" spans="1:5" ht="12.75">
      <c r="A1455" s="34"/>
      <c r="B1455" s="34"/>
      <c r="C1455" s="34" t="s">
        <v>3522</v>
      </c>
      <c r="D1455" s="34" t="s">
        <v>3523</v>
      </c>
      <c r="E1455" s="100"/>
    </row>
    <row r="1456" spans="1:5" ht="12.75">
      <c r="A1456" s="34"/>
      <c r="B1456" s="34"/>
      <c r="C1456" s="34" t="s">
        <v>3524</v>
      </c>
      <c r="D1456" s="34" t="s">
        <v>3525</v>
      </c>
      <c r="E1456" s="100"/>
    </row>
    <row r="1457" spans="1:5" ht="12.75">
      <c r="A1457" s="34"/>
      <c r="B1457" s="34"/>
      <c r="C1457" s="34" t="s">
        <v>3526</v>
      </c>
      <c r="D1457" s="34" t="s">
        <v>3527</v>
      </c>
      <c r="E1457" s="100"/>
    </row>
    <row r="1458" spans="1:5" ht="12.75">
      <c r="A1458" s="34"/>
      <c r="B1458" s="34"/>
      <c r="C1458" s="34" t="s">
        <v>3528</v>
      </c>
      <c r="D1458" s="34" t="s">
        <v>4426</v>
      </c>
      <c r="E1458" s="100"/>
    </row>
    <row r="1459" spans="1:5" ht="12.75">
      <c r="A1459" s="34"/>
      <c r="B1459" s="34"/>
      <c r="C1459" s="34" t="s">
        <v>4427</v>
      </c>
      <c r="D1459" s="34" t="s">
        <v>4428</v>
      </c>
      <c r="E1459" s="100"/>
    </row>
    <row r="1460" spans="1:5" ht="12.75">
      <c r="A1460" s="34"/>
      <c r="B1460" s="34"/>
      <c r="C1460" s="34" t="s">
        <v>4429</v>
      </c>
      <c r="D1460" s="34" t="s">
        <v>4430</v>
      </c>
      <c r="E1460" s="100"/>
    </row>
    <row r="1461" spans="1:5" ht="12.75">
      <c r="A1461" s="34"/>
      <c r="B1461" s="34"/>
      <c r="C1461" s="34" t="s">
        <v>4431</v>
      </c>
      <c r="D1461" s="34" t="s">
        <v>4432</v>
      </c>
      <c r="E1461" s="100"/>
    </row>
    <row r="1462" spans="1:5" ht="12.75">
      <c r="A1462" s="34"/>
      <c r="B1462" s="34"/>
      <c r="C1462" s="34" t="s">
        <v>4433</v>
      </c>
      <c r="D1462" s="34" t="s">
        <v>4434</v>
      </c>
      <c r="E1462" s="100"/>
    </row>
    <row r="1463" spans="1:5" ht="12.75">
      <c r="A1463" s="34"/>
      <c r="B1463" s="34"/>
      <c r="C1463" s="34" t="s">
        <v>4435</v>
      </c>
      <c r="D1463" s="34" t="s">
        <v>4436</v>
      </c>
      <c r="E1463" s="100"/>
    </row>
    <row r="1464" spans="1:5" ht="12.75">
      <c r="A1464" s="34"/>
      <c r="B1464" s="34"/>
      <c r="C1464" s="34" t="s">
        <v>4437</v>
      </c>
      <c r="D1464" s="34" t="s">
        <v>4438</v>
      </c>
      <c r="E1464" s="100"/>
    </row>
    <row r="1465" spans="1:5" ht="12.75">
      <c r="A1465" s="34"/>
      <c r="B1465" s="34"/>
      <c r="C1465" s="34" t="s">
        <v>4439</v>
      </c>
      <c r="D1465" s="34" t="s">
        <v>4440</v>
      </c>
      <c r="E1465" s="100"/>
    </row>
    <row r="1466" spans="1:5" ht="12.75">
      <c r="A1466" s="34"/>
      <c r="B1466" s="34"/>
      <c r="C1466" s="34" t="s">
        <v>4441</v>
      </c>
      <c r="D1466" s="34" t="s">
        <v>4442</v>
      </c>
      <c r="E1466" s="100"/>
    </row>
    <row r="1467" spans="1:5" ht="12.75">
      <c r="A1467" s="34"/>
      <c r="B1467" s="34"/>
      <c r="C1467" s="34" t="s">
        <v>4443</v>
      </c>
      <c r="D1467" s="34" t="s">
        <v>4444</v>
      </c>
      <c r="E1467" s="100"/>
    </row>
    <row r="1468" spans="1:5" ht="12.75">
      <c r="A1468" s="34"/>
      <c r="B1468" s="34"/>
      <c r="C1468" s="34" t="s">
        <v>4445</v>
      </c>
      <c r="D1468" s="34" t="s">
        <v>4446</v>
      </c>
      <c r="E1468" s="100"/>
    </row>
    <row r="1469" spans="1:5" ht="12.75">
      <c r="A1469" s="34"/>
      <c r="B1469" s="34"/>
      <c r="C1469" s="34" t="s">
        <v>4447</v>
      </c>
      <c r="D1469" s="34" t="s">
        <v>4448</v>
      </c>
      <c r="E1469" s="100"/>
    </row>
    <row r="1470" spans="1:5" ht="12.75">
      <c r="A1470" s="34"/>
      <c r="B1470" s="34"/>
      <c r="C1470" s="34" t="s">
        <v>4449</v>
      </c>
      <c r="D1470" s="34" t="s">
        <v>4450</v>
      </c>
      <c r="E1470" s="100"/>
    </row>
    <row r="1471" spans="1:5" ht="12.75">
      <c r="A1471" s="102"/>
      <c r="B1471" s="279" t="s">
        <v>4451</v>
      </c>
      <c r="C1471" s="279"/>
      <c r="D1471" s="102" t="s">
        <v>4452</v>
      </c>
      <c r="E1471" s="100"/>
    </row>
    <row r="1472" spans="1:5" ht="12.75">
      <c r="A1472" s="34"/>
      <c r="B1472" s="34"/>
      <c r="C1472" s="34" t="s">
        <v>4453</v>
      </c>
      <c r="D1472" s="34" t="s">
        <v>4454</v>
      </c>
      <c r="E1472" s="100"/>
    </row>
    <row r="1473" spans="1:5" ht="12.75">
      <c r="A1473" s="34"/>
      <c r="B1473" s="34"/>
      <c r="C1473" s="34" t="s">
        <v>4455</v>
      </c>
      <c r="D1473" s="34" t="s">
        <v>4456</v>
      </c>
      <c r="E1473" s="100"/>
    </row>
    <row r="1474" spans="1:5" ht="12.75">
      <c r="A1474" s="34"/>
      <c r="B1474" s="34"/>
      <c r="C1474" s="34" t="s">
        <v>4457</v>
      </c>
      <c r="D1474" s="34" t="s">
        <v>4458</v>
      </c>
      <c r="E1474" s="100"/>
    </row>
    <row r="1475" spans="1:5" ht="12.75">
      <c r="A1475" s="34"/>
      <c r="B1475" s="34"/>
      <c r="C1475" s="34" t="s">
        <v>4459</v>
      </c>
      <c r="D1475" s="34" t="s">
        <v>4460</v>
      </c>
      <c r="E1475" s="100"/>
    </row>
    <row r="1476" spans="1:5" ht="12.75">
      <c r="A1476" s="34"/>
      <c r="B1476" s="34"/>
      <c r="C1476" s="34" t="s">
        <v>4461</v>
      </c>
      <c r="D1476" s="34" t="s">
        <v>4462</v>
      </c>
      <c r="E1476" s="100"/>
    </row>
    <row r="1477" spans="1:5" ht="12.75">
      <c r="A1477" s="34"/>
      <c r="B1477" s="34"/>
      <c r="C1477" s="34" t="s">
        <v>4463</v>
      </c>
      <c r="D1477" s="34" t="s">
        <v>4464</v>
      </c>
      <c r="E1477" s="100"/>
    </row>
    <row r="1478" spans="1:5" ht="12.75">
      <c r="A1478" s="34"/>
      <c r="B1478" s="34"/>
      <c r="C1478" s="34" t="s">
        <v>4465</v>
      </c>
      <c r="D1478" s="34" t="s">
        <v>4466</v>
      </c>
      <c r="E1478" s="100"/>
    </row>
    <row r="1479" spans="1:5" ht="12.75">
      <c r="A1479" s="34"/>
      <c r="B1479" s="34"/>
      <c r="C1479" s="34" t="s">
        <v>4467</v>
      </c>
      <c r="D1479" s="34" t="s">
        <v>4468</v>
      </c>
      <c r="E1479" s="100"/>
    </row>
    <row r="1480" spans="1:5" ht="12.75">
      <c r="A1480" s="34"/>
      <c r="B1480" s="34"/>
      <c r="C1480" s="34" t="s">
        <v>4469</v>
      </c>
      <c r="D1480" s="34" t="s">
        <v>4470</v>
      </c>
      <c r="E1480" s="100"/>
    </row>
    <row r="1481" spans="1:5" ht="12.75">
      <c r="A1481" s="34"/>
      <c r="B1481" s="34"/>
      <c r="C1481" s="34" t="s">
        <v>4471</v>
      </c>
      <c r="D1481" s="34" t="s">
        <v>4472</v>
      </c>
      <c r="E1481" s="100"/>
    </row>
    <row r="1482" spans="1:5" ht="12.75">
      <c r="A1482" s="34"/>
      <c r="B1482" s="34"/>
      <c r="C1482" s="34" t="s">
        <v>4473</v>
      </c>
      <c r="D1482" s="34" t="s">
        <v>4474</v>
      </c>
      <c r="E1482" s="100"/>
    </row>
    <row r="1483" spans="1:5" ht="12.75">
      <c r="A1483" s="34"/>
      <c r="B1483" s="34"/>
      <c r="C1483" s="34" t="s">
        <v>4475</v>
      </c>
      <c r="D1483" s="34" t="s">
        <v>4476</v>
      </c>
      <c r="E1483" s="100"/>
    </row>
    <row r="1484" spans="1:5" ht="12.75">
      <c r="A1484" s="34"/>
      <c r="B1484" s="34"/>
      <c r="C1484" s="34" t="s">
        <v>4477</v>
      </c>
      <c r="D1484" s="34" t="s">
        <v>4478</v>
      </c>
      <c r="E1484" s="100"/>
    </row>
    <row r="1485" spans="1:5" ht="12.75">
      <c r="A1485" s="34"/>
      <c r="B1485" s="34"/>
      <c r="C1485" s="34" t="s">
        <v>4479</v>
      </c>
      <c r="D1485" s="34" t="s">
        <v>4480</v>
      </c>
      <c r="E1485" s="100"/>
    </row>
    <row r="1486" spans="1:5" ht="12.75">
      <c r="A1486" s="34"/>
      <c r="B1486" s="34"/>
      <c r="C1486" s="34" t="s">
        <v>4481</v>
      </c>
      <c r="D1486" s="34" t="s">
        <v>4482</v>
      </c>
      <c r="E1486" s="100"/>
    </row>
    <row r="1487" spans="1:5" ht="12.75">
      <c r="A1487" s="34"/>
      <c r="B1487" s="34"/>
      <c r="C1487" s="34" t="s">
        <v>4483</v>
      </c>
      <c r="D1487" s="34" t="s">
        <v>4484</v>
      </c>
      <c r="E1487" s="100"/>
    </row>
    <row r="1488" spans="1:5" ht="12.75">
      <c r="A1488" s="34"/>
      <c r="B1488" s="34"/>
      <c r="C1488" s="34" t="s">
        <v>4485</v>
      </c>
      <c r="D1488" s="34" t="s">
        <v>4486</v>
      </c>
      <c r="E1488" s="100"/>
    </row>
    <row r="1489" spans="1:5" ht="12.75">
      <c r="A1489" s="34"/>
      <c r="B1489" s="34"/>
      <c r="C1489" s="34" t="s">
        <v>4487</v>
      </c>
      <c r="D1489" s="34" t="s">
        <v>4488</v>
      </c>
      <c r="E1489" s="100"/>
    </row>
    <row r="1490" spans="1:5" ht="12.75">
      <c r="A1490" s="34"/>
      <c r="B1490" s="34"/>
      <c r="C1490" s="34" t="s">
        <v>4489</v>
      </c>
      <c r="D1490" s="34" t="s">
        <v>4490</v>
      </c>
      <c r="E1490" s="100"/>
    </row>
    <row r="1491" spans="1:5" ht="12.75">
      <c r="A1491" s="34"/>
      <c r="B1491" s="34"/>
      <c r="C1491" s="34" t="s">
        <v>4491</v>
      </c>
      <c r="D1491" s="34" t="s">
        <v>4492</v>
      </c>
      <c r="E1491" s="100"/>
    </row>
    <row r="1492" spans="1:5" ht="12.75">
      <c r="A1492" s="34"/>
      <c r="B1492" s="34"/>
      <c r="C1492" s="34" t="s">
        <v>4493</v>
      </c>
      <c r="D1492" s="34" t="s">
        <v>4494</v>
      </c>
      <c r="E1492" s="100"/>
    </row>
    <row r="1493" spans="1:5" ht="12.75">
      <c r="A1493" s="102"/>
      <c r="B1493" s="279" t="s">
        <v>4495</v>
      </c>
      <c r="C1493" s="279"/>
      <c r="D1493" s="102" t="s">
        <v>4496</v>
      </c>
      <c r="E1493" s="100"/>
    </row>
    <row r="1494" spans="1:5" ht="12.75">
      <c r="A1494" s="34"/>
      <c r="B1494" s="34"/>
      <c r="C1494" s="34" t="s">
        <v>4497</v>
      </c>
      <c r="D1494" s="34" t="s">
        <v>4498</v>
      </c>
      <c r="E1494" s="100"/>
    </row>
    <row r="1495" spans="1:5" ht="12.75">
      <c r="A1495" s="34"/>
      <c r="B1495" s="34"/>
      <c r="C1495" s="34" t="s">
        <v>4499</v>
      </c>
      <c r="D1495" s="34" t="s">
        <v>4500</v>
      </c>
      <c r="E1495" s="100"/>
    </row>
    <row r="1496" spans="1:5" ht="12.75">
      <c r="A1496" s="34"/>
      <c r="B1496" s="34"/>
      <c r="C1496" s="34" t="s">
        <v>4501</v>
      </c>
      <c r="D1496" s="34" t="s">
        <v>4502</v>
      </c>
      <c r="E1496" s="100"/>
    </row>
    <row r="1497" spans="1:5" ht="12.75">
      <c r="A1497" s="34"/>
      <c r="B1497" s="34"/>
      <c r="C1497" s="34" t="s">
        <v>4503</v>
      </c>
      <c r="D1497" s="34" t="s">
        <v>4504</v>
      </c>
      <c r="E1497" s="100"/>
    </row>
    <row r="1498" spans="1:5" ht="12.75">
      <c r="A1498" s="34"/>
      <c r="B1498" s="34"/>
      <c r="C1498" s="34" t="s">
        <v>4505</v>
      </c>
      <c r="D1498" s="34" t="s">
        <v>4506</v>
      </c>
      <c r="E1498" s="100"/>
    </row>
    <row r="1499" spans="1:5" ht="12.75">
      <c r="A1499" s="34"/>
      <c r="B1499" s="34"/>
      <c r="C1499" s="34" t="s">
        <v>4507</v>
      </c>
      <c r="D1499" s="34" t="s">
        <v>4508</v>
      </c>
      <c r="E1499" s="100"/>
    </row>
    <row r="1500" spans="1:5" ht="12.75">
      <c r="A1500" s="34"/>
      <c r="B1500" s="34"/>
      <c r="C1500" s="34" t="s">
        <v>4509</v>
      </c>
      <c r="D1500" s="34" t="s">
        <v>4510</v>
      </c>
      <c r="E1500" s="100"/>
    </row>
    <row r="1501" spans="1:5" ht="12.75">
      <c r="A1501" s="34"/>
      <c r="B1501" s="34"/>
      <c r="C1501" s="34" t="s">
        <v>4511</v>
      </c>
      <c r="D1501" s="34" t="s">
        <v>4512</v>
      </c>
      <c r="E1501" s="100"/>
    </row>
    <row r="1502" spans="1:5" ht="12.75">
      <c r="A1502" s="34"/>
      <c r="B1502" s="34"/>
      <c r="C1502" s="34" t="s">
        <v>4513</v>
      </c>
      <c r="D1502" s="34" t="s">
        <v>4514</v>
      </c>
      <c r="E1502" s="100"/>
    </row>
    <row r="1503" spans="1:5" ht="12.75">
      <c r="A1503" s="34"/>
      <c r="B1503" s="34"/>
      <c r="C1503" s="34" t="s">
        <v>4515</v>
      </c>
      <c r="D1503" s="34" t="s">
        <v>4516</v>
      </c>
      <c r="E1503" s="100"/>
    </row>
    <row r="1504" spans="1:5" ht="12.75">
      <c r="A1504" s="34"/>
      <c r="B1504" s="34"/>
      <c r="C1504" s="34" t="s">
        <v>4517</v>
      </c>
      <c r="D1504" s="34" t="s">
        <v>4518</v>
      </c>
      <c r="E1504" s="100"/>
    </row>
    <row r="1505" spans="1:5" ht="12.75">
      <c r="A1505" s="102"/>
      <c r="B1505" s="279" t="s">
        <v>4519</v>
      </c>
      <c r="C1505" s="279"/>
      <c r="D1505" s="102" t="s">
        <v>4520</v>
      </c>
      <c r="E1505" s="100"/>
    </row>
    <row r="1506" spans="1:5" ht="12.75">
      <c r="A1506" s="34"/>
      <c r="B1506" s="34"/>
      <c r="C1506" s="34" t="s">
        <v>4521</v>
      </c>
      <c r="D1506" s="34" t="s">
        <v>4522</v>
      </c>
      <c r="E1506" s="100"/>
    </row>
    <row r="1507" spans="1:5" ht="12.75">
      <c r="A1507" s="34"/>
      <c r="B1507" s="34"/>
      <c r="C1507" s="34" t="s">
        <v>4523</v>
      </c>
      <c r="D1507" s="34" t="s">
        <v>4524</v>
      </c>
      <c r="E1507" s="100"/>
    </row>
    <row r="1508" spans="1:5" ht="12.75">
      <c r="A1508" s="34"/>
      <c r="B1508" s="34"/>
      <c r="C1508" s="34" t="s">
        <v>4525</v>
      </c>
      <c r="D1508" s="34" t="s">
        <v>4526</v>
      </c>
      <c r="E1508" s="100"/>
    </row>
    <row r="1509" spans="1:5" ht="12.75">
      <c r="A1509" s="34"/>
      <c r="B1509" s="34"/>
      <c r="C1509" s="34" t="s">
        <v>4527</v>
      </c>
      <c r="D1509" s="34" t="s">
        <v>4528</v>
      </c>
      <c r="E1509" s="100"/>
    </row>
    <row r="1510" spans="1:5" ht="12.75">
      <c r="A1510" s="34"/>
      <c r="B1510" s="34"/>
      <c r="C1510" s="34" t="s">
        <v>4529</v>
      </c>
      <c r="D1510" s="34" t="s">
        <v>4530</v>
      </c>
      <c r="E1510" s="100"/>
    </row>
    <row r="1511" spans="1:5" ht="12.75">
      <c r="A1511" s="34"/>
      <c r="B1511" s="34"/>
      <c r="C1511" s="34" t="s">
        <v>4531</v>
      </c>
      <c r="D1511" s="34" t="s">
        <v>4532</v>
      </c>
      <c r="E1511" s="100"/>
    </row>
    <row r="1512" spans="1:5" ht="12.75">
      <c r="A1512" s="34"/>
      <c r="B1512" s="34"/>
      <c r="C1512" s="34" t="s">
        <v>4533</v>
      </c>
      <c r="D1512" s="34" t="s">
        <v>4534</v>
      </c>
      <c r="E1512" s="100"/>
    </row>
    <row r="1513" spans="1:5" ht="14.25">
      <c r="A1513" s="31"/>
      <c r="B1513" s="31"/>
      <c r="C1513" s="31"/>
      <c r="D1513" s="31"/>
      <c r="E1513" s="100"/>
    </row>
    <row r="1514" spans="1:5" ht="12.75">
      <c r="A1514" s="280" t="s">
        <v>4535</v>
      </c>
      <c r="B1514" s="280"/>
      <c r="C1514" s="280"/>
      <c r="D1514" s="101" t="s">
        <v>4536</v>
      </c>
      <c r="E1514" s="100"/>
    </row>
    <row r="1515" spans="1:5" ht="12.75">
      <c r="A1515" s="102"/>
      <c r="B1515" s="279" t="s">
        <v>4537</v>
      </c>
      <c r="C1515" s="279"/>
      <c r="D1515" s="102" t="s">
        <v>4538</v>
      </c>
      <c r="E1515" s="100"/>
    </row>
    <row r="1516" spans="1:5" ht="12.75">
      <c r="A1516" s="34"/>
      <c r="B1516" s="34"/>
      <c r="C1516" s="34" t="s">
        <v>4539</v>
      </c>
      <c r="D1516" s="34" t="s">
        <v>4540</v>
      </c>
      <c r="E1516" s="100"/>
    </row>
    <row r="1517" spans="1:5" ht="12.75">
      <c r="A1517" s="34"/>
      <c r="B1517" s="34"/>
      <c r="C1517" s="34" t="s">
        <v>4541</v>
      </c>
      <c r="D1517" s="34" t="s">
        <v>4542</v>
      </c>
      <c r="E1517" s="100"/>
    </row>
    <row r="1518" spans="1:5" ht="12.75">
      <c r="A1518" s="102"/>
      <c r="B1518" s="279" t="s">
        <v>4543</v>
      </c>
      <c r="C1518" s="279"/>
      <c r="D1518" s="102" t="s">
        <v>4544</v>
      </c>
      <c r="E1518" s="100"/>
    </row>
    <row r="1519" spans="1:5" ht="12.75">
      <c r="A1519" s="34"/>
      <c r="B1519" s="34"/>
      <c r="C1519" s="34" t="s">
        <v>4545</v>
      </c>
      <c r="D1519" s="34" t="s">
        <v>4546</v>
      </c>
      <c r="E1519" s="100"/>
    </row>
    <row r="1520" spans="1:5" ht="12.75">
      <c r="A1520" s="34"/>
      <c r="B1520" s="34"/>
      <c r="C1520" s="34" t="s">
        <v>4547</v>
      </c>
      <c r="D1520" s="34" t="s">
        <v>4548</v>
      </c>
      <c r="E1520" s="100"/>
    </row>
    <row r="1521" spans="1:5" ht="12.75">
      <c r="A1521" s="34"/>
      <c r="B1521" s="34"/>
      <c r="C1521" s="34" t="s">
        <v>4549</v>
      </c>
      <c r="D1521" s="34" t="s">
        <v>4550</v>
      </c>
      <c r="E1521" s="100"/>
    </row>
    <row r="1522" spans="1:5" ht="12.75">
      <c r="A1522" s="34"/>
      <c r="B1522" s="34"/>
      <c r="C1522" s="34" t="s">
        <v>4551</v>
      </c>
      <c r="D1522" s="34" t="s">
        <v>4552</v>
      </c>
      <c r="E1522" s="100"/>
    </row>
    <row r="1523" spans="1:5" ht="12.75">
      <c r="A1523" s="34"/>
      <c r="B1523" s="34"/>
      <c r="C1523" s="34" t="s">
        <v>4553</v>
      </c>
      <c r="D1523" s="34" t="s">
        <v>4554</v>
      </c>
      <c r="E1523" s="100"/>
    </row>
    <row r="1524" spans="1:5" ht="12.75">
      <c r="A1524" s="34"/>
      <c r="B1524" s="34"/>
      <c r="C1524" s="34" t="s">
        <v>4555</v>
      </c>
      <c r="D1524" s="34" t="s">
        <v>4556</v>
      </c>
      <c r="E1524" s="100"/>
    </row>
    <row r="1525" spans="1:5" ht="12.75">
      <c r="A1525" s="34"/>
      <c r="B1525" s="34"/>
      <c r="C1525" s="34" t="s">
        <v>4557</v>
      </c>
      <c r="D1525" s="34" t="s">
        <v>4558</v>
      </c>
      <c r="E1525" s="100"/>
    </row>
    <row r="1526" spans="1:5" ht="12.75">
      <c r="A1526" s="34"/>
      <c r="B1526" s="34"/>
      <c r="C1526" s="34" t="s">
        <v>4559</v>
      </c>
      <c r="D1526" s="34" t="s">
        <v>4560</v>
      </c>
      <c r="E1526" s="100"/>
    </row>
    <row r="1527" spans="1:5" ht="12.75">
      <c r="A1527" s="34"/>
      <c r="B1527" s="34"/>
      <c r="C1527" s="34" t="s">
        <v>4561</v>
      </c>
      <c r="D1527" s="34" t="s">
        <v>4562</v>
      </c>
      <c r="E1527" s="100"/>
    </row>
    <row r="1528" spans="1:5" ht="12.75">
      <c r="A1528" s="34"/>
      <c r="B1528" s="34"/>
      <c r="C1528" s="34" t="s">
        <v>4563</v>
      </c>
      <c r="D1528" s="34" t="s">
        <v>4564</v>
      </c>
      <c r="E1528" s="100"/>
    </row>
    <row r="1529" spans="1:5" ht="12.75">
      <c r="A1529" s="102"/>
      <c r="B1529" s="279" t="s">
        <v>4565</v>
      </c>
      <c r="C1529" s="279"/>
      <c r="D1529" s="102" t="s">
        <v>4566</v>
      </c>
      <c r="E1529" s="100"/>
    </row>
    <row r="1530" spans="1:5" ht="12.75">
      <c r="A1530" s="34"/>
      <c r="B1530" s="34"/>
      <c r="C1530" s="34" t="s">
        <v>4567</v>
      </c>
      <c r="D1530" s="34" t="s">
        <v>4568</v>
      </c>
      <c r="E1530" s="100"/>
    </row>
    <row r="1531" spans="1:5" ht="12.75">
      <c r="A1531" s="34"/>
      <c r="B1531" s="34"/>
      <c r="C1531" s="34" t="s">
        <v>4569</v>
      </c>
      <c r="D1531" s="34" t="s">
        <v>4570</v>
      </c>
      <c r="E1531" s="100"/>
    </row>
    <row r="1532" spans="1:5" ht="12.75">
      <c r="A1532" s="34"/>
      <c r="B1532" s="34"/>
      <c r="C1532" s="34" t="s">
        <v>4571</v>
      </c>
      <c r="D1532" s="34" t="s">
        <v>4572</v>
      </c>
      <c r="E1532" s="100"/>
    </row>
    <row r="1533" spans="1:5" ht="12.75">
      <c r="A1533" s="34"/>
      <c r="B1533" s="34"/>
      <c r="C1533" s="34" t="s">
        <v>4573</v>
      </c>
      <c r="D1533" s="34" t="s">
        <v>4574</v>
      </c>
      <c r="E1533" s="100"/>
    </row>
    <row r="1534" spans="1:5" ht="12.75">
      <c r="A1534" s="34"/>
      <c r="B1534" s="34"/>
      <c r="C1534" s="34" t="s">
        <v>4575</v>
      </c>
      <c r="D1534" s="34" t="s">
        <v>4576</v>
      </c>
      <c r="E1534" s="100"/>
    </row>
    <row r="1535" spans="1:5" ht="12.75">
      <c r="A1535" s="102"/>
      <c r="B1535" s="279" t="s">
        <v>4577</v>
      </c>
      <c r="C1535" s="279"/>
      <c r="D1535" s="102" t="s">
        <v>4578</v>
      </c>
      <c r="E1535" s="100"/>
    </row>
    <row r="1536" spans="1:5" ht="12.75">
      <c r="A1536" s="34"/>
      <c r="B1536" s="34"/>
      <c r="C1536" s="34" t="s">
        <v>4579</v>
      </c>
      <c r="D1536" s="34" t="s">
        <v>4580</v>
      </c>
      <c r="E1536" s="100"/>
    </row>
    <row r="1537" spans="1:5" ht="12.75">
      <c r="A1537" s="34"/>
      <c r="B1537" s="34"/>
      <c r="C1537" s="34" t="s">
        <v>4581</v>
      </c>
      <c r="D1537" s="34" t="s">
        <v>4582</v>
      </c>
      <c r="E1537" s="100"/>
    </row>
    <row r="1538" spans="1:5" ht="12.75">
      <c r="A1538" s="34"/>
      <c r="B1538" s="34"/>
      <c r="C1538" s="34" t="s">
        <v>4583</v>
      </c>
      <c r="D1538" s="34" t="s">
        <v>4584</v>
      </c>
      <c r="E1538" s="100"/>
    </row>
    <row r="1539" spans="1:5" ht="12.75">
      <c r="A1539" s="34"/>
      <c r="B1539" s="34"/>
      <c r="C1539" s="34" t="s">
        <v>4585</v>
      </c>
      <c r="D1539" s="34" t="s">
        <v>4586</v>
      </c>
      <c r="E1539" s="100"/>
    </row>
    <row r="1540" spans="1:5" ht="12.75">
      <c r="A1540" s="34"/>
      <c r="B1540" s="34"/>
      <c r="C1540" s="34" t="s">
        <v>4587</v>
      </c>
      <c r="D1540" s="34" t="s">
        <v>4588</v>
      </c>
      <c r="E1540" s="100"/>
    </row>
    <row r="1541" spans="1:5" ht="12.75">
      <c r="A1541" s="34"/>
      <c r="B1541" s="34"/>
      <c r="C1541" s="34" t="s">
        <v>4589</v>
      </c>
      <c r="D1541" s="34" t="s">
        <v>4590</v>
      </c>
      <c r="E1541" s="100"/>
    </row>
    <row r="1542" spans="1:5" ht="12.75">
      <c r="A1542" s="102"/>
      <c r="B1542" s="279" t="s">
        <v>4591</v>
      </c>
      <c r="C1542" s="279"/>
      <c r="D1542" s="102"/>
      <c r="E1542" s="100"/>
    </row>
    <row r="1543" spans="1:5" ht="12.75">
      <c r="A1543" s="34"/>
      <c r="B1543" s="34"/>
      <c r="C1543" s="34" t="s">
        <v>4592</v>
      </c>
      <c r="D1543" s="34" t="s">
        <v>4593</v>
      </c>
      <c r="E1543" s="100"/>
    </row>
    <row r="1544" spans="1:5" ht="14.25">
      <c r="A1544" s="31"/>
      <c r="B1544" s="31"/>
      <c r="C1544" s="31"/>
      <c r="D1544" s="31"/>
      <c r="E1544" s="100"/>
    </row>
    <row r="1545" spans="1:5" ht="12.75">
      <c r="A1545" s="280" t="s">
        <v>4594</v>
      </c>
      <c r="B1545" s="280"/>
      <c r="C1545" s="280"/>
      <c r="D1545" s="101" t="s">
        <v>4595</v>
      </c>
      <c r="E1545" s="100"/>
    </row>
    <row r="1546" spans="1:5" ht="12.75">
      <c r="A1546" s="102"/>
      <c r="B1546" s="279" t="s">
        <v>4596</v>
      </c>
      <c r="C1546" s="279"/>
      <c r="D1546" s="102" t="s">
        <v>4597</v>
      </c>
      <c r="E1546" s="100"/>
    </row>
    <row r="1547" spans="1:5" ht="12.75">
      <c r="A1547" s="34"/>
      <c r="B1547" s="34"/>
      <c r="C1547" s="34" t="s">
        <v>4598</v>
      </c>
      <c r="D1547" s="34" t="s">
        <v>4599</v>
      </c>
      <c r="E1547" s="100"/>
    </row>
    <row r="1548" spans="1:5" ht="12.75">
      <c r="A1548" s="34"/>
      <c r="B1548" s="34"/>
      <c r="C1548" s="34" t="s">
        <v>4600</v>
      </c>
      <c r="D1548" s="34" t="s">
        <v>4601</v>
      </c>
      <c r="E1548" s="100"/>
    </row>
    <row r="1549" spans="1:5" ht="12.75">
      <c r="A1549" s="34"/>
      <c r="B1549" s="34"/>
      <c r="C1549" s="34" t="s">
        <v>4602</v>
      </c>
      <c r="D1549" s="34" t="s">
        <v>4603</v>
      </c>
      <c r="E1549" s="100"/>
    </row>
    <row r="1550" spans="1:5" ht="12.75">
      <c r="A1550" s="34"/>
      <c r="B1550" s="34"/>
      <c r="C1550" s="34" t="s">
        <v>4604</v>
      </c>
      <c r="D1550" s="34" t="s">
        <v>4605</v>
      </c>
      <c r="E1550" s="100"/>
    </row>
    <row r="1551" spans="1:5" ht="12.75">
      <c r="A1551" s="34"/>
      <c r="B1551" s="34"/>
      <c r="C1551" s="34" t="s">
        <v>4606</v>
      </c>
      <c r="D1551" s="34" t="s">
        <v>4607</v>
      </c>
      <c r="E1551" s="100"/>
    </row>
    <row r="1552" spans="1:5" ht="12.75">
      <c r="A1552" s="34"/>
      <c r="B1552" s="34"/>
      <c r="C1552" s="34" t="s">
        <v>4608</v>
      </c>
      <c r="D1552" s="34" t="s">
        <v>4609</v>
      </c>
      <c r="E1552" s="100"/>
    </row>
    <row r="1553" spans="1:5" ht="12.75">
      <c r="A1553" s="34"/>
      <c r="B1553" s="34"/>
      <c r="C1553" s="34" t="s">
        <v>4610</v>
      </c>
      <c r="D1553" s="34" t="s">
        <v>4611</v>
      </c>
      <c r="E1553" s="100"/>
    </row>
    <row r="1554" spans="1:5" ht="12.75">
      <c r="A1554" s="34"/>
      <c r="B1554" s="34"/>
      <c r="C1554" s="34" t="s">
        <v>4612</v>
      </c>
      <c r="D1554" s="34" t="s">
        <v>4613</v>
      </c>
      <c r="E1554" s="100"/>
    </row>
    <row r="1555" spans="1:5" ht="12.75">
      <c r="A1555" s="34"/>
      <c r="B1555" s="34"/>
      <c r="C1555" s="34" t="s">
        <v>4614</v>
      </c>
      <c r="D1555" s="34" t="s">
        <v>4615</v>
      </c>
      <c r="E1555" s="100"/>
    </row>
    <row r="1556" spans="1:5" ht="12.75">
      <c r="A1556" s="34"/>
      <c r="B1556" s="34"/>
      <c r="C1556" s="34" t="s">
        <v>4616</v>
      </c>
      <c r="D1556" s="34" t="s">
        <v>4617</v>
      </c>
      <c r="E1556" s="100"/>
    </row>
    <row r="1557" spans="1:5" ht="12.75">
      <c r="A1557" s="34"/>
      <c r="B1557" s="34"/>
      <c r="C1557" s="34" t="s">
        <v>4618</v>
      </c>
      <c r="D1557" s="34" t="s">
        <v>4619</v>
      </c>
      <c r="E1557" s="100"/>
    </row>
    <row r="1558" spans="1:5" ht="12.75">
      <c r="A1558" s="34"/>
      <c r="B1558" s="34"/>
      <c r="C1558" s="34" t="s">
        <v>4620</v>
      </c>
      <c r="D1558" s="34" t="s">
        <v>4621</v>
      </c>
      <c r="E1558" s="100"/>
    </row>
    <row r="1559" spans="1:5" ht="12.75">
      <c r="A1559" s="34"/>
      <c r="B1559" s="34"/>
      <c r="C1559" s="34" t="s">
        <v>4622</v>
      </c>
      <c r="D1559" s="34" t="s">
        <v>4623</v>
      </c>
      <c r="E1559" s="100"/>
    </row>
    <row r="1560" spans="1:5" ht="12.75">
      <c r="A1560" s="102"/>
      <c r="B1560" s="279" t="s">
        <v>4624</v>
      </c>
      <c r="C1560" s="279"/>
      <c r="D1560" s="102" t="s">
        <v>4625</v>
      </c>
      <c r="E1560" s="100"/>
    </row>
    <row r="1561" spans="1:5" ht="12.75">
      <c r="A1561" s="34"/>
      <c r="B1561" s="34"/>
      <c r="C1561" s="34" t="s">
        <v>4626</v>
      </c>
      <c r="D1561" s="34" t="s">
        <v>4627</v>
      </c>
      <c r="E1561" s="100"/>
    </row>
    <row r="1562" spans="1:5" ht="12.75">
      <c r="A1562" s="34"/>
      <c r="B1562" s="34"/>
      <c r="C1562" s="34" t="s">
        <v>4628</v>
      </c>
      <c r="D1562" s="34" t="s">
        <v>4629</v>
      </c>
      <c r="E1562" s="100"/>
    </row>
    <row r="1563" spans="1:5" ht="12.75">
      <c r="A1563" s="34"/>
      <c r="B1563" s="34"/>
      <c r="C1563" s="34" t="s">
        <v>4630</v>
      </c>
      <c r="D1563" s="34" t="s">
        <v>4631</v>
      </c>
      <c r="E1563" s="100"/>
    </row>
    <row r="1564" spans="1:5" ht="12.75">
      <c r="A1564" s="34"/>
      <c r="B1564" s="34"/>
      <c r="C1564" s="34" t="s">
        <v>4632</v>
      </c>
      <c r="D1564" s="34" t="s">
        <v>4633</v>
      </c>
      <c r="E1564" s="100"/>
    </row>
    <row r="1565" spans="1:5" ht="12.75">
      <c r="A1565" s="34"/>
      <c r="B1565" s="34"/>
      <c r="C1565" s="34" t="s">
        <v>4634</v>
      </c>
      <c r="D1565" s="34" t="s">
        <v>4635</v>
      </c>
      <c r="E1565" s="100"/>
    </row>
    <row r="1566" spans="1:5" ht="12.75">
      <c r="A1566" s="34"/>
      <c r="B1566" s="34"/>
      <c r="C1566" s="34" t="s">
        <v>4636</v>
      </c>
      <c r="D1566" s="34" t="s">
        <v>4637</v>
      </c>
      <c r="E1566" s="100"/>
    </row>
    <row r="1567" spans="1:5" ht="12.75">
      <c r="A1567" s="34"/>
      <c r="B1567" s="34"/>
      <c r="C1567" s="34" t="s">
        <v>4638</v>
      </c>
      <c r="D1567" s="34" t="s">
        <v>4639</v>
      </c>
      <c r="E1567" s="100"/>
    </row>
    <row r="1568" spans="1:5" ht="12.75">
      <c r="A1568" s="34"/>
      <c r="B1568" s="34"/>
      <c r="C1568" s="34" t="s">
        <v>4640</v>
      </c>
      <c r="D1568" s="34" t="s">
        <v>4641</v>
      </c>
      <c r="E1568" s="100"/>
    </row>
    <row r="1569" spans="1:5" ht="12.75">
      <c r="A1569" s="34"/>
      <c r="B1569" s="34"/>
      <c r="C1569" s="34" t="s">
        <v>4642</v>
      </c>
      <c r="D1569" s="34" t="s">
        <v>4643</v>
      </c>
      <c r="E1569" s="100"/>
    </row>
    <row r="1570" spans="1:5" ht="12.75">
      <c r="A1570" s="34"/>
      <c r="B1570" s="34"/>
      <c r="C1570" s="34" t="s">
        <v>4644</v>
      </c>
      <c r="D1570" s="34" t="s">
        <v>4645</v>
      </c>
      <c r="E1570" s="100"/>
    </row>
    <row r="1571" spans="1:5" ht="12.75">
      <c r="A1571" s="34"/>
      <c r="B1571" s="34"/>
      <c r="C1571" s="34" t="s">
        <v>4646</v>
      </c>
      <c r="D1571" s="34" t="s">
        <v>4647</v>
      </c>
      <c r="E1571" s="100"/>
    </row>
    <row r="1572" spans="1:5" ht="12.75">
      <c r="A1572" s="34"/>
      <c r="B1572" s="34"/>
      <c r="C1572" s="34" t="s">
        <v>4648</v>
      </c>
      <c r="D1572" s="34" t="s">
        <v>4649</v>
      </c>
      <c r="E1572" s="100"/>
    </row>
    <row r="1573" spans="1:5" ht="12.75">
      <c r="A1573" s="34"/>
      <c r="B1573" s="34"/>
      <c r="C1573" s="34" t="s">
        <v>4650</v>
      </c>
      <c r="D1573" s="34" t="s">
        <v>4651</v>
      </c>
      <c r="E1573" s="100"/>
    </row>
    <row r="1574" spans="1:5" ht="12.75">
      <c r="A1574" s="34"/>
      <c r="B1574" s="34"/>
      <c r="C1574" s="34" t="s">
        <v>4652</v>
      </c>
      <c r="D1574" s="34" t="s">
        <v>4653</v>
      </c>
      <c r="E1574" s="100"/>
    </row>
    <row r="1575" spans="1:5" ht="12.75">
      <c r="A1575" s="34"/>
      <c r="B1575" s="34"/>
      <c r="C1575" s="34" t="s">
        <v>4654</v>
      </c>
      <c r="D1575" s="34" t="s">
        <v>4655</v>
      </c>
      <c r="E1575" s="100"/>
    </row>
    <row r="1576" spans="1:5" ht="12.75">
      <c r="A1576" s="34"/>
      <c r="B1576" s="34"/>
      <c r="C1576" s="34" t="s">
        <v>4656</v>
      </c>
      <c r="D1576" s="34" t="s">
        <v>4657</v>
      </c>
      <c r="E1576" s="100"/>
    </row>
    <row r="1577" spans="1:5" ht="12.75">
      <c r="A1577" s="34"/>
      <c r="B1577" s="34"/>
      <c r="C1577" s="34" t="s">
        <v>4658</v>
      </c>
      <c r="D1577" s="34" t="s">
        <v>4659</v>
      </c>
      <c r="E1577" s="100"/>
    </row>
    <row r="1578" spans="1:5" ht="12.75">
      <c r="A1578" s="34"/>
      <c r="B1578" s="34"/>
      <c r="C1578" s="34" t="s">
        <v>4660</v>
      </c>
      <c r="D1578" s="34" t="s">
        <v>4661</v>
      </c>
      <c r="E1578" s="100"/>
    </row>
    <row r="1579" spans="1:5" ht="12.75">
      <c r="A1579" s="34"/>
      <c r="B1579" s="34"/>
      <c r="C1579" s="34" t="s">
        <v>4662</v>
      </c>
      <c r="D1579" s="34" t="s">
        <v>4663</v>
      </c>
      <c r="E1579" s="100"/>
    </row>
    <row r="1580" spans="1:5" ht="12.75">
      <c r="A1580" s="34"/>
      <c r="B1580" s="34"/>
      <c r="C1580" s="34" t="s">
        <v>4664</v>
      </c>
      <c r="D1580" s="34" t="s">
        <v>4665</v>
      </c>
      <c r="E1580" s="100"/>
    </row>
    <row r="1581" spans="1:5" ht="12.75">
      <c r="A1581" s="34"/>
      <c r="B1581" s="34"/>
      <c r="C1581" s="34" t="s">
        <v>4666</v>
      </c>
      <c r="D1581" s="34" t="s">
        <v>4667</v>
      </c>
      <c r="E1581" s="100"/>
    </row>
    <row r="1582" spans="1:5" ht="12.75">
      <c r="A1582" s="34"/>
      <c r="B1582" s="34"/>
      <c r="C1582" s="34" t="s">
        <v>4668</v>
      </c>
      <c r="D1582" s="34" t="s">
        <v>4669</v>
      </c>
      <c r="E1582" s="100"/>
    </row>
    <row r="1583" spans="1:5" ht="12.75">
      <c r="A1583" s="34"/>
      <c r="B1583" s="34"/>
      <c r="C1583" s="34" t="s">
        <v>4670</v>
      </c>
      <c r="D1583" s="34" t="s">
        <v>4671</v>
      </c>
      <c r="E1583" s="100"/>
    </row>
    <row r="1584" spans="1:5" ht="12.75">
      <c r="A1584" s="34"/>
      <c r="B1584" s="34"/>
      <c r="C1584" s="34" t="s">
        <v>4672</v>
      </c>
      <c r="D1584" s="34" t="s">
        <v>4673</v>
      </c>
      <c r="E1584" s="100"/>
    </row>
    <row r="1585" spans="1:5" ht="12.75">
      <c r="A1585" s="34"/>
      <c r="B1585" s="34"/>
      <c r="C1585" s="34" t="s">
        <v>4674</v>
      </c>
      <c r="D1585" s="34" t="s">
        <v>4675</v>
      </c>
      <c r="E1585" s="100"/>
    </row>
    <row r="1586" spans="1:5" ht="12.75">
      <c r="A1586" s="34"/>
      <c r="B1586" s="34"/>
      <c r="C1586" s="34" t="s">
        <v>4676</v>
      </c>
      <c r="D1586" s="34" t="s">
        <v>4677</v>
      </c>
      <c r="E1586" s="100"/>
    </row>
    <row r="1587" spans="1:5" ht="12.75">
      <c r="A1587" s="34"/>
      <c r="B1587" s="34"/>
      <c r="C1587" s="34" t="s">
        <v>4678</v>
      </c>
      <c r="D1587" s="34" t="s">
        <v>4679</v>
      </c>
      <c r="E1587" s="100"/>
    </row>
    <row r="1588" spans="1:5" ht="12.75">
      <c r="A1588" s="34"/>
      <c r="B1588" s="34"/>
      <c r="C1588" s="34" t="s">
        <v>4680</v>
      </c>
      <c r="D1588" s="34" t="s">
        <v>4681</v>
      </c>
      <c r="E1588" s="100"/>
    </row>
    <row r="1589" spans="1:5" ht="12.75">
      <c r="A1589" s="102"/>
      <c r="B1589" s="279" t="s">
        <v>4682</v>
      </c>
      <c r="C1589" s="279"/>
      <c r="D1589" s="102" t="s">
        <v>4683</v>
      </c>
      <c r="E1589" s="100"/>
    </row>
    <row r="1590" spans="1:5" ht="12.75">
      <c r="A1590" s="34"/>
      <c r="B1590" s="34"/>
      <c r="C1590" s="34" t="s">
        <v>4684</v>
      </c>
      <c r="D1590" s="34" t="s">
        <v>4685</v>
      </c>
      <c r="E1590" s="100"/>
    </row>
    <row r="1591" spans="1:5" ht="12.75">
      <c r="A1591" s="34"/>
      <c r="B1591" s="34"/>
      <c r="C1591" s="34" t="s">
        <v>4686</v>
      </c>
      <c r="D1591" s="34" t="s">
        <v>4687</v>
      </c>
      <c r="E1591" s="100"/>
    </row>
    <row r="1592" spans="1:5" ht="12.75">
      <c r="A1592" s="34"/>
      <c r="B1592" s="34"/>
      <c r="C1592" s="34" t="s">
        <v>4688</v>
      </c>
      <c r="D1592" s="34" t="s">
        <v>4689</v>
      </c>
      <c r="E1592" s="100"/>
    </row>
    <row r="1593" spans="1:5" ht="12.75">
      <c r="A1593" s="34"/>
      <c r="B1593" s="34"/>
      <c r="C1593" s="34" t="s">
        <v>4690</v>
      </c>
      <c r="D1593" s="34" t="s">
        <v>4691</v>
      </c>
      <c r="E1593" s="100"/>
    </row>
    <row r="1594" spans="1:5" ht="12.75">
      <c r="A1594" s="34"/>
      <c r="B1594" s="34"/>
      <c r="C1594" s="34" t="s">
        <v>4692</v>
      </c>
      <c r="D1594" s="34" t="s">
        <v>4693</v>
      </c>
      <c r="E1594" s="100"/>
    </row>
    <row r="1595" spans="1:5" ht="12.75">
      <c r="A1595" s="34"/>
      <c r="B1595" s="34"/>
      <c r="C1595" s="34" t="s">
        <v>4694</v>
      </c>
      <c r="D1595" s="34" t="s">
        <v>4695</v>
      </c>
      <c r="E1595" s="100"/>
    </row>
    <row r="1596" spans="1:5" ht="12.75">
      <c r="A1596" s="34"/>
      <c r="B1596" s="34"/>
      <c r="C1596" s="34" t="s">
        <v>4696</v>
      </c>
      <c r="D1596" s="34" t="s">
        <v>4697</v>
      </c>
      <c r="E1596" s="100"/>
    </row>
    <row r="1597" spans="1:5" ht="12.75">
      <c r="A1597" s="34"/>
      <c r="B1597" s="34"/>
      <c r="C1597" s="34" t="s">
        <v>4698</v>
      </c>
      <c r="D1597" s="34" t="s">
        <v>4699</v>
      </c>
      <c r="E1597" s="100"/>
    </row>
    <row r="1598" spans="1:5" ht="12.75">
      <c r="A1598" s="34"/>
      <c r="B1598" s="34"/>
      <c r="C1598" s="34" t="s">
        <v>4700</v>
      </c>
      <c r="D1598" s="34" t="s">
        <v>4701</v>
      </c>
      <c r="E1598" s="100"/>
    </row>
    <row r="1599" spans="1:5" ht="12.75">
      <c r="A1599" s="34"/>
      <c r="B1599" s="34"/>
      <c r="C1599" s="34" t="s">
        <v>4702</v>
      </c>
      <c r="D1599" s="34" t="s">
        <v>4703</v>
      </c>
      <c r="E1599" s="100"/>
    </row>
    <row r="1600" spans="1:5" ht="12.75">
      <c r="A1600" s="102"/>
      <c r="B1600" s="279" t="s">
        <v>4704</v>
      </c>
      <c r="C1600" s="279"/>
      <c r="D1600" s="102" t="s">
        <v>4705</v>
      </c>
      <c r="E1600" s="100"/>
    </row>
    <row r="1601" spans="1:5" ht="12.75">
      <c r="A1601" s="34"/>
      <c r="B1601" s="34"/>
      <c r="C1601" s="34" t="s">
        <v>4706</v>
      </c>
      <c r="D1601" s="34" t="s">
        <v>4707</v>
      </c>
      <c r="E1601" s="100"/>
    </row>
    <row r="1602" spans="1:5" ht="12.75">
      <c r="A1602" s="34"/>
      <c r="B1602" s="34"/>
      <c r="C1602" s="34" t="s">
        <v>4708</v>
      </c>
      <c r="D1602" s="34" t="s">
        <v>4709</v>
      </c>
      <c r="E1602" s="100"/>
    </row>
    <row r="1603" spans="1:5" ht="12.75">
      <c r="A1603" s="34"/>
      <c r="B1603" s="34"/>
      <c r="C1603" s="34" t="s">
        <v>4710</v>
      </c>
      <c r="D1603" s="34" t="s">
        <v>4711</v>
      </c>
      <c r="E1603" s="100"/>
    </row>
    <row r="1604" spans="1:5" ht="12.75">
      <c r="A1604" s="34"/>
      <c r="B1604" s="34"/>
      <c r="C1604" s="34" t="s">
        <v>4712</v>
      </c>
      <c r="D1604" s="34" t="s">
        <v>4713</v>
      </c>
      <c r="E1604" s="100"/>
    </row>
    <row r="1605" spans="1:5" ht="12.75">
      <c r="A1605" s="34"/>
      <c r="B1605" s="34"/>
      <c r="C1605" s="34" t="s">
        <v>4714</v>
      </c>
      <c r="D1605" s="34" t="s">
        <v>4715</v>
      </c>
      <c r="E1605" s="100"/>
    </row>
    <row r="1606" spans="1:5" ht="12.75">
      <c r="A1606" s="34"/>
      <c r="B1606" s="34"/>
      <c r="C1606" s="34" t="s">
        <v>4716</v>
      </c>
      <c r="D1606" s="34" t="s">
        <v>4717</v>
      </c>
      <c r="E1606" s="100"/>
    </row>
    <row r="1607" spans="1:5" ht="12.75">
      <c r="A1607" s="102"/>
      <c r="B1607" s="279" t="s">
        <v>4718</v>
      </c>
      <c r="C1607" s="279"/>
      <c r="D1607" s="102" t="s">
        <v>4719</v>
      </c>
      <c r="E1607" s="100"/>
    </row>
    <row r="1608" spans="1:5" ht="12.75">
      <c r="A1608" s="34"/>
      <c r="B1608" s="34"/>
      <c r="C1608" s="34" t="s">
        <v>4720</v>
      </c>
      <c r="D1608" s="34" t="s">
        <v>4721</v>
      </c>
      <c r="E1608" s="100"/>
    </row>
    <row r="1609" spans="1:5" ht="12.75">
      <c r="A1609" s="34"/>
      <c r="B1609" s="34"/>
      <c r="C1609" s="34" t="s">
        <v>4722</v>
      </c>
      <c r="D1609" s="34" t="s">
        <v>4723</v>
      </c>
      <c r="E1609" s="100"/>
    </row>
    <row r="1610" spans="1:5" ht="12.75">
      <c r="A1610" s="34"/>
      <c r="B1610" s="34"/>
      <c r="C1610" s="34" t="s">
        <v>4724</v>
      </c>
      <c r="D1610" s="34" t="s">
        <v>4725</v>
      </c>
      <c r="E1610" s="100"/>
    </row>
    <row r="1611" spans="1:5" ht="12.75">
      <c r="A1611" s="34"/>
      <c r="B1611" s="34"/>
      <c r="C1611" s="34" t="s">
        <v>4726</v>
      </c>
      <c r="D1611" s="34" t="s">
        <v>4727</v>
      </c>
      <c r="E1611" s="100"/>
    </row>
    <row r="1612" spans="1:5" ht="12.75">
      <c r="A1612" s="34"/>
      <c r="B1612" s="34"/>
      <c r="C1612" s="34" t="s">
        <v>4728</v>
      </c>
      <c r="D1612" s="34" t="s">
        <v>4729</v>
      </c>
      <c r="E1612" s="100"/>
    </row>
    <row r="1613" spans="1:5" ht="12.75">
      <c r="A1613" s="34"/>
      <c r="B1613" s="34"/>
      <c r="C1613" s="34" t="s">
        <v>4730</v>
      </c>
      <c r="D1613" s="34" t="s">
        <v>4731</v>
      </c>
      <c r="E1613" s="100"/>
    </row>
    <row r="1614" spans="1:5" ht="12.75">
      <c r="A1614" s="34"/>
      <c r="B1614" s="34"/>
      <c r="C1614" s="34" t="s">
        <v>4732</v>
      </c>
      <c r="D1614" s="34" t="s">
        <v>4733</v>
      </c>
      <c r="E1614" s="100"/>
    </row>
    <row r="1615" spans="1:5" ht="12.75">
      <c r="A1615" s="34"/>
      <c r="B1615" s="34"/>
      <c r="C1615" s="34" t="s">
        <v>4734</v>
      </c>
      <c r="D1615" s="34" t="s">
        <v>4735</v>
      </c>
      <c r="E1615" s="100"/>
    </row>
    <row r="1616" spans="1:5" ht="12.75">
      <c r="A1616" s="34"/>
      <c r="B1616" s="34"/>
      <c r="C1616" s="34" t="s">
        <v>4736</v>
      </c>
      <c r="D1616" s="34" t="s">
        <v>4737</v>
      </c>
      <c r="E1616" s="100"/>
    </row>
    <row r="1617" spans="1:5" ht="12.75">
      <c r="A1617" s="34"/>
      <c r="B1617" s="34"/>
      <c r="C1617" s="34" t="s">
        <v>4738</v>
      </c>
      <c r="D1617" s="34" t="s">
        <v>4739</v>
      </c>
      <c r="E1617" s="100"/>
    </row>
    <row r="1618" spans="1:5" ht="12.75">
      <c r="A1618" s="34"/>
      <c r="B1618" s="34"/>
      <c r="C1618" s="34" t="s">
        <v>4740</v>
      </c>
      <c r="D1618" s="34" t="s">
        <v>4741</v>
      </c>
      <c r="E1618" s="100"/>
    </row>
    <row r="1619" spans="1:5" ht="12.75">
      <c r="A1619" s="34"/>
      <c r="B1619" s="34"/>
      <c r="C1619" s="34" t="s">
        <v>4742</v>
      </c>
      <c r="D1619" s="34" t="s">
        <v>4743</v>
      </c>
      <c r="E1619" s="100"/>
    </row>
    <row r="1620" spans="1:5" ht="12.75">
      <c r="A1620" s="34"/>
      <c r="B1620" s="34"/>
      <c r="C1620" s="34" t="s">
        <v>4744</v>
      </c>
      <c r="D1620" s="34" t="s">
        <v>4745</v>
      </c>
      <c r="E1620" s="100"/>
    </row>
    <row r="1621" spans="1:5" ht="12.75">
      <c r="A1621" s="34"/>
      <c r="B1621" s="34"/>
      <c r="C1621" s="34" t="s">
        <v>4746</v>
      </c>
      <c r="D1621" s="34" t="s">
        <v>4747</v>
      </c>
      <c r="E1621" s="100"/>
    </row>
    <row r="1622" spans="1:5" ht="12.75">
      <c r="A1622" s="34"/>
      <c r="B1622" s="34"/>
      <c r="C1622" s="34" t="s">
        <v>4748</v>
      </c>
      <c r="D1622" s="34" t="s">
        <v>4749</v>
      </c>
      <c r="E1622" s="100"/>
    </row>
    <row r="1623" spans="1:5" ht="12.75">
      <c r="A1623" s="34"/>
      <c r="B1623" s="34"/>
      <c r="C1623" s="34" t="s">
        <v>4750</v>
      </c>
      <c r="D1623" s="34" t="s">
        <v>4751</v>
      </c>
      <c r="E1623" s="100"/>
    </row>
    <row r="1624" spans="1:5" ht="12.75">
      <c r="A1624" s="34"/>
      <c r="B1624" s="34"/>
      <c r="C1624" s="34" t="s">
        <v>4752</v>
      </c>
      <c r="D1624" s="34" t="s">
        <v>4753</v>
      </c>
      <c r="E1624" s="100"/>
    </row>
    <row r="1625" spans="1:5" ht="12.75">
      <c r="A1625" s="34"/>
      <c r="B1625" s="34"/>
      <c r="C1625" s="34" t="s">
        <v>4754</v>
      </c>
      <c r="D1625" s="34" t="s">
        <v>4755</v>
      </c>
      <c r="E1625" s="100"/>
    </row>
    <row r="1626" spans="1:5" ht="12.75">
      <c r="A1626" s="34"/>
      <c r="B1626" s="34"/>
      <c r="C1626" s="34" t="s">
        <v>4756</v>
      </c>
      <c r="D1626" s="34" t="s">
        <v>4757</v>
      </c>
      <c r="E1626" s="100"/>
    </row>
    <row r="1627" spans="1:5" ht="12.75">
      <c r="A1627" s="34"/>
      <c r="B1627" s="34"/>
      <c r="C1627" s="34" t="s">
        <v>4758</v>
      </c>
      <c r="D1627" s="34" t="s">
        <v>4759</v>
      </c>
      <c r="E1627" s="100"/>
    </row>
    <row r="1628" spans="1:5" ht="12.75">
      <c r="A1628" s="34"/>
      <c r="B1628" s="34"/>
      <c r="C1628" s="34" t="s">
        <v>4760</v>
      </c>
      <c r="D1628" s="34" t="s">
        <v>4761</v>
      </c>
      <c r="E1628" s="100"/>
    </row>
    <row r="1629" spans="1:5" ht="12.75">
      <c r="A1629" s="34"/>
      <c r="B1629" s="34"/>
      <c r="C1629" s="34" t="s">
        <v>4762</v>
      </c>
      <c r="D1629" s="34" t="s">
        <v>4763</v>
      </c>
      <c r="E1629" s="100"/>
    </row>
    <row r="1630" spans="1:5" ht="12.75">
      <c r="A1630" s="34"/>
      <c r="B1630" s="34"/>
      <c r="C1630" s="34" t="s">
        <v>4764</v>
      </c>
      <c r="D1630" s="34" t="s">
        <v>4765</v>
      </c>
      <c r="E1630" s="100"/>
    </row>
    <row r="1631" spans="1:5" ht="12.75">
      <c r="A1631" s="34"/>
      <c r="B1631" s="34"/>
      <c r="C1631" s="34" t="s">
        <v>4766</v>
      </c>
      <c r="D1631" s="34" t="s">
        <v>4767</v>
      </c>
      <c r="E1631" s="100"/>
    </row>
    <row r="1632" spans="1:5" ht="12.75">
      <c r="A1632" s="34"/>
      <c r="B1632" s="34"/>
      <c r="C1632" s="34" t="s">
        <v>4768</v>
      </c>
      <c r="D1632" s="34" t="s">
        <v>4769</v>
      </c>
      <c r="E1632" s="100"/>
    </row>
    <row r="1633" spans="1:5" ht="12.75">
      <c r="A1633" s="102"/>
      <c r="B1633" s="279" t="s">
        <v>4770</v>
      </c>
      <c r="C1633" s="279"/>
      <c r="D1633" s="102" t="s">
        <v>4771</v>
      </c>
      <c r="E1633" s="100"/>
    </row>
    <row r="1634" spans="1:5" ht="12.75">
      <c r="A1634" s="34"/>
      <c r="B1634" s="34"/>
      <c r="C1634" s="34" t="s">
        <v>4772</v>
      </c>
      <c r="D1634" s="34" t="s">
        <v>4773</v>
      </c>
      <c r="E1634" s="100"/>
    </row>
    <row r="1635" spans="1:5" ht="12.75">
      <c r="A1635" s="34"/>
      <c r="B1635" s="34"/>
      <c r="C1635" s="34" t="s">
        <v>4774</v>
      </c>
      <c r="D1635" s="34" t="s">
        <v>4775</v>
      </c>
      <c r="E1635" s="100"/>
    </row>
    <row r="1636" spans="1:5" ht="12.75">
      <c r="A1636" s="34"/>
      <c r="B1636" s="34"/>
      <c r="C1636" s="34" t="s">
        <v>4776</v>
      </c>
      <c r="D1636" s="34" t="s">
        <v>4777</v>
      </c>
      <c r="E1636" s="100"/>
    </row>
    <row r="1637" spans="1:5" ht="12.75">
      <c r="A1637" s="102"/>
      <c r="B1637" s="279" t="s">
        <v>4778</v>
      </c>
      <c r="C1637" s="279"/>
      <c r="D1637" s="102" t="s">
        <v>4779</v>
      </c>
      <c r="E1637" s="100"/>
    </row>
    <row r="1638" spans="1:5" ht="12.75">
      <c r="A1638" s="34"/>
      <c r="B1638" s="34"/>
      <c r="C1638" s="34" t="s">
        <v>4780</v>
      </c>
      <c r="D1638" s="34" t="s">
        <v>4781</v>
      </c>
      <c r="E1638" s="100"/>
    </row>
    <row r="1639" spans="1:5" ht="12.75">
      <c r="A1639" s="34"/>
      <c r="B1639" s="34"/>
      <c r="C1639" s="34" t="s">
        <v>4782</v>
      </c>
      <c r="D1639" s="34" t="s">
        <v>4783</v>
      </c>
      <c r="E1639" s="100"/>
    </row>
    <row r="1640" spans="1:5" ht="12.75">
      <c r="A1640" s="34"/>
      <c r="B1640" s="34"/>
      <c r="C1640" s="34" t="s">
        <v>4784</v>
      </c>
      <c r="D1640" s="34" t="s">
        <v>4785</v>
      </c>
      <c r="E1640" s="100"/>
    </row>
    <row r="1641" spans="1:5" ht="12.75">
      <c r="A1641" s="34"/>
      <c r="B1641" s="34"/>
      <c r="C1641" s="34" t="s">
        <v>4786</v>
      </c>
      <c r="D1641" s="34" t="s">
        <v>4787</v>
      </c>
      <c r="E1641" s="100"/>
    </row>
    <row r="1642" spans="1:5" ht="12.75">
      <c r="A1642" s="34"/>
      <c r="B1642" s="34"/>
      <c r="C1642" s="34" t="s">
        <v>4788</v>
      </c>
      <c r="D1642" s="34" t="s">
        <v>4789</v>
      </c>
      <c r="E1642" s="100"/>
    </row>
    <row r="1643" spans="1:5" ht="12.75">
      <c r="A1643" s="34"/>
      <c r="B1643" s="34"/>
      <c r="C1643" s="34" t="s">
        <v>4790</v>
      </c>
      <c r="D1643" s="34" t="s">
        <v>4791</v>
      </c>
      <c r="E1643" s="100"/>
    </row>
    <row r="1644" spans="1:5" ht="12.75">
      <c r="A1644" s="102"/>
      <c r="B1644" s="279" t="s">
        <v>4792</v>
      </c>
      <c r="C1644" s="279"/>
      <c r="D1644" s="102" t="s">
        <v>4793</v>
      </c>
      <c r="E1644" s="100"/>
    </row>
    <row r="1645" spans="1:5" ht="12.75">
      <c r="A1645" s="34"/>
      <c r="B1645" s="34"/>
      <c r="C1645" s="34" t="s">
        <v>4794</v>
      </c>
      <c r="D1645" s="34" t="s">
        <v>4795</v>
      </c>
      <c r="E1645" s="100"/>
    </row>
    <row r="1646" spans="1:5" ht="12.75">
      <c r="A1646" s="34"/>
      <c r="B1646" s="34"/>
      <c r="C1646" s="34" t="s">
        <v>4796</v>
      </c>
      <c r="D1646" s="34" t="s">
        <v>4797</v>
      </c>
      <c r="E1646" s="100"/>
    </row>
    <row r="1647" spans="1:5" ht="12.75">
      <c r="A1647" s="34"/>
      <c r="B1647" s="34"/>
      <c r="C1647" s="34" t="s">
        <v>4798</v>
      </c>
      <c r="D1647" s="34" t="s">
        <v>4799</v>
      </c>
      <c r="E1647" s="100"/>
    </row>
    <row r="1648" spans="1:5" ht="12.75">
      <c r="A1648" s="34"/>
      <c r="B1648" s="34"/>
      <c r="C1648" s="34" t="s">
        <v>4800</v>
      </c>
      <c r="D1648" s="34" t="s">
        <v>4801</v>
      </c>
      <c r="E1648" s="100"/>
    </row>
    <row r="1649" spans="1:5" ht="12.75">
      <c r="A1649" s="34"/>
      <c r="B1649" s="34"/>
      <c r="C1649" s="34" t="s">
        <v>4802</v>
      </c>
      <c r="D1649" s="34" t="s">
        <v>4803</v>
      </c>
      <c r="E1649" s="100"/>
    </row>
    <row r="1650" spans="1:5" ht="12.75">
      <c r="A1650" s="34"/>
      <c r="B1650" s="34"/>
      <c r="C1650" s="34" t="s">
        <v>4804</v>
      </c>
      <c r="D1650" s="34" t="s">
        <v>4805</v>
      </c>
      <c r="E1650" s="100"/>
    </row>
    <row r="1651" spans="1:5" ht="12.75">
      <c r="A1651" s="102"/>
      <c r="B1651" s="279" t="s">
        <v>4806</v>
      </c>
      <c r="C1651" s="279"/>
      <c r="D1651" s="102" t="s">
        <v>4807</v>
      </c>
      <c r="E1651" s="100"/>
    </row>
    <row r="1652" spans="1:5" ht="12.75">
      <c r="A1652" s="34"/>
      <c r="B1652" s="34"/>
      <c r="C1652" s="34" t="s">
        <v>4808</v>
      </c>
      <c r="D1652" s="34" t="s">
        <v>4809</v>
      </c>
      <c r="E1652" s="100"/>
    </row>
    <row r="1653" spans="1:5" ht="12.75">
      <c r="A1653" s="34"/>
      <c r="B1653" s="34"/>
      <c r="C1653" s="34" t="s">
        <v>4810</v>
      </c>
      <c r="D1653" s="34" t="s">
        <v>4811</v>
      </c>
      <c r="E1653" s="100"/>
    </row>
    <row r="1654" spans="1:5" ht="12.75">
      <c r="A1654" s="34"/>
      <c r="B1654" s="34"/>
      <c r="C1654" s="34" t="s">
        <v>4812</v>
      </c>
      <c r="D1654" s="34" t="s">
        <v>4813</v>
      </c>
      <c r="E1654" s="100"/>
    </row>
    <row r="1655" spans="1:5" ht="12.75">
      <c r="A1655" s="34"/>
      <c r="B1655" s="34"/>
      <c r="C1655" s="34" t="s">
        <v>4814</v>
      </c>
      <c r="D1655" s="34" t="s">
        <v>4815</v>
      </c>
      <c r="E1655" s="100"/>
    </row>
    <row r="1656" spans="1:5" ht="12.75">
      <c r="A1656" s="34"/>
      <c r="B1656" s="34"/>
      <c r="C1656" s="34" t="s">
        <v>4816</v>
      </c>
      <c r="D1656" s="34" t="s">
        <v>4817</v>
      </c>
      <c r="E1656" s="100"/>
    </row>
    <row r="1657" spans="1:5" ht="12.75">
      <c r="A1657" s="34"/>
      <c r="B1657" s="34"/>
      <c r="C1657" s="34" t="s">
        <v>4818</v>
      </c>
      <c r="D1657" s="34" t="s">
        <v>4819</v>
      </c>
      <c r="E1657" s="100"/>
    </row>
    <row r="1658" spans="1:5" ht="14.25">
      <c r="A1658" s="31"/>
      <c r="B1658" s="31"/>
      <c r="C1658" s="31"/>
      <c r="D1658" s="31"/>
      <c r="E1658" s="100"/>
    </row>
    <row r="1659" spans="1:5" ht="12.75">
      <c r="A1659" s="280" t="s">
        <v>4820</v>
      </c>
      <c r="B1659" s="280"/>
      <c r="C1659" s="280"/>
      <c r="D1659" s="101" t="s">
        <v>4821</v>
      </c>
      <c r="E1659" s="100"/>
    </row>
    <row r="1660" spans="1:5" ht="12.75">
      <c r="A1660" s="102"/>
      <c r="B1660" s="279" t="s">
        <v>4822</v>
      </c>
      <c r="C1660" s="279"/>
      <c r="D1660" s="102" t="s">
        <v>4823</v>
      </c>
      <c r="E1660" s="100"/>
    </row>
    <row r="1661" spans="1:5" ht="12.75">
      <c r="A1661" s="34"/>
      <c r="B1661" s="34"/>
      <c r="C1661" s="34" t="s">
        <v>4824</v>
      </c>
      <c r="D1661" s="34" t="s">
        <v>4825</v>
      </c>
      <c r="E1661" s="100"/>
    </row>
    <row r="1662" spans="1:5" ht="12.75">
      <c r="A1662" s="34"/>
      <c r="B1662" s="34"/>
      <c r="C1662" s="34" t="s">
        <v>4826</v>
      </c>
      <c r="D1662" s="34" t="s">
        <v>4827</v>
      </c>
      <c r="E1662" s="100"/>
    </row>
    <row r="1663" spans="1:5" ht="12.75">
      <c r="A1663" s="34"/>
      <c r="B1663" s="34"/>
      <c r="C1663" s="34" t="s">
        <v>4828</v>
      </c>
      <c r="D1663" s="34" t="s">
        <v>4829</v>
      </c>
      <c r="E1663" s="100"/>
    </row>
    <row r="1664" spans="1:5" ht="12.75">
      <c r="A1664" s="34"/>
      <c r="B1664" s="34"/>
      <c r="C1664" s="34" t="s">
        <v>4830</v>
      </c>
      <c r="D1664" s="34" t="s">
        <v>4831</v>
      </c>
      <c r="E1664" s="100"/>
    </row>
    <row r="1665" spans="1:5" ht="12.75">
      <c r="A1665" s="34"/>
      <c r="B1665" s="34"/>
      <c r="C1665" s="34" t="s">
        <v>4832</v>
      </c>
      <c r="D1665" s="34" t="s">
        <v>4833</v>
      </c>
      <c r="E1665" s="100"/>
    </row>
    <row r="1666" spans="1:5" ht="12.75">
      <c r="A1666" s="34"/>
      <c r="B1666" s="34"/>
      <c r="C1666" s="34" t="s">
        <v>4834</v>
      </c>
      <c r="D1666" s="34" t="s">
        <v>4835</v>
      </c>
      <c r="E1666" s="100"/>
    </row>
    <row r="1667" spans="1:5" ht="12.75">
      <c r="A1667" s="34"/>
      <c r="B1667" s="34"/>
      <c r="C1667" s="34" t="s">
        <v>4836</v>
      </c>
      <c r="D1667" s="34" t="s">
        <v>4837</v>
      </c>
      <c r="E1667" s="100"/>
    </row>
    <row r="1668" spans="1:5" ht="12.75">
      <c r="A1668" s="34"/>
      <c r="B1668" s="34"/>
      <c r="C1668" s="34" t="s">
        <v>4838</v>
      </c>
      <c r="D1668" s="34" t="s">
        <v>4839</v>
      </c>
      <c r="E1668" s="100"/>
    </row>
    <row r="1669" spans="1:5" ht="12.75">
      <c r="A1669" s="34"/>
      <c r="B1669" s="34"/>
      <c r="C1669" s="34" t="s">
        <v>4840</v>
      </c>
      <c r="D1669" s="34" t="s">
        <v>4841</v>
      </c>
      <c r="E1669" s="100"/>
    </row>
    <row r="1670" spans="1:5" ht="12.75">
      <c r="A1670" s="34"/>
      <c r="B1670" s="34"/>
      <c r="C1670" s="34" t="s">
        <v>4842</v>
      </c>
      <c r="D1670" s="34" t="s">
        <v>4843</v>
      </c>
      <c r="E1670" s="100"/>
    </row>
    <row r="1671" spans="1:5" ht="12.75">
      <c r="A1671" s="34"/>
      <c r="B1671" s="34"/>
      <c r="C1671" s="34" t="s">
        <v>4844</v>
      </c>
      <c r="D1671" s="34" t="s">
        <v>4845</v>
      </c>
      <c r="E1671" s="100"/>
    </row>
    <row r="1672" spans="1:5" ht="12.75">
      <c r="A1672" s="34"/>
      <c r="B1672" s="34"/>
      <c r="C1672" s="34" t="s">
        <v>4846</v>
      </c>
      <c r="D1672" s="34" t="s">
        <v>4847</v>
      </c>
      <c r="E1672" s="100"/>
    </row>
    <row r="1673" spans="1:5" ht="12.75">
      <c r="A1673" s="34"/>
      <c r="B1673" s="34"/>
      <c r="C1673" s="34" t="s">
        <v>4848</v>
      </c>
      <c r="D1673" s="34" t="s">
        <v>4849</v>
      </c>
      <c r="E1673" s="100"/>
    </row>
    <row r="1674" spans="1:5" ht="12.75">
      <c r="A1674" s="34"/>
      <c r="B1674" s="34"/>
      <c r="C1674" s="34" t="s">
        <v>4850</v>
      </c>
      <c r="D1674" s="34" t="s">
        <v>4851</v>
      </c>
      <c r="E1674" s="100"/>
    </row>
    <row r="1675" spans="1:5" ht="12.75">
      <c r="A1675" s="34"/>
      <c r="B1675" s="34"/>
      <c r="C1675" s="34" t="s">
        <v>4852</v>
      </c>
      <c r="D1675" s="34" t="s">
        <v>4853</v>
      </c>
      <c r="E1675" s="100"/>
    </row>
    <row r="1676" spans="1:5" ht="12.75">
      <c r="A1676" s="34"/>
      <c r="B1676" s="34"/>
      <c r="C1676" s="34" t="s">
        <v>4854</v>
      </c>
      <c r="D1676" s="34" t="s">
        <v>4855</v>
      </c>
      <c r="E1676" s="100"/>
    </row>
    <row r="1677" spans="1:5" ht="12.75">
      <c r="A1677" s="34"/>
      <c r="B1677" s="34"/>
      <c r="C1677" s="34" t="s">
        <v>4856</v>
      </c>
      <c r="D1677" s="34" t="s">
        <v>4857</v>
      </c>
      <c r="E1677" s="100"/>
    </row>
    <row r="1678" spans="1:5" ht="12.75">
      <c r="A1678" s="34"/>
      <c r="B1678" s="34"/>
      <c r="C1678" s="34" t="s">
        <v>4858</v>
      </c>
      <c r="D1678" s="34" t="s">
        <v>4859</v>
      </c>
      <c r="E1678" s="100"/>
    </row>
    <row r="1679" spans="1:5" ht="12.75">
      <c r="A1679" s="34"/>
      <c r="B1679" s="34"/>
      <c r="C1679" s="34" t="s">
        <v>4860</v>
      </c>
      <c r="D1679" s="34" t="s">
        <v>4861</v>
      </c>
      <c r="E1679" s="100"/>
    </row>
    <row r="1680" spans="1:5" ht="12.75">
      <c r="A1680" s="34"/>
      <c r="B1680" s="34"/>
      <c r="C1680" s="34" t="s">
        <v>4862</v>
      </c>
      <c r="D1680" s="34" t="s">
        <v>4863</v>
      </c>
      <c r="E1680" s="100"/>
    </row>
    <row r="1681" spans="1:5" ht="12.75">
      <c r="A1681" s="102"/>
      <c r="B1681" s="279" t="s">
        <v>4864</v>
      </c>
      <c r="C1681" s="279"/>
      <c r="D1681" s="102" t="s">
        <v>4865</v>
      </c>
      <c r="E1681" s="100"/>
    </row>
    <row r="1682" spans="1:5" ht="12.75">
      <c r="A1682" s="34"/>
      <c r="B1682" s="34"/>
      <c r="C1682" s="34" t="s">
        <v>4866</v>
      </c>
      <c r="D1682" s="34" t="s">
        <v>4867</v>
      </c>
      <c r="E1682" s="100"/>
    </row>
    <row r="1683" spans="1:5" ht="12.75">
      <c r="A1683" s="34"/>
      <c r="B1683" s="34"/>
      <c r="C1683" s="34" t="s">
        <v>4868</v>
      </c>
      <c r="D1683" s="34" t="s">
        <v>4869</v>
      </c>
      <c r="E1683" s="100"/>
    </row>
    <row r="1684" spans="1:5" ht="12.75">
      <c r="A1684" s="34"/>
      <c r="B1684" s="34"/>
      <c r="C1684" s="34" t="s">
        <v>4870</v>
      </c>
      <c r="D1684" s="34" t="s">
        <v>4871</v>
      </c>
      <c r="E1684" s="100"/>
    </row>
    <row r="1685" spans="1:5" ht="12.75">
      <c r="A1685" s="34"/>
      <c r="B1685" s="34"/>
      <c r="C1685" s="34" t="s">
        <v>4872</v>
      </c>
      <c r="D1685" s="34" t="s">
        <v>4873</v>
      </c>
      <c r="E1685" s="100"/>
    </row>
    <row r="1686" spans="1:5" ht="12.75">
      <c r="A1686" s="34"/>
      <c r="B1686" s="34"/>
      <c r="C1686" s="34" t="s">
        <v>4874</v>
      </c>
      <c r="D1686" s="34" t="s">
        <v>4875</v>
      </c>
      <c r="E1686" s="100"/>
    </row>
    <row r="1687" spans="1:5" ht="12.75">
      <c r="A1687" s="102"/>
      <c r="B1687" s="279" t="s">
        <v>4876</v>
      </c>
      <c r="C1687" s="279"/>
      <c r="D1687" s="102" t="s">
        <v>4877</v>
      </c>
      <c r="E1687" s="100"/>
    </row>
    <row r="1688" spans="1:5" ht="12.75">
      <c r="A1688" s="34"/>
      <c r="B1688" s="34"/>
      <c r="C1688" s="34" t="s">
        <v>4878</v>
      </c>
      <c r="D1688" s="34" t="s">
        <v>4879</v>
      </c>
      <c r="E1688" s="100"/>
    </row>
    <row r="1689" spans="1:5" ht="12.75">
      <c r="A1689" s="34"/>
      <c r="B1689" s="34"/>
      <c r="C1689" s="34" t="s">
        <v>4880</v>
      </c>
      <c r="D1689" s="34" t="s">
        <v>4881</v>
      </c>
      <c r="E1689" s="100"/>
    </row>
    <row r="1690" spans="1:5" ht="12.75">
      <c r="A1690" s="34"/>
      <c r="B1690" s="34"/>
      <c r="C1690" s="34" t="s">
        <v>4882</v>
      </c>
      <c r="D1690" s="34" t="s">
        <v>4883</v>
      </c>
      <c r="E1690" s="100"/>
    </row>
    <row r="1691" spans="1:5" ht="12.75">
      <c r="A1691" s="34"/>
      <c r="B1691" s="34"/>
      <c r="C1691" s="34" t="s">
        <v>4884</v>
      </c>
      <c r="D1691" s="34" t="s">
        <v>4885</v>
      </c>
      <c r="E1691" s="100"/>
    </row>
    <row r="1692" spans="1:5" ht="12.75">
      <c r="A1692" s="34"/>
      <c r="B1692" s="34"/>
      <c r="C1692" s="34" t="s">
        <v>4886</v>
      </c>
      <c r="D1692" s="34" t="s">
        <v>4887</v>
      </c>
      <c r="E1692" s="100"/>
    </row>
    <row r="1693" spans="1:5" ht="12.75">
      <c r="A1693" s="102"/>
      <c r="B1693" s="279" t="s">
        <v>4888</v>
      </c>
      <c r="C1693" s="279"/>
      <c r="D1693" s="102"/>
      <c r="E1693" s="100"/>
    </row>
    <row r="1694" spans="1:5" ht="12.75">
      <c r="A1694" s="34"/>
      <c r="B1694" s="34"/>
      <c r="C1694" s="34" t="s">
        <v>4889</v>
      </c>
      <c r="D1694" s="34" t="s">
        <v>4890</v>
      </c>
      <c r="E1694" s="100"/>
    </row>
    <row r="1695" spans="1:5" ht="14.25">
      <c r="A1695" s="31"/>
      <c r="B1695" s="31"/>
      <c r="C1695" s="31"/>
      <c r="D1695" s="31"/>
      <c r="E1695" s="100"/>
    </row>
    <row r="1696" spans="1:5" ht="12.75">
      <c r="A1696" s="280" t="s">
        <v>4891</v>
      </c>
      <c r="B1696" s="280"/>
      <c r="C1696" s="280"/>
      <c r="D1696" s="101" t="s">
        <v>4892</v>
      </c>
      <c r="E1696" s="100"/>
    </row>
    <row r="1697" spans="1:5" ht="12.75">
      <c r="A1697" s="102"/>
      <c r="B1697" s="279" t="s">
        <v>4893</v>
      </c>
      <c r="C1697" s="279"/>
      <c r="D1697" s="102" t="s">
        <v>4894</v>
      </c>
      <c r="E1697" s="100"/>
    </row>
    <row r="1698" spans="1:5" ht="12.75">
      <c r="A1698" s="34"/>
      <c r="B1698" s="34"/>
      <c r="C1698" s="34" t="s">
        <v>4895</v>
      </c>
      <c r="D1698" s="34" t="s">
        <v>4896</v>
      </c>
      <c r="E1698" s="100"/>
    </row>
    <row r="1699" spans="1:5" ht="12.75">
      <c r="A1699" s="34"/>
      <c r="B1699" s="34"/>
      <c r="C1699" s="34" t="s">
        <v>4897</v>
      </c>
      <c r="D1699" s="34" t="s">
        <v>4898</v>
      </c>
      <c r="E1699" s="100"/>
    </row>
    <row r="1700" spans="1:5" ht="12.75">
      <c r="A1700" s="34"/>
      <c r="B1700" s="34"/>
      <c r="C1700" s="34" t="s">
        <v>4899</v>
      </c>
      <c r="D1700" s="34" t="s">
        <v>4900</v>
      </c>
      <c r="E1700" s="100"/>
    </row>
    <row r="1701" spans="1:5" ht="12.75">
      <c r="A1701" s="34"/>
      <c r="B1701" s="34"/>
      <c r="C1701" s="34" t="s">
        <v>4901</v>
      </c>
      <c r="D1701" s="34" t="s">
        <v>4902</v>
      </c>
      <c r="E1701" s="100"/>
    </row>
    <row r="1702" spans="1:5" ht="12.75">
      <c r="A1702" s="34"/>
      <c r="B1702" s="34"/>
      <c r="C1702" s="34" t="s">
        <v>4903</v>
      </c>
      <c r="D1702" s="34" t="s">
        <v>4904</v>
      </c>
      <c r="E1702" s="100"/>
    </row>
    <row r="1703" spans="1:5" ht="12.75">
      <c r="A1703" s="34"/>
      <c r="B1703" s="34"/>
      <c r="C1703" s="34" t="s">
        <v>4905</v>
      </c>
      <c r="D1703" s="34" t="s">
        <v>4906</v>
      </c>
      <c r="E1703" s="100"/>
    </row>
    <row r="1704" spans="1:5" ht="12.75">
      <c r="A1704" s="34"/>
      <c r="B1704" s="34"/>
      <c r="C1704" s="34" t="s">
        <v>4907</v>
      </c>
      <c r="D1704" s="34" t="s">
        <v>4908</v>
      </c>
      <c r="E1704" s="100"/>
    </row>
    <row r="1705" spans="1:5" ht="12.75">
      <c r="A1705" s="34"/>
      <c r="B1705" s="34"/>
      <c r="C1705" s="34" t="s">
        <v>4909</v>
      </c>
      <c r="D1705" s="34" t="s">
        <v>4910</v>
      </c>
      <c r="E1705" s="100"/>
    </row>
    <row r="1706" spans="1:5" ht="12.75">
      <c r="A1706" s="34"/>
      <c r="B1706" s="34"/>
      <c r="C1706" s="34" t="s">
        <v>4911</v>
      </c>
      <c r="D1706" s="34" t="s">
        <v>4912</v>
      </c>
      <c r="E1706" s="100"/>
    </row>
    <row r="1707" spans="1:5" ht="12.75">
      <c r="A1707" s="34"/>
      <c r="B1707" s="34"/>
      <c r="C1707" s="34" t="s">
        <v>4913</v>
      </c>
      <c r="D1707" s="34" t="s">
        <v>4914</v>
      </c>
      <c r="E1707" s="100"/>
    </row>
    <row r="1708" spans="1:5" ht="12.75">
      <c r="A1708" s="34"/>
      <c r="B1708" s="34"/>
      <c r="C1708" s="34" t="s">
        <v>4915</v>
      </c>
      <c r="D1708" s="34" t="s">
        <v>4916</v>
      </c>
      <c r="E1708" s="100"/>
    </row>
    <row r="1709" spans="1:5" ht="12.75">
      <c r="A1709" s="34"/>
      <c r="B1709" s="34"/>
      <c r="C1709" s="34" t="s">
        <v>4917</v>
      </c>
      <c r="D1709" s="34" t="s">
        <v>4918</v>
      </c>
      <c r="E1709" s="100"/>
    </row>
    <row r="1710" spans="1:5" ht="12.75">
      <c r="A1710" s="102"/>
      <c r="B1710" s="279" t="s">
        <v>4919</v>
      </c>
      <c r="C1710" s="279"/>
      <c r="D1710" s="102" t="s">
        <v>4920</v>
      </c>
      <c r="E1710" s="100"/>
    </row>
    <row r="1711" spans="1:5" ht="12.75">
      <c r="A1711" s="34"/>
      <c r="B1711" s="34"/>
      <c r="C1711" s="34" t="s">
        <v>4921</v>
      </c>
      <c r="D1711" s="34" t="s">
        <v>4922</v>
      </c>
      <c r="E1711" s="100"/>
    </row>
    <row r="1712" spans="1:5" ht="12.75">
      <c r="A1712" s="34"/>
      <c r="B1712" s="34"/>
      <c r="C1712" s="34" t="s">
        <v>4923</v>
      </c>
      <c r="D1712" s="34" t="s">
        <v>4924</v>
      </c>
      <c r="E1712" s="100"/>
    </row>
    <row r="1713" spans="1:5" ht="12.75">
      <c r="A1713" s="34"/>
      <c r="B1713" s="34"/>
      <c r="C1713" s="34" t="s">
        <v>4925</v>
      </c>
      <c r="D1713" s="34" t="s">
        <v>4926</v>
      </c>
      <c r="E1713" s="100"/>
    </row>
    <row r="1714" spans="1:5" ht="12.75">
      <c r="A1714" s="34"/>
      <c r="B1714" s="34"/>
      <c r="C1714" s="34" t="s">
        <v>4927</v>
      </c>
      <c r="D1714" s="34" t="s">
        <v>4928</v>
      </c>
      <c r="E1714" s="100"/>
    </row>
    <row r="1715" spans="1:5" ht="12.75">
      <c r="A1715" s="34"/>
      <c r="B1715" s="34"/>
      <c r="C1715" s="34" t="s">
        <v>4929</v>
      </c>
      <c r="D1715" s="34" t="s">
        <v>4930</v>
      </c>
      <c r="E1715" s="100"/>
    </row>
    <row r="1716" spans="1:5" ht="12.75">
      <c r="A1716" s="34"/>
      <c r="B1716" s="34"/>
      <c r="C1716" s="34" t="s">
        <v>4931</v>
      </c>
      <c r="D1716" s="34" t="s">
        <v>4932</v>
      </c>
      <c r="E1716" s="100"/>
    </row>
    <row r="1717" spans="1:5" ht="12.75">
      <c r="A1717" s="34"/>
      <c r="B1717" s="34"/>
      <c r="C1717" s="34" t="s">
        <v>4933</v>
      </c>
      <c r="D1717" s="34" t="s">
        <v>4934</v>
      </c>
      <c r="E1717" s="100"/>
    </row>
    <row r="1718" spans="1:5" ht="12.75">
      <c r="A1718" s="34"/>
      <c r="B1718" s="34"/>
      <c r="C1718" s="34" t="s">
        <v>4935</v>
      </c>
      <c r="D1718" s="34" t="s">
        <v>4936</v>
      </c>
      <c r="E1718" s="100"/>
    </row>
    <row r="1719" spans="1:5" ht="12.75">
      <c r="A1719" s="34"/>
      <c r="B1719" s="34"/>
      <c r="C1719" s="34" t="s">
        <v>4937</v>
      </c>
      <c r="D1719" s="34" t="s">
        <v>4938</v>
      </c>
      <c r="E1719" s="100"/>
    </row>
    <row r="1720" spans="1:5" ht="12.75">
      <c r="A1720" s="102"/>
      <c r="B1720" s="279" t="s">
        <v>4939</v>
      </c>
      <c r="C1720" s="279"/>
      <c r="D1720" s="102" t="s">
        <v>4940</v>
      </c>
      <c r="E1720" s="100"/>
    </row>
    <row r="1721" spans="1:5" ht="12.75">
      <c r="A1721" s="34"/>
      <c r="B1721" s="34"/>
      <c r="C1721" s="34" t="s">
        <v>4941</v>
      </c>
      <c r="D1721" s="34" t="s">
        <v>4942</v>
      </c>
      <c r="E1721" s="100"/>
    </row>
    <row r="1722" spans="1:5" ht="12.75">
      <c r="A1722" s="34"/>
      <c r="B1722" s="34"/>
      <c r="C1722" s="34" t="s">
        <v>4943</v>
      </c>
      <c r="D1722" s="34" t="s">
        <v>4944</v>
      </c>
      <c r="E1722" s="100"/>
    </row>
    <row r="1723" spans="1:5" ht="12.75">
      <c r="A1723" s="34"/>
      <c r="B1723" s="34"/>
      <c r="C1723" s="34" t="s">
        <v>4945</v>
      </c>
      <c r="D1723" s="34" t="s">
        <v>4946</v>
      </c>
      <c r="E1723" s="100"/>
    </row>
    <row r="1724" spans="1:5" ht="12.75">
      <c r="A1724" s="34"/>
      <c r="B1724" s="34"/>
      <c r="C1724" s="34" t="s">
        <v>4947</v>
      </c>
      <c r="D1724" s="34" t="s">
        <v>4948</v>
      </c>
      <c r="E1724" s="100"/>
    </row>
    <row r="1725" spans="1:5" ht="12.75">
      <c r="A1725" s="34"/>
      <c r="B1725" s="34"/>
      <c r="C1725" s="34" t="s">
        <v>4949</v>
      </c>
      <c r="D1725" s="34" t="s">
        <v>4950</v>
      </c>
      <c r="E1725" s="100"/>
    </row>
    <row r="1726" spans="1:5" ht="12.75">
      <c r="A1726" s="34"/>
      <c r="B1726" s="34"/>
      <c r="C1726" s="34" t="s">
        <v>4951</v>
      </c>
      <c r="D1726" s="34" t="s">
        <v>4952</v>
      </c>
      <c r="E1726" s="100"/>
    </row>
    <row r="1727" spans="1:5" ht="12.75">
      <c r="A1727" s="34"/>
      <c r="B1727" s="34"/>
      <c r="C1727" s="34" t="s">
        <v>4953</v>
      </c>
      <c r="D1727" s="34" t="s">
        <v>4954</v>
      </c>
      <c r="E1727" s="100"/>
    </row>
    <row r="1728" spans="1:5" ht="12.75">
      <c r="A1728" s="34"/>
      <c r="B1728" s="34"/>
      <c r="C1728" s="34" t="s">
        <v>4955</v>
      </c>
      <c r="D1728" s="34" t="s">
        <v>4956</v>
      </c>
      <c r="E1728" s="100"/>
    </row>
    <row r="1729" spans="1:5" ht="12.75">
      <c r="A1729" s="34"/>
      <c r="B1729" s="34"/>
      <c r="C1729" s="34" t="s">
        <v>4957</v>
      </c>
      <c r="D1729" s="34" t="s">
        <v>4958</v>
      </c>
      <c r="E1729" s="100"/>
    </row>
    <row r="1730" spans="1:5" ht="14.25">
      <c r="A1730" s="31"/>
      <c r="B1730" s="31"/>
      <c r="C1730" s="31"/>
      <c r="D1730" s="31"/>
      <c r="E1730" s="100"/>
    </row>
    <row r="1731" spans="1:5" ht="12.75">
      <c r="A1731" s="280" t="s">
        <v>4959</v>
      </c>
      <c r="B1731" s="280"/>
      <c r="C1731" s="280"/>
      <c r="D1731" s="101" t="s">
        <v>4960</v>
      </c>
      <c r="E1731" s="100"/>
    </row>
    <row r="1732" spans="1:5" ht="12.75">
      <c r="A1732" s="102"/>
      <c r="B1732" s="279" t="s">
        <v>4961</v>
      </c>
      <c r="C1732" s="279"/>
      <c r="D1732" s="102" t="s">
        <v>4962</v>
      </c>
      <c r="E1732" s="100"/>
    </row>
    <row r="1733" spans="1:5" ht="12.75">
      <c r="A1733" s="34"/>
      <c r="B1733" s="34"/>
      <c r="C1733" s="34" t="s">
        <v>4963</v>
      </c>
      <c r="D1733" s="34" t="s">
        <v>4964</v>
      </c>
      <c r="E1733" s="100"/>
    </row>
    <row r="1734" spans="1:5" ht="12.75">
      <c r="A1734" s="34"/>
      <c r="B1734" s="34"/>
      <c r="C1734" s="34" t="s">
        <v>4965</v>
      </c>
      <c r="D1734" s="34" t="s">
        <v>4966</v>
      </c>
      <c r="E1734" s="100"/>
    </row>
    <row r="1735" spans="1:5" ht="12.75">
      <c r="A1735" s="34"/>
      <c r="B1735" s="34"/>
      <c r="C1735" s="34" t="s">
        <v>4967</v>
      </c>
      <c r="D1735" s="34" t="s">
        <v>4968</v>
      </c>
      <c r="E1735" s="100"/>
    </row>
    <row r="1736" spans="1:5" ht="12.75">
      <c r="A1736" s="34"/>
      <c r="B1736" s="34"/>
      <c r="C1736" s="34" t="s">
        <v>4969</v>
      </c>
      <c r="D1736" s="34" t="s">
        <v>4970</v>
      </c>
      <c r="E1736" s="100"/>
    </row>
    <row r="1737" spans="1:5" ht="12.75">
      <c r="A1737" s="34"/>
      <c r="B1737" s="34"/>
      <c r="C1737" s="34" t="s">
        <v>4971</v>
      </c>
      <c r="D1737" s="34" t="s">
        <v>4972</v>
      </c>
      <c r="E1737" s="100"/>
    </row>
    <row r="1738" spans="1:5" ht="12.75">
      <c r="A1738" s="34"/>
      <c r="B1738" s="34"/>
      <c r="C1738" s="34" t="s">
        <v>4973</v>
      </c>
      <c r="D1738" s="34" t="s">
        <v>4974</v>
      </c>
      <c r="E1738" s="100"/>
    </row>
    <row r="1739" spans="1:5" ht="12.75">
      <c r="A1739" s="34"/>
      <c r="B1739" s="34"/>
      <c r="C1739" s="34" t="s">
        <v>4975</v>
      </c>
      <c r="D1739" s="34" t="s">
        <v>4976</v>
      </c>
      <c r="E1739" s="100"/>
    </row>
    <row r="1740" spans="1:5" ht="12.75">
      <c r="A1740" s="34"/>
      <c r="B1740" s="34"/>
      <c r="C1740" s="34" t="s">
        <v>4977</v>
      </c>
      <c r="D1740" s="34" t="s">
        <v>4978</v>
      </c>
      <c r="E1740" s="100"/>
    </row>
    <row r="1741" spans="1:5" ht="12.75">
      <c r="A1741" s="34"/>
      <c r="B1741" s="34"/>
      <c r="C1741" s="34" t="s">
        <v>4979</v>
      </c>
      <c r="D1741" s="34" t="s">
        <v>4980</v>
      </c>
      <c r="E1741" s="100"/>
    </row>
    <row r="1742" spans="1:5" ht="12.75">
      <c r="A1742" s="102"/>
      <c r="B1742" s="279" t="s">
        <v>4981</v>
      </c>
      <c r="C1742" s="279"/>
      <c r="D1742" s="102" t="s">
        <v>4982</v>
      </c>
      <c r="E1742" s="100"/>
    </row>
    <row r="1743" spans="1:5" ht="12.75">
      <c r="A1743" s="34"/>
      <c r="B1743" s="34"/>
      <c r="C1743" s="34" t="s">
        <v>4983</v>
      </c>
      <c r="D1743" s="34" t="s">
        <v>4984</v>
      </c>
      <c r="E1743" s="100"/>
    </row>
    <row r="1744" spans="1:5" ht="12.75">
      <c r="A1744" s="34"/>
      <c r="B1744" s="34"/>
      <c r="C1744" s="34" t="s">
        <v>4985</v>
      </c>
      <c r="D1744" s="34" t="s">
        <v>4986</v>
      </c>
      <c r="E1744" s="100"/>
    </row>
    <row r="1745" spans="1:5" ht="12.75">
      <c r="A1745" s="34"/>
      <c r="B1745" s="34"/>
      <c r="C1745" s="34" t="s">
        <v>4987</v>
      </c>
      <c r="D1745" s="34" t="s">
        <v>4988</v>
      </c>
      <c r="E1745" s="100"/>
    </row>
    <row r="1746" spans="1:5" ht="12.75">
      <c r="A1746" s="34"/>
      <c r="B1746" s="34"/>
      <c r="C1746" s="34" t="s">
        <v>4989</v>
      </c>
      <c r="D1746" s="34" t="s">
        <v>4990</v>
      </c>
      <c r="E1746" s="100"/>
    </row>
    <row r="1747" spans="1:5" ht="12.75">
      <c r="A1747" s="34"/>
      <c r="B1747" s="34"/>
      <c r="C1747" s="34" t="s">
        <v>4991</v>
      </c>
      <c r="D1747" s="34" t="s">
        <v>4992</v>
      </c>
      <c r="E1747" s="100"/>
    </row>
    <row r="1748" spans="1:5" ht="12.75">
      <c r="A1748" s="34"/>
      <c r="B1748" s="34"/>
      <c r="C1748" s="34" t="s">
        <v>4993</v>
      </c>
      <c r="D1748" s="34" t="s">
        <v>4994</v>
      </c>
      <c r="E1748" s="100"/>
    </row>
    <row r="1749" spans="1:5" ht="14.25">
      <c r="A1749" s="31"/>
      <c r="B1749" s="31"/>
      <c r="C1749" s="31"/>
      <c r="D1749" s="31"/>
      <c r="E1749" s="100"/>
    </row>
    <row r="1750" spans="1:5" ht="12.75">
      <c r="A1750" s="280" t="s">
        <v>4995</v>
      </c>
      <c r="B1750" s="280"/>
      <c r="C1750" s="280"/>
      <c r="D1750" s="101" t="s">
        <v>4996</v>
      </c>
      <c r="E1750" s="100"/>
    </row>
    <row r="1751" spans="1:5" ht="12.75">
      <c r="A1751" s="102"/>
      <c r="B1751" s="279" t="s">
        <v>4997</v>
      </c>
      <c r="C1751" s="279"/>
      <c r="D1751" s="102" t="s">
        <v>4998</v>
      </c>
      <c r="E1751" s="100"/>
    </row>
    <row r="1752" spans="1:5" ht="12.75">
      <c r="A1752" s="34"/>
      <c r="B1752" s="34"/>
      <c r="C1752" s="34" t="s">
        <v>4999</v>
      </c>
      <c r="D1752" s="34" t="s">
        <v>5000</v>
      </c>
      <c r="E1752" s="100"/>
    </row>
    <row r="1753" spans="1:5" ht="12.75">
      <c r="A1753" s="34"/>
      <c r="B1753" s="34"/>
      <c r="C1753" s="34" t="s">
        <v>5001</v>
      </c>
      <c r="D1753" s="34" t="s">
        <v>5002</v>
      </c>
      <c r="E1753" s="100"/>
    </row>
    <row r="1754" spans="1:5" ht="12.75">
      <c r="A1754" s="34"/>
      <c r="B1754" s="34"/>
      <c r="C1754" s="34" t="s">
        <v>5003</v>
      </c>
      <c r="D1754" s="34" t="s">
        <v>5004</v>
      </c>
      <c r="E1754" s="100"/>
    </row>
    <row r="1755" spans="1:5" ht="12.75">
      <c r="A1755" s="102"/>
      <c r="B1755" s="279" t="s">
        <v>5005</v>
      </c>
      <c r="C1755" s="279"/>
      <c r="D1755" s="102" t="s">
        <v>5006</v>
      </c>
      <c r="E1755" s="100"/>
    </row>
    <row r="1756" spans="1:5" ht="12.75">
      <c r="A1756" s="34"/>
      <c r="B1756" s="34"/>
      <c r="C1756" s="34" t="s">
        <v>5007</v>
      </c>
      <c r="D1756" s="34" t="s">
        <v>5008</v>
      </c>
      <c r="E1756" s="100"/>
    </row>
    <row r="1757" spans="1:5" ht="12.75">
      <c r="A1757" s="34"/>
      <c r="B1757" s="34"/>
      <c r="C1757" s="34" t="s">
        <v>5009</v>
      </c>
      <c r="D1757" s="34" t="s">
        <v>5010</v>
      </c>
      <c r="E1757" s="100"/>
    </row>
    <row r="1758" spans="1:5" ht="12.75">
      <c r="A1758" s="34"/>
      <c r="B1758" s="34"/>
      <c r="C1758" s="34" t="s">
        <v>5011</v>
      </c>
      <c r="D1758" s="34" t="s">
        <v>5012</v>
      </c>
      <c r="E1758" s="100"/>
    </row>
    <row r="1759" spans="1:5" ht="12.75">
      <c r="A1759" s="34"/>
      <c r="B1759" s="34"/>
      <c r="C1759" s="34" t="s">
        <v>5013</v>
      </c>
      <c r="D1759" s="34" t="s">
        <v>5014</v>
      </c>
      <c r="E1759" s="100"/>
    </row>
    <row r="1760" spans="1:5" ht="12.75">
      <c r="A1760" s="34"/>
      <c r="B1760" s="34"/>
      <c r="C1760" s="34" t="s">
        <v>5015</v>
      </c>
      <c r="D1760" s="34" t="s">
        <v>5016</v>
      </c>
      <c r="E1760" s="100"/>
    </row>
    <row r="1761" spans="1:5" ht="12.75">
      <c r="A1761" s="34"/>
      <c r="B1761" s="34"/>
      <c r="C1761" s="34" t="s">
        <v>5017</v>
      </c>
      <c r="D1761" s="34" t="s">
        <v>5018</v>
      </c>
      <c r="E1761" s="100"/>
    </row>
    <row r="1762" spans="1:5" ht="12.75">
      <c r="A1762" s="34"/>
      <c r="B1762" s="34"/>
      <c r="C1762" s="34" t="s">
        <v>5019</v>
      </c>
      <c r="D1762" s="34" t="s">
        <v>5020</v>
      </c>
      <c r="E1762" s="100"/>
    </row>
    <row r="1763" spans="1:5" ht="12.75">
      <c r="A1763" s="34"/>
      <c r="B1763" s="34"/>
      <c r="C1763" s="34" t="s">
        <v>5021</v>
      </c>
      <c r="D1763" s="34" t="s">
        <v>5022</v>
      </c>
      <c r="E1763" s="100"/>
    </row>
    <row r="1764" spans="1:5" ht="14.25">
      <c r="A1764" s="31"/>
      <c r="B1764" s="31"/>
      <c r="C1764" s="31"/>
      <c r="D1764" s="31"/>
      <c r="E1764" s="100"/>
    </row>
    <row r="1765" spans="1:5" ht="12.75">
      <c r="A1765" s="103"/>
      <c r="B1765" s="103"/>
      <c r="C1765" s="103"/>
      <c r="D1765" s="104"/>
      <c r="E1765" s="100"/>
    </row>
  </sheetData>
  <sheetProtection/>
  <mergeCells count="184">
    <mergeCell ref="B5:C5"/>
    <mergeCell ref="B24:C24"/>
    <mergeCell ref="B46:C46"/>
    <mergeCell ref="B69:C69"/>
    <mergeCell ref="A1:E1"/>
    <mergeCell ref="A2:E2"/>
    <mergeCell ref="A3:C3"/>
    <mergeCell ref="A4:C4"/>
    <mergeCell ref="B116:C116"/>
    <mergeCell ref="B118:C118"/>
    <mergeCell ref="A128:C128"/>
    <mergeCell ref="B129:C129"/>
    <mergeCell ref="B74:C74"/>
    <mergeCell ref="B82:C82"/>
    <mergeCell ref="B92:C92"/>
    <mergeCell ref="B104:C104"/>
    <mergeCell ref="B173:C173"/>
    <mergeCell ref="B183:C183"/>
    <mergeCell ref="B198:C198"/>
    <mergeCell ref="B203:C203"/>
    <mergeCell ref="B136:C136"/>
    <mergeCell ref="B138:C138"/>
    <mergeCell ref="B143:C143"/>
    <mergeCell ref="B156:C156"/>
    <mergeCell ref="B236:C236"/>
    <mergeCell ref="B273:C273"/>
    <mergeCell ref="B280:C280"/>
    <mergeCell ref="B283:C283"/>
    <mergeCell ref="B210:C210"/>
    <mergeCell ref="A220:C220"/>
    <mergeCell ref="B221:C221"/>
    <mergeCell ref="B225:C225"/>
    <mergeCell ref="B313:C313"/>
    <mergeCell ref="B317:C317"/>
    <mergeCell ref="B321:C321"/>
    <mergeCell ref="A332:C332"/>
    <mergeCell ref="B285:C285"/>
    <mergeCell ref="B296:C296"/>
    <mergeCell ref="B303:C303"/>
    <mergeCell ref="B308:C308"/>
    <mergeCell ref="B384:C384"/>
    <mergeCell ref="A390:C390"/>
    <mergeCell ref="B391:C391"/>
    <mergeCell ref="B402:C402"/>
    <mergeCell ref="B333:C333"/>
    <mergeCell ref="B354:C354"/>
    <mergeCell ref="B364:C364"/>
    <mergeCell ref="B377:C377"/>
    <mergeCell ref="B450:C450"/>
    <mergeCell ref="B480:C480"/>
    <mergeCell ref="B497:C497"/>
    <mergeCell ref="B505:C505"/>
    <mergeCell ref="B410:C410"/>
    <mergeCell ref="B420:C420"/>
    <mergeCell ref="B428:C428"/>
    <mergeCell ref="B446:C446"/>
    <mergeCell ref="B550:C550"/>
    <mergeCell ref="B553:C553"/>
    <mergeCell ref="B555:C555"/>
    <mergeCell ref="B559:C559"/>
    <mergeCell ref="A525:C525"/>
    <mergeCell ref="B526:C526"/>
    <mergeCell ref="B543:C543"/>
    <mergeCell ref="B547:C547"/>
    <mergeCell ref="B586:C586"/>
    <mergeCell ref="B591:C591"/>
    <mergeCell ref="B615:C615"/>
    <mergeCell ref="B625:C625"/>
    <mergeCell ref="B565:C565"/>
    <mergeCell ref="B568:C568"/>
    <mergeCell ref="A572:C572"/>
    <mergeCell ref="B573:C573"/>
    <mergeCell ref="B675:C675"/>
    <mergeCell ref="A734:C734"/>
    <mergeCell ref="B735:C735"/>
    <mergeCell ref="B740:C740"/>
    <mergeCell ref="B643:C643"/>
    <mergeCell ref="B653:C653"/>
    <mergeCell ref="B657:C657"/>
    <mergeCell ref="B667:C667"/>
    <mergeCell ref="B780:C780"/>
    <mergeCell ref="B800:C800"/>
    <mergeCell ref="B806:C806"/>
    <mergeCell ref="B813:C813"/>
    <mergeCell ref="B752:C752"/>
    <mergeCell ref="A757:C757"/>
    <mergeCell ref="B758:C758"/>
    <mergeCell ref="B773:C773"/>
    <mergeCell ref="B851:C851"/>
    <mergeCell ref="B859:C859"/>
    <mergeCell ref="B863:C863"/>
    <mergeCell ref="B876:C876"/>
    <mergeCell ref="B825:C825"/>
    <mergeCell ref="A831:C831"/>
    <mergeCell ref="B832:C832"/>
    <mergeCell ref="B838:C838"/>
    <mergeCell ref="B902:C902"/>
    <mergeCell ref="A906:C906"/>
    <mergeCell ref="B907:C907"/>
    <mergeCell ref="B915:C915"/>
    <mergeCell ref="B880:C880"/>
    <mergeCell ref="A889:C889"/>
    <mergeCell ref="B890:C890"/>
    <mergeCell ref="B896:C896"/>
    <mergeCell ref="A949:C949"/>
    <mergeCell ref="B950:C950"/>
    <mergeCell ref="B1018:C1018"/>
    <mergeCell ref="B1076:C1076"/>
    <mergeCell ref="B919:C919"/>
    <mergeCell ref="B929:C929"/>
    <mergeCell ref="B931:C931"/>
    <mergeCell ref="B946:C946"/>
    <mergeCell ref="B1151:C1151"/>
    <mergeCell ref="B1156:C1156"/>
    <mergeCell ref="B1168:C1168"/>
    <mergeCell ref="B1174:C1174"/>
    <mergeCell ref="B1095:C1095"/>
    <mergeCell ref="B1109:C1109"/>
    <mergeCell ref="B1133:C1133"/>
    <mergeCell ref="B1144:C1144"/>
    <mergeCell ref="B1231:C1231"/>
    <mergeCell ref="B1245:C1245"/>
    <mergeCell ref="B1252:C1252"/>
    <mergeCell ref="B1261:C1261"/>
    <mergeCell ref="B1185:C1185"/>
    <mergeCell ref="B1192:C1192"/>
    <mergeCell ref="B1206:C1206"/>
    <mergeCell ref="A1230:C1230"/>
    <mergeCell ref="B1288:C1288"/>
    <mergeCell ref="B1293:C1293"/>
    <mergeCell ref="B1303:C1303"/>
    <mergeCell ref="B1317:C1317"/>
    <mergeCell ref="A1268:C1268"/>
    <mergeCell ref="B1269:C1269"/>
    <mergeCell ref="B1278:C1278"/>
    <mergeCell ref="B1285:C1285"/>
    <mergeCell ref="B1344:C1344"/>
    <mergeCell ref="A1348:C1348"/>
    <mergeCell ref="B1349:C1349"/>
    <mergeCell ref="A1358:C1358"/>
    <mergeCell ref="B1321:C1321"/>
    <mergeCell ref="B1325:C1325"/>
    <mergeCell ref="B1329:C1329"/>
    <mergeCell ref="B1338:C1338"/>
    <mergeCell ref="B1439:C1439"/>
    <mergeCell ref="B1450:C1450"/>
    <mergeCell ref="B1471:C1471"/>
    <mergeCell ref="B1493:C1493"/>
    <mergeCell ref="B1359:C1359"/>
    <mergeCell ref="B1388:C1388"/>
    <mergeCell ref="B1407:C1407"/>
    <mergeCell ref="B1428:C1428"/>
    <mergeCell ref="B1529:C1529"/>
    <mergeCell ref="B1535:C1535"/>
    <mergeCell ref="B1542:C1542"/>
    <mergeCell ref="A1545:C1545"/>
    <mergeCell ref="B1505:C1505"/>
    <mergeCell ref="A1514:C1514"/>
    <mergeCell ref="B1515:C1515"/>
    <mergeCell ref="B1518:C1518"/>
    <mergeCell ref="B1607:C1607"/>
    <mergeCell ref="B1633:C1633"/>
    <mergeCell ref="B1637:C1637"/>
    <mergeCell ref="B1644:C1644"/>
    <mergeCell ref="B1546:C1546"/>
    <mergeCell ref="B1560:C1560"/>
    <mergeCell ref="B1589:C1589"/>
    <mergeCell ref="B1600:C1600"/>
    <mergeCell ref="B1687:C1687"/>
    <mergeCell ref="B1693:C1693"/>
    <mergeCell ref="A1696:C1696"/>
    <mergeCell ref="B1697:C1697"/>
    <mergeCell ref="B1651:C1651"/>
    <mergeCell ref="A1659:C1659"/>
    <mergeCell ref="B1660:C1660"/>
    <mergeCell ref="B1681:C1681"/>
    <mergeCell ref="B1742:C1742"/>
    <mergeCell ref="A1750:C1750"/>
    <mergeCell ref="B1751:C1751"/>
    <mergeCell ref="B1755:C1755"/>
    <mergeCell ref="B1710:C1710"/>
    <mergeCell ref="B1720:C1720"/>
    <mergeCell ref="A1731:C1731"/>
    <mergeCell ref="B1732:C1732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 xml:space="preserve">&amp;L&amp;"新細明體"&amp;8  
&amp;C&amp;R&amp;"新細明體"&amp;10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47"/>
  <sheetViews>
    <sheetView showGridLines="0" zoomScalePageLayoutView="0" workbookViewId="0" topLeftCell="A200">
      <selection activeCell="D223" sqref="D223"/>
    </sheetView>
  </sheetViews>
  <sheetFormatPr defaultColWidth="9.140625" defaultRowHeight="12.75"/>
  <cols>
    <col min="1" max="2" width="0.5625" style="0" customWidth="1"/>
    <col min="3" max="3" width="5.421875" style="0" customWidth="1"/>
    <col min="4" max="4" width="26.7109375" style="0" customWidth="1"/>
    <col min="5" max="5" width="66.7109375" style="0" customWidth="1"/>
  </cols>
  <sheetData>
    <row r="1" spans="1:5" ht="18" customHeight="1">
      <c r="A1" s="216" t="s">
        <v>648</v>
      </c>
      <c r="B1" s="216"/>
      <c r="C1" s="216"/>
      <c r="D1" s="216"/>
      <c r="E1" s="216"/>
    </row>
    <row r="2" spans="1:5" ht="13.5" customHeight="1">
      <c r="A2" s="218"/>
      <c r="B2" s="218"/>
      <c r="C2" s="218"/>
      <c r="D2" s="218"/>
      <c r="E2" s="218"/>
    </row>
    <row r="3" spans="1:5" ht="12.75">
      <c r="A3" s="278" t="s">
        <v>4365</v>
      </c>
      <c r="B3" s="278"/>
      <c r="C3" s="278"/>
      <c r="D3" s="24" t="s">
        <v>684</v>
      </c>
      <c r="E3" s="100"/>
    </row>
    <row r="4" spans="1:5" ht="12.75">
      <c r="A4" s="280" t="s">
        <v>47</v>
      </c>
      <c r="B4" s="280"/>
      <c r="C4" s="280"/>
      <c r="D4" s="101" t="s">
        <v>685</v>
      </c>
      <c r="E4" s="100"/>
    </row>
    <row r="5" spans="1:5" ht="12.75">
      <c r="A5" s="102"/>
      <c r="B5" s="279" t="s">
        <v>686</v>
      </c>
      <c r="C5" s="279"/>
      <c r="D5" s="102" t="s">
        <v>687</v>
      </c>
      <c r="E5" s="100"/>
    </row>
    <row r="6" spans="1:5" ht="12.75">
      <c r="A6" s="34"/>
      <c r="B6" s="34"/>
      <c r="C6" s="34" t="s">
        <v>5023</v>
      </c>
      <c r="D6" s="34" t="s">
        <v>5024</v>
      </c>
      <c r="E6" s="100"/>
    </row>
    <row r="7" spans="1:5" ht="12.75">
      <c r="A7" s="34"/>
      <c r="B7" s="34"/>
      <c r="C7" s="34" t="s">
        <v>5025</v>
      </c>
      <c r="D7" s="34" t="s">
        <v>5026</v>
      </c>
      <c r="E7" s="100"/>
    </row>
    <row r="8" spans="1:5" ht="12.75">
      <c r="A8" s="102"/>
      <c r="B8" s="279" t="s">
        <v>724</v>
      </c>
      <c r="C8" s="279"/>
      <c r="D8" s="102" t="s">
        <v>725</v>
      </c>
      <c r="E8" s="100"/>
    </row>
    <row r="9" spans="1:5" ht="12.75">
      <c r="A9" s="34"/>
      <c r="B9" s="34"/>
      <c r="C9" s="34" t="s">
        <v>752</v>
      </c>
      <c r="D9" s="34" t="s">
        <v>5027</v>
      </c>
      <c r="E9" s="100"/>
    </row>
    <row r="10" spans="1:5" ht="12.75">
      <c r="A10" s="102"/>
      <c r="B10" s="279" t="s">
        <v>768</v>
      </c>
      <c r="C10" s="279"/>
      <c r="D10" s="102" t="s">
        <v>769</v>
      </c>
      <c r="E10" s="100"/>
    </row>
    <row r="11" spans="1:5" ht="12.75">
      <c r="A11" s="34"/>
      <c r="B11" s="34"/>
      <c r="C11" s="34" t="s">
        <v>770</v>
      </c>
      <c r="D11" s="34" t="s">
        <v>5028</v>
      </c>
      <c r="E11" s="100"/>
    </row>
    <row r="12" spans="1:5" ht="12.75">
      <c r="A12" s="34"/>
      <c r="B12" s="34"/>
      <c r="C12" s="34" t="s">
        <v>798</v>
      </c>
      <c r="D12" s="34" t="s">
        <v>5029</v>
      </c>
      <c r="E12" s="100"/>
    </row>
    <row r="13" spans="1:5" ht="12.75">
      <c r="A13" s="34"/>
      <c r="B13" s="34"/>
      <c r="C13" s="34" t="s">
        <v>5030</v>
      </c>
      <c r="D13" s="34" t="s">
        <v>5031</v>
      </c>
      <c r="E13" s="100"/>
    </row>
    <row r="14" spans="1:5" ht="12.75">
      <c r="A14" s="34"/>
      <c r="B14" s="34"/>
      <c r="C14" s="34" t="s">
        <v>5032</v>
      </c>
      <c r="D14" s="34" t="s">
        <v>5033</v>
      </c>
      <c r="E14" s="100"/>
    </row>
    <row r="15" spans="1:5" ht="12.75">
      <c r="A15" s="34"/>
      <c r="B15" s="34"/>
      <c r="C15" s="34" t="s">
        <v>5034</v>
      </c>
      <c r="D15" s="34" t="s">
        <v>5035</v>
      </c>
      <c r="E15" s="100"/>
    </row>
    <row r="16" spans="1:5" ht="12.75">
      <c r="A16" s="34"/>
      <c r="B16" s="34"/>
      <c r="C16" s="34" t="s">
        <v>5036</v>
      </c>
      <c r="D16" s="34" t="s">
        <v>5037</v>
      </c>
      <c r="E16" s="100"/>
    </row>
    <row r="17" spans="1:5" ht="12.75">
      <c r="A17" s="102"/>
      <c r="B17" s="279" t="s">
        <v>814</v>
      </c>
      <c r="C17" s="279"/>
      <c r="D17" s="102" t="s">
        <v>815</v>
      </c>
      <c r="E17" s="100"/>
    </row>
    <row r="18" spans="1:5" ht="12.75">
      <c r="A18" s="34"/>
      <c r="B18" s="34"/>
      <c r="C18" s="34" t="s">
        <v>5038</v>
      </c>
      <c r="D18" s="34" t="s">
        <v>5039</v>
      </c>
      <c r="E18" s="100"/>
    </row>
    <row r="19" spans="1:5" ht="12.75">
      <c r="A19" s="34"/>
      <c r="B19" s="34"/>
      <c r="C19" s="34" t="s">
        <v>5040</v>
      </c>
      <c r="D19" s="34" t="s">
        <v>5041</v>
      </c>
      <c r="E19" s="100"/>
    </row>
    <row r="20" spans="1:5" ht="12.75">
      <c r="A20" s="34"/>
      <c r="B20" s="34"/>
      <c r="C20" s="34" t="s">
        <v>5042</v>
      </c>
      <c r="D20" s="34" t="s">
        <v>5043</v>
      </c>
      <c r="E20" s="100"/>
    </row>
    <row r="21" spans="1:5" ht="12.75">
      <c r="A21" s="34"/>
      <c r="B21" s="34"/>
      <c r="C21" s="34" t="s">
        <v>5044</v>
      </c>
      <c r="D21" s="34" t="s">
        <v>5045</v>
      </c>
      <c r="E21" s="100"/>
    </row>
    <row r="22" spans="1:5" ht="12.75">
      <c r="A22" s="102"/>
      <c r="B22" s="279" t="s">
        <v>840</v>
      </c>
      <c r="C22" s="279"/>
      <c r="D22" s="102" t="s">
        <v>841</v>
      </c>
      <c r="E22" s="100"/>
    </row>
    <row r="23" spans="1:5" ht="12.75">
      <c r="A23" s="34"/>
      <c r="B23" s="34"/>
      <c r="C23" s="34" t="s">
        <v>842</v>
      </c>
      <c r="D23" s="34" t="s">
        <v>5046</v>
      </c>
      <c r="E23" s="100"/>
    </row>
    <row r="24" spans="1:5" ht="14.25">
      <c r="A24" s="31"/>
      <c r="B24" s="31"/>
      <c r="C24" s="31"/>
      <c r="D24" s="31"/>
      <c r="E24" s="100"/>
    </row>
    <row r="25" spans="1:5" ht="12.75">
      <c r="A25" s="280" t="s">
        <v>4386</v>
      </c>
      <c r="B25" s="280"/>
      <c r="C25" s="280"/>
      <c r="D25" s="101" t="s">
        <v>930</v>
      </c>
      <c r="E25" s="100"/>
    </row>
    <row r="26" spans="1:5" ht="12.75">
      <c r="A26" s="102"/>
      <c r="B26" s="279" t="s">
        <v>5746</v>
      </c>
      <c r="C26" s="279"/>
      <c r="D26" s="102" t="s">
        <v>931</v>
      </c>
      <c r="E26" s="100"/>
    </row>
    <row r="27" spans="1:5" ht="12.75">
      <c r="A27" s="34"/>
      <c r="B27" s="34"/>
      <c r="C27" s="34" t="s">
        <v>932</v>
      </c>
      <c r="D27" s="34" t="s">
        <v>5047</v>
      </c>
      <c r="E27" s="100"/>
    </row>
    <row r="28" spans="1:5" ht="12.75">
      <c r="A28" s="102"/>
      <c r="B28" s="279" t="s">
        <v>5749</v>
      </c>
      <c r="C28" s="279"/>
      <c r="D28" s="102" t="s">
        <v>944</v>
      </c>
      <c r="E28" s="100"/>
    </row>
    <row r="29" spans="1:5" ht="12.75">
      <c r="A29" s="34"/>
      <c r="B29" s="34"/>
      <c r="C29" s="34" t="s">
        <v>945</v>
      </c>
      <c r="D29" s="34" t="s">
        <v>5048</v>
      </c>
      <c r="E29" s="100"/>
    </row>
    <row r="30" spans="1:5" ht="12.75">
      <c r="A30" s="102"/>
      <c r="B30" s="279" t="s">
        <v>5752</v>
      </c>
      <c r="C30" s="279"/>
      <c r="D30" s="102" t="s">
        <v>947</v>
      </c>
      <c r="E30" s="100"/>
    </row>
    <row r="31" spans="1:5" ht="12.75">
      <c r="A31" s="34"/>
      <c r="B31" s="34"/>
      <c r="C31" s="34" t="s">
        <v>948</v>
      </c>
      <c r="D31" s="34" t="s">
        <v>5049</v>
      </c>
      <c r="E31" s="100"/>
    </row>
    <row r="32" spans="1:5" ht="12.75">
      <c r="A32" s="34"/>
      <c r="B32" s="34"/>
      <c r="C32" s="34" t="s">
        <v>5050</v>
      </c>
      <c r="D32" s="34" t="s">
        <v>5051</v>
      </c>
      <c r="E32" s="100"/>
    </row>
    <row r="33" spans="1:5" ht="12.75">
      <c r="A33" s="102"/>
      <c r="B33" s="279" t="s">
        <v>5755</v>
      </c>
      <c r="C33" s="279"/>
      <c r="D33" s="102" t="s">
        <v>956</v>
      </c>
      <c r="E33" s="100"/>
    </row>
    <row r="34" spans="1:5" ht="12.75">
      <c r="A34" s="34"/>
      <c r="B34" s="34"/>
      <c r="C34" s="34" t="s">
        <v>957</v>
      </c>
      <c r="D34" s="34" t="s">
        <v>5052</v>
      </c>
      <c r="E34" s="100"/>
    </row>
    <row r="35" spans="1:5" ht="12.75">
      <c r="A35" s="34"/>
      <c r="B35" s="34"/>
      <c r="C35" s="34" t="s">
        <v>959</v>
      </c>
      <c r="D35" s="34" t="s">
        <v>5053</v>
      </c>
      <c r="E35" s="100"/>
    </row>
    <row r="36" spans="1:5" ht="12.75">
      <c r="A36" s="34"/>
      <c r="B36" s="34"/>
      <c r="C36" s="34" t="s">
        <v>969</v>
      </c>
      <c r="D36" s="34" t="s">
        <v>5054</v>
      </c>
      <c r="E36" s="100"/>
    </row>
    <row r="37" spans="1:5" ht="12.75">
      <c r="A37" s="34"/>
      <c r="B37" s="34"/>
      <c r="C37" s="34" t="s">
        <v>971</v>
      </c>
      <c r="D37" s="34" t="s">
        <v>5055</v>
      </c>
      <c r="E37" s="100"/>
    </row>
    <row r="38" spans="1:5" ht="12.75">
      <c r="A38" s="34"/>
      <c r="B38" s="34"/>
      <c r="C38" s="34" t="s">
        <v>5056</v>
      </c>
      <c r="D38" s="34" t="s">
        <v>5057</v>
      </c>
      <c r="E38" s="100"/>
    </row>
    <row r="39" spans="1:5" ht="12.75">
      <c r="A39" s="102"/>
      <c r="B39" s="279" t="s">
        <v>5758</v>
      </c>
      <c r="C39" s="279"/>
      <c r="D39" s="102" t="s">
        <v>981</v>
      </c>
      <c r="E39" s="100"/>
    </row>
    <row r="40" spans="1:5" ht="12.75">
      <c r="A40" s="34"/>
      <c r="B40" s="34"/>
      <c r="C40" s="34" t="s">
        <v>982</v>
      </c>
      <c r="D40" s="34" t="s">
        <v>5058</v>
      </c>
      <c r="E40" s="100"/>
    </row>
    <row r="41" spans="1:5" ht="12.75">
      <c r="A41" s="34"/>
      <c r="B41" s="34"/>
      <c r="C41" s="34" t="s">
        <v>986</v>
      </c>
      <c r="D41" s="34" t="s">
        <v>5059</v>
      </c>
      <c r="E41" s="100"/>
    </row>
    <row r="42" spans="1:5" ht="12.75">
      <c r="A42" s="34"/>
      <c r="B42" s="34"/>
      <c r="C42" s="34" t="s">
        <v>988</v>
      </c>
      <c r="D42" s="34" t="s">
        <v>5060</v>
      </c>
      <c r="E42" s="100"/>
    </row>
    <row r="43" spans="1:5" ht="12.75">
      <c r="A43" s="34"/>
      <c r="B43" s="34"/>
      <c r="C43" s="34" t="s">
        <v>990</v>
      </c>
      <c r="D43" s="34" t="s">
        <v>5061</v>
      </c>
      <c r="E43" s="100"/>
    </row>
    <row r="44" spans="1:5" ht="12.75">
      <c r="A44" s="34"/>
      <c r="B44" s="34"/>
      <c r="C44" s="34" t="s">
        <v>992</v>
      </c>
      <c r="D44" s="34" t="s">
        <v>5062</v>
      </c>
      <c r="E44" s="100"/>
    </row>
    <row r="45" spans="1:5" ht="12.75">
      <c r="A45" s="34"/>
      <c r="B45" s="34"/>
      <c r="C45" s="34" t="s">
        <v>1002</v>
      </c>
      <c r="D45" s="34" t="s">
        <v>5063</v>
      </c>
      <c r="E45" s="100"/>
    </row>
    <row r="46" spans="1:5" ht="12.75">
      <c r="A46" s="34"/>
      <c r="B46" s="34"/>
      <c r="C46" s="34" t="s">
        <v>5064</v>
      </c>
      <c r="D46" s="34" t="s">
        <v>5065</v>
      </c>
      <c r="E46" s="100"/>
    </row>
    <row r="47" spans="1:5" ht="12.75">
      <c r="A47" s="34"/>
      <c r="B47" s="34"/>
      <c r="C47" s="34" t="s">
        <v>5066</v>
      </c>
      <c r="D47" s="34" t="s">
        <v>5067</v>
      </c>
      <c r="E47" s="100"/>
    </row>
    <row r="48" spans="1:5" ht="12.75">
      <c r="A48" s="34"/>
      <c r="B48" s="34"/>
      <c r="C48" s="34" t="s">
        <v>5068</v>
      </c>
      <c r="D48" s="34" t="s">
        <v>5069</v>
      </c>
      <c r="E48" s="100"/>
    </row>
    <row r="49" spans="1:5" ht="12.75">
      <c r="A49" s="102"/>
      <c r="B49" s="279" t="s">
        <v>5761</v>
      </c>
      <c r="C49" s="279"/>
      <c r="D49" s="102" t="s">
        <v>1014</v>
      </c>
      <c r="E49" s="100"/>
    </row>
    <row r="50" spans="1:5" ht="12.75">
      <c r="A50" s="34"/>
      <c r="B50" s="34"/>
      <c r="C50" s="34" t="s">
        <v>1015</v>
      </c>
      <c r="D50" s="34" t="s">
        <v>5070</v>
      </c>
      <c r="E50" s="100"/>
    </row>
    <row r="51" spans="1:5" ht="12.75">
      <c r="A51" s="34"/>
      <c r="B51" s="34"/>
      <c r="C51" s="34" t="s">
        <v>1027</v>
      </c>
      <c r="D51" s="34" t="s">
        <v>5071</v>
      </c>
      <c r="E51" s="100"/>
    </row>
    <row r="52" spans="1:5" ht="12.75">
      <c r="A52" s="34"/>
      <c r="B52" s="34"/>
      <c r="C52" s="34" t="s">
        <v>5072</v>
      </c>
      <c r="D52" s="34" t="s">
        <v>5073</v>
      </c>
      <c r="E52" s="100"/>
    </row>
    <row r="53" spans="1:5" ht="12.75">
      <c r="A53" s="34"/>
      <c r="B53" s="34"/>
      <c r="C53" s="34" t="s">
        <v>5074</v>
      </c>
      <c r="D53" s="34" t="s">
        <v>5075</v>
      </c>
      <c r="E53" s="100"/>
    </row>
    <row r="54" spans="1:5" ht="12.75">
      <c r="A54" s="102"/>
      <c r="B54" s="279" t="s">
        <v>5767</v>
      </c>
      <c r="C54" s="279"/>
      <c r="D54" s="102" t="s">
        <v>1062</v>
      </c>
      <c r="E54" s="100"/>
    </row>
    <row r="55" spans="1:5" ht="12.75">
      <c r="A55" s="34"/>
      <c r="B55" s="34"/>
      <c r="C55" s="34" t="s">
        <v>1065</v>
      </c>
      <c r="D55" s="34" t="s">
        <v>5076</v>
      </c>
      <c r="E55" s="100"/>
    </row>
    <row r="56" spans="1:5" ht="14.25">
      <c r="A56" s="31"/>
      <c r="B56" s="31"/>
      <c r="C56" s="31"/>
      <c r="D56" s="31"/>
      <c r="E56" s="100"/>
    </row>
    <row r="57" spans="1:5" ht="12.75">
      <c r="A57" s="280" t="s">
        <v>1103</v>
      </c>
      <c r="B57" s="280"/>
      <c r="C57" s="280"/>
      <c r="D57" s="101" t="s">
        <v>1104</v>
      </c>
      <c r="E57" s="100"/>
    </row>
    <row r="58" spans="1:5" ht="12.75">
      <c r="A58" s="102"/>
      <c r="B58" s="279" t="s">
        <v>6058</v>
      </c>
      <c r="C58" s="279"/>
      <c r="D58" s="102" t="s">
        <v>1133</v>
      </c>
      <c r="E58" s="100"/>
    </row>
    <row r="59" spans="1:5" ht="12.75">
      <c r="A59" s="34"/>
      <c r="B59" s="34"/>
      <c r="C59" s="34" t="s">
        <v>1138</v>
      </c>
      <c r="D59" s="34" t="s">
        <v>5077</v>
      </c>
      <c r="E59" s="100"/>
    </row>
    <row r="60" spans="1:5" ht="12.75">
      <c r="A60" s="34"/>
      <c r="B60" s="34"/>
      <c r="C60" s="34" t="s">
        <v>1146</v>
      </c>
      <c r="D60" s="34" t="s">
        <v>5078</v>
      </c>
      <c r="E60" s="100"/>
    </row>
    <row r="61" spans="1:5" ht="12.75">
      <c r="A61" s="34"/>
      <c r="B61" s="34"/>
      <c r="C61" s="34" t="s">
        <v>1148</v>
      </c>
      <c r="D61" s="34" t="s">
        <v>5079</v>
      </c>
      <c r="E61" s="100"/>
    </row>
    <row r="62" spans="1:5" ht="12.75">
      <c r="A62" s="34"/>
      <c r="B62" s="34"/>
      <c r="C62" s="34" t="s">
        <v>1156</v>
      </c>
      <c r="D62" s="34" t="s">
        <v>5080</v>
      </c>
      <c r="E62" s="100"/>
    </row>
    <row r="63" spans="1:5" ht="12.75">
      <c r="A63" s="34"/>
      <c r="B63" s="34"/>
      <c r="C63" s="34" t="s">
        <v>1160</v>
      </c>
      <c r="D63" s="34" t="s">
        <v>5081</v>
      </c>
      <c r="E63" s="100"/>
    </row>
    <row r="64" spans="1:5" ht="12.75">
      <c r="A64" s="34"/>
      <c r="B64" s="34"/>
      <c r="C64" s="34" t="s">
        <v>1162</v>
      </c>
      <c r="D64" s="34" t="s">
        <v>5082</v>
      </c>
      <c r="E64" s="100"/>
    </row>
    <row r="65" spans="1:5" ht="12.75">
      <c r="A65" s="34"/>
      <c r="B65" s="34"/>
      <c r="C65" s="34" t="s">
        <v>1168</v>
      </c>
      <c r="D65" s="34" t="s">
        <v>5083</v>
      </c>
      <c r="E65" s="100"/>
    </row>
    <row r="66" spans="1:5" ht="12.75">
      <c r="A66" s="34"/>
      <c r="B66" s="34"/>
      <c r="C66" s="34" t="s">
        <v>1172</v>
      </c>
      <c r="D66" s="34" t="s">
        <v>5084</v>
      </c>
      <c r="E66" s="100"/>
    </row>
    <row r="67" spans="1:5" ht="12.75">
      <c r="A67" s="34"/>
      <c r="B67" s="34"/>
      <c r="C67" s="34" t="s">
        <v>1174</v>
      </c>
      <c r="D67" s="34" t="s">
        <v>5085</v>
      </c>
      <c r="E67" s="100"/>
    </row>
    <row r="68" spans="1:5" ht="12.75">
      <c r="A68" s="34"/>
      <c r="B68" s="34"/>
      <c r="C68" s="34" t="s">
        <v>5086</v>
      </c>
      <c r="D68" s="34" t="s">
        <v>5087</v>
      </c>
      <c r="E68" s="100"/>
    </row>
    <row r="69" spans="1:5" ht="14.25">
      <c r="A69" s="31"/>
      <c r="B69" s="31"/>
      <c r="C69" s="31"/>
      <c r="D69" s="31"/>
      <c r="E69" s="100"/>
    </row>
    <row r="70" spans="1:5" ht="12.75">
      <c r="A70" s="280" t="s">
        <v>1316</v>
      </c>
      <c r="B70" s="280"/>
      <c r="C70" s="280"/>
      <c r="D70" s="101" t="s">
        <v>1317</v>
      </c>
      <c r="E70" s="100"/>
    </row>
    <row r="71" spans="1:5" ht="12.75">
      <c r="A71" s="102"/>
      <c r="B71" s="279" t="s">
        <v>1318</v>
      </c>
      <c r="C71" s="279"/>
      <c r="D71" s="102" t="s">
        <v>1319</v>
      </c>
      <c r="E71" s="100"/>
    </row>
    <row r="72" spans="1:5" ht="12.75">
      <c r="A72" s="34"/>
      <c r="B72" s="34"/>
      <c r="C72" s="34" t="s">
        <v>1324</v>
      </c>
      <c r="D72" s="34" t="s">
        <v>5088</v>
      </c>
      <c r="E72" s="100"/>
    </row>
    <row r="73" spans="1:5" ht="12.75">
      <c r="A73" s="34"/>
      <c r="B73" s="34"/>
      <c r="C73" s="34" t="s">
        <v>1352</v>
      </c>
      <c r="D73" s="34" t="s">
        <v>5089</v>
      </c>
      <c r="E73" s="100"/>
    </row>
    <row r="74" spans="1:5" ht="12.75">
      <c r="A74" s="102"/>
      <c r="B74" s="279" t="s">
        <v>1360</v>
      </c>
      <c r="C74" s="279"/>
      <c r="D74" s="102" t="s">
        <v>1361</v>
      </c>
      <c r="E74" s="100"/>
    </row>
    <row r="75" spans="1:5" ht="12.75">
      <c r="A75" s="34"/>
      <c r="B75" s="34"/>
      <c r="C75" s="34" t="s">
        <v>1362</v>
      </c>
      <c r="D75" s="34" t="s">
        <v>5090</v>
      </c>
      <c r="E75" s="100"/>
    </row>
    <row r="76" spans="1:5" ht="12.75">
      <c r="A76" s="34"/>
      <c r="B76" s="34"/>
      <c r="C76" s="34" t="s">
        <v>1364</v>
      </c>
      <c r="D76" s="34" t="s">
        <v>5091</v>
      </c>
      <c r="E76" s="100"/>
    </row>
    <row r="77" spans="1:5" ht="12.75">
      <c r="A77" s="34"/>
      <c r="B77" s="34"/>
      <c r="C77" s="34" t="s">
        <v>1366</v>
      </c>
      <c r="D77" s="34" t="s">
        <v>5092</v>
      </c>
      <c r="E77" s="100"/>
    </row>
    <row r="78" spans="1:5" ht="12.75">
      <c r="A78" s="102"/>
      <c r="B78" s="279" t="s">
        <v>1380</v>
      </c>
      <c r="C78" s="279"/>
      <c r="D78" s="102" t="s">
        <v>1381</v>
      </c>
      <c r="E78" s="100"/>
    </row>
    <row r="79" spans="1:5" ht="12.75">
      <c r="A79" s="34"/>
      <c r="B79" s="34"/>
      <c r="C79" s="34" t="s">
        <v>1382</v>
      </c>
      <c r="D79" s="34" t="s">
        <v>5093</v>
      </c>
      <c r="E79" s="100"/>
    </row>
    <row r="80" spans="1:5" ht="12.75">
      <c r="A80" s="34"/>
      <c r="B80" s="34"/>
      <c r="C80" s="34" t="s">
        <v>1384</v>
      </c>
      <c r="D80" s="34" t="s">
        <v>5094</v>
      </c>
      <c r="E80" s="100"/>
    </row>
    <row r="81" spans="1:5" ht="12.75">
      <c r="A81" s="34"/>
      <c r="B81" s="34"/>
      <c r="C81" s="34" t="s">
        <v>1386</v>
      </c>
      <c r="D81" s="34" t="s">
        <v>5095</v>
      </c>
      <c r="E81" s="100"/>
    </row>
    <row r="82" spans="1:5" ht="12.75">
      <c r="A82" s="34"/>
      <c r="B82" s="34"/>
      <c r="C82" s="34" t="s">
        <v>1388</v>
      </c>
      <c r="D82" s="34" t="s">
        <v>5096</v>
      </c>
      <c r="E82" s="100"/>
    </row>
    <row r="83" spans="1:5" ht="12.75">
      <c r="A83" s="34"/>
      <c r="B83" s="34"/>
      <c r="C83" s="34" t="s">
        <v>1394</v>
      </c>
      <c r="D83" s="34" t="s">
        <v>5097</v>
      </c>
      <c r="E83" s="100"/>
    </row>
    <row r="84" spans="1:5" ht="12.75">
      <c r="A84" s="102"/>
      <c r="B84" s="279" t="s">
        <v>1406</v>
      </c>
      <c r="C84" s="279"/>
      <c r="D84" s="102" t="s">
        <v>1407</v>
      </c>
      <c r="E84" s="100"/>
    </row>
    <row r="85" spans="1:5" ht="12.75">
      <c r="A85" s="34"/>
      <c r="B85" s="34"/>
      <c r="C85" s="34" t="s">
        <v>1408</v>
      </c>
      <c r="D85" s="34" t="s">
        <v>5098</v>
      </c>
      <c r="E85" s="100"/>
    </row>
    <row r="86" spans="1:5" ht="12.75">
      <c r="A86" s="102"/>
      <c r="B86" s="279" t="s">
        <v>1420</v>
      </c>
      <c r="C86" s="279"/>
      <c r="D86" s="102" t="s">
        <v>1421</v>
      </c>
      <c r="E86" s="100"/>
    </row>
    <row r="87" spans="1:5" ht="12.75">
      <c r="A87" s="34"/>
      <c r="B87" s="34"/>
      <c r="C87" s="34" t="s">
        <v>1424</v>
      </c>
      <c r="D87" s="34" t="s">
        <v>1425</v>
      </c>
      <c r="E87" s="100"/>
    </row>
    <row r="88" spans="1:5" ht="14.25">
      <c r="A88" s="31"/>
      <c r="B88" s="31"/>
      <c r="C88" s="31"/>
      <c r="D88" s="31"/>
      <c r="E88" s="100"/>
    </row>
    <row r="89" spans="1:5" ht="12.75">
      <c r="A89" s="280" t="s">
        <v>6082</v>
      </c>
      <c r="B89" s="280"/>
      <c r="C89" s="280"/>
      <c r="D89" s="101" t="s">
        <v>1430</v>
      </c>
      <c r="E89" s="100"/>
    </row>
    <row r="90" spans="1:5" ht="12.75">
      <c r="A90" s="102"/>
      <c r="B90" s="279" t="s">
        <v>5770</v>
      </c>
      <c r="C90" s="279"/>
      <c r="D90" s="102" t="s">
        <v>1431</v>
      </c>
      <c r="E90" s="100"/>
    </row>
    <row r="91" spans="1:5" ht="12.75">
      <c r="A91" s="34"/>
      <c r="B91" s="34"/>
      <c r="C91" s="34" t="s">
        <v>1434</v>
      </c>
      <c r="D91" s="34" t="s">
        <v>5099</v>
      </c>
      <c r="E91" s="100"/>
    </row>
    <row r="92" spans="1:5" ht="12.75">
      <c r="A92" s="102"/>
      <c r="B92" s="279" t="s">
        <v>4011</v>
      </c>
      <c r="C92" s="279"/>
      <c r="D92" s="102" t="s">
        <v>1452</v>
      </c>
      <c r="E92" s="100"/>
    </row>
    <row r="93" spans="1:5" ht="12.75">
      <c r="A93" s="34"/>
      <c r="B93" s="34"/>
      <c r="C93" s="34" t="s">
        <v>1453</v>
      </c>
      <c r="D93" s="34" t="s">
        <v>5100</v>
      </c>
      <c r="E93" s="100"/>
    </row>
    <row r="94" spans="1:5" ht="12.75">
      <c r="A94" s="102"/>
      <c r="B94" s="279" t="s">
        <v>6221</v>
      </c>
      <c r="C94" s="279"/>
      <c r="D94" s="102" t="s">
        <v>6222</v>
      </c>
      <c r="E94" s="100"/>
    </row>
    <row r="95" spans="1:5" ht="12.75">
      <c r="A95" s="34"/>
      <c r="B95" s="34"/>
      <c r="C95" s="34" t="s">
        <v>6223</v>
      </c>
      <c r="D95" s="34" t="s">
        <v>5101</v>
      </c>
      <c r="E95" s="100"/>
    </row>
    <row r="96" spans="1:5" ht="12.75">
      <c r="A96" s="34"/>
      <c r="B96" s="34"/>
      <c r="C96" s="34" t="s">
        <v>6227</v>
      </c>
      <c r="D96" s="34" t="s">
        <v>5102</v>
      </c>
      <c r="E96" s="100"/>
    </row>
    <row r="97" spans="1:5" ht="12.75">
      <c r="A97" s="34"/>
      <c r="B97" s="34"/>
      <c r="C97" s="34" t="s">
        <v>6229</v>
      </c>
      <c r="D97" s="34" t="s">
        <v>5103</v>
      </c>
      <c r="E97" s="100"/>
    </row>
    <row r="98" spans="1:5" ht="12.75">
      <c r="A98" s="34"/>
      <c r="B98" s="34"/>
      <c r="C98" s="34" t="s">
        <v>6243</v>
      </c>
      <c r="D98" s="34" t="s">
        <v>5104</v>
      </c>
      <c r="E98" s="100"/>
    </row>
    <row r="99" spans="1:5" ht="12.75">
      <c r="A99" s="34"/>
      <c r="B99" s="34"/>
      <c r="C99" s="34" t="s">
        <v>6245</v>
      </c>
      <c r="D99" s="34" t="s">
        <v>5105</v>
      </c>
      <c r="E99" s="100"/>
    </row>
    <row r="100" spans="1:5" ht="14.25">
      <c r="A100" s="31"/>
      <c r="B100" s="31"/>
      <c r="C100" s="31"/>
      <c r="D100" s="31"/>
      <c r="E100" s="100"/>
    </row>
    <row r="101" spans="1:5" ht="12.75">
      <c r="A101" s="280" t="s">
        <v>181</v>
      </c>
      <c r="B101" s="280"/>
      <c r="C101" s="280"/>
      <c r="D101" s="101" t="s">
        <v>6309</v>
      </c>
      <c r="E101" s="100"/>
    </row>
    <row r="102" spans="1:5" ht="12.75">
      <c r="A102" s="102"/>
      <c r="B102" s="279" t="s">
        <v>6079</v>
      </c>
      <c r="C102" s="279"/>
      <c r="D102" s="102" t="s">
        <v>6310</v>
      </c>
      <c r="E102" s="100"/>
    </row>
    <row r="103" spans="1:5" ht="12.75">
      <c r="A103" s="34"/>
      <c r="B103" s="34"/>
      <c r="C103" s="34" t="s">
        <v>6311</v>
      </c>
      <c r="D103" s="34" t="s">
        <v>5106</v>
      </c>
      <c r="E103" s="100"/>
    </row>
    <row r="104" spans="1:5" ht="12.75">
      <c r="A104" s="34"/>
      <c r="B104" s="34"/>
      <c r="C104" s="34" t="s">
        <v>6317</v>
      </c>
      <c r="D104" s="34" t="s">
        <v>5107</v>
      </c>
      <c r="E104" s="100"/>
    </row>
    <row r="105" spans="1:5" ht="12.75">
      <c r="A105" s="34"/>
      <c r="B105" s="34"/>
      <c r="C105" s="34" t="s">
        <v>6319</v>
      </c>
      <c r="D105" s="34" t="s">
        <v>5108</v>
      </c>
      <c r="E105" s="100"/>
    </row>
    <row r="106" spans="1:5" ht="12.75">
      <c r="A106" s="34"/>
      <c r="B106" s="34"/>
      <c r="C106" s="34" t="s">
        <v>6323</v>
      </c>
      <c r="D106" s="34" t="s">
        <v>5109</v>
      </c>
      <c r="E106" s="100"/>
    </row>
    <row r="107" spans="1:5" ht="12.75">
      <c r="A107" s="102"/>
      <c r="B107" s="279" t="s">
        <v>6083</v>
      </c>
      <c r="C107" s="279"/>
      <c r="D107" s="102" t="s">
        <v>6343</v>
      </c>
      <c r="E107" s="100"/>
    </row>
    <row r="108" spans="1:5" ht="12.75">
      <c r="A108" s="34"/>
      <c r="B108" s="34"/>
      <c r="C108" s="34" t="s">
        <v>5110</v>
      </c>
      <c r="D108" s="34" t="s">
        <v>5111</v>
      </c>
      <c r="E108" s="100"/>
    </row>
    <row r="109" spans="1:5" ht="12.75">
      <c r="A109" s="34"/>
      <c r="B109" s="34"/>
      <c r="C109" s="34" t="s">
        <v>5112</v>
      </c>
      <c r="D109" s="34" t="s">
        <v>5113</v>
      </c>
      <c r="E109" s="100"/>
    </row>
    <row r="110" spans="1:5" ht="12.75">
      <c r="A110" s="102"/>
      <c r="B110" s="279" t="s">
        <v>6350</v>
      </c>
      <c r="C110" s="279"/>
      <c r="D110" s="102" t="s">
        <v>6351</v>
      </c>
      <c r="E110" s="100"/>
    </row>
    <row r="111" spans="1:5" ht="12.75">
      <c r="A111" s="34"/>
      <c r="B111" s="34"/>
      <c r="C111" s="34" t="s">
        <v>6352</v>
      </c>
      <c r="D111" s="34" t="s">
        <v>5114</v>
      </c>
      <c r="E111" s="100"/>
    </row>
    <row r="112" spans="1:5" ht="12.75">
      <c r="A112" s="102"/>
      <c r="B112" s="279" t="s">
        <v>6356</v>
      </c>
      <c r="C112" s="279"/>
      <c r="D112" s="102" t="s">
        <v>6357</v>
      </c>
      <c r="E112" s="100"/>
    </row>
    <row r="113" spans="1:5" ht="12.75">
      <c r="A113" s="34"/>
      <c r="B113" s="34"/>
      <c r="C113" s="34" t="s">
        <v>5115</v>
      </c>
      <c r="D113" s="34" t="s">
        <v>5116</v>
      </c>
      <c r="E113" s="100"/>
    </row>
    <row r="114" spans="1:5" ht="12.75">
      <c r="A114" s="102"/>
      <c r="B114" s="279" t="s">
        <v>6366</v>
      </c>
      <c r="C114" s="279"/>
      <c r="D114" s="102" t="s">
        <v>6367</v>
      </c>
      <c r="E114" s="100"/>
    </row>
    <row r="115" spans="1:5" ht="12.75">
      <c r="A115" s="34"/>
      <c r="B115" s="34"/>
      <c r="C115" s="34" t="s">
        <v>5117</v>
      </c>
      <c r="D115" s="34" t="s">
        <v>5118</v>
      </c>
      <c r="E115" s="100"/>
    </row>
    <row r="116" spans="1:5" ht="12.75">
      <c r="A116" s="102"/>
      <c r="B116" s="279" t="s">
        <v>6386</v>
      </c>
      <c r="C116" s="279"/>
      <c r="D116" s="102" t="s">
        <v>6387</v>
      </c>
      <c r="E116" s="100"/>
    </row>
    <row r="117" spans="1:5" ht="12.75">
      <c r="A117" s="34"/>
      <c r="B117" s="34"/>
      <c r="C117" s="34" t="s">
        <v>5119</v>
      </c>
      <c r="D117" s="34" t="s">
        <v>5120</v>
      </c>
      <c r="E117" s="100"/>
    </row>
    <row r="118" spans="1:5" ht="14.25">
      <c r="A118" s="31"/>
      <c r="B118" s="31"/>
      <c r="C118" s="31"/>
      <c r="D118" s="31"/>
      <c r="E118" s="100"/>
    </row>
    <row r="119" spans="1:5" ht="12.75">
      <c r="A119" s="280" t="s">
        <v>147</v>
      </c>
      <c r="B119" s="280"/>
      <c r="C119" s="280"/>
      <c r="D119" s="101" t="s">
        <v>6398</v>
      </c>
      <c r="E119" s="100"/>
    </row>
    <row r="120" spans="1:5" ht="12.75">
      <c r="A120" s="102"/>
      <c r="B120" s="279" t="s">
        <v>6399</v>
      </c>
      <c r="C120" s="279"/>
      <c r="D120" s="102" t="s">
        <v>6400</v>
      </c>
      <c r="E120" s="100"/>
    </row>
    <row r="121" spans="1:5" ht="12.75">
      <c r="A121" s="34"/>
      <c r="B121" s="34"/>
      <c r="C121" s="34" t="s">
        <v>6401</v>
      </c>
      <c r="D121" s="34" t="s">
        <v>5121</v>
      </c>
      <c r="E121" s="100"/>
    </row>
    <row r="122" spans="1:5" ht="12.75">
      <c r="A122" s="34"/>
      <c r="B122" s="34"/>
      <c r="C122" s="34" t="s">
        <v>6407</v>
      </c>
      <c r="D122" s="34" t="s">
        <v>5122</v>
      </c>
      <c r="E122" s="100"/>
    </row>
    <row r="123" spans="1:5" ht="12.75">
      <c r="A123" s="34"/>
      <c r="B123" s="34"/>
      <c r="C123" s="34" t="s">
        <v>5123</v>
      </c>
      <c r="D123" s="34" t="s">
        <v>5124</v>
      </c>
      <c r="E123" s="100"/>
    </row>
    <row r="124" spans="1:5" ht="12.75">
      <c r="A124" s="102"/>
      <c r="B124" s="279" t="s">
        <v>6425</v>
      </c>
      <c r="C124" s="279"/>
      <c r="D124" s="102" t="s">
        <v>6426</v>
      </c>
      <c r="E124" s="100"/>
    </row>
    <row r="125" spans="1:5" ht="12.75">
      <c r="A125" s="34"/>
      <c r="B125" s="34"/>
      <c r="C125" s="34" t="s">
        <v>6427</v>
      </c>
      <c r="D125" s="34" t="s">
        <v>5125</v>
      </c>
      <c r="E125" s="100"/>
    </row>
    <row r="126" spans="1:5" ht="12.75">
      <c r="A126" s="34"/>
      <c r="B126" s="34"/>
      <c r="C126" s="34" t="s">
        <v>6433</v>
      </c>
      <c r="D126" s="34" t="s">
        <v>5126</v>
      </c>
      <c r="E126" s="100"/>
    </row>
    <row r="127" spans="1:5" ht="12.75">
      <c r="A127" s="34"/>
      <c r="B127" s="34"/>
      <c r="C127" s="34" t="s">
        <v>5127</v>
      </c>
      <c r="D127" s="34" t="s">
        <v>5128</v>
      </c>
      <c r="E127" s="100"/>
    </row>
    <row r="128" spans="1:5" ht="12.75">
      <c r="A128" s="34"/>
      <c r="B128" s="34"/>
      <c r="C128" s="34" t="s">
        <v>5129</v>
      </c>
      <c r="D128" s="34" t="s">
        <v>5130</v>
      </c>
      <c r="E128" s="100"/>
    </row>
    <row r="129" spans="1:5" ht="12.75">
      <c r="A129" s="34"/>
      <c r="B129" s="34"/>
      <c r="C129" s="34" t="s">
        <v>5131</v>
      </c>
      <c r="D129" s="34" t="s">
        <v>5132</v>
      </c>
      <c r="E129" s="100"/>
    </row>
    <row r="130" spans="1:5" ht="12.75">
      <c r="A130" s="102"/>
      <c r="B130" s="279" t="s">
        <v>6435</v>
      </c>
      <c r="C130" s="279"/>
      <c r="D130" s="102" t="s">
        <v>6436</v>
      </c>
      <c r="E130" s="100"/>
    </row>
    <row r="131" spans="1:5" ht="12.75">
      <c r="A131" s="34"/>
      <c r="B131" s="34"/>
      <c r="C131" s="34" t="s">
        <v>6437</v>
      </c>
      <c r="D131" s="34" t="s">
        <v>5133</v>
      </c>
      <c r="E131" s="100"/>
    </row>
    <row r="132" spans="1:5" ht="12.75">
      <c r="A132" s="34"/>
      <c r="B132" s="34"/>
      <c r="C132" s="34" t="s">
        <v>6439</v>
      </c>
      <c r="D132" s="34" t="s">
        <v>5134</v>
      </c>
      <c r="E132" s="100"/>
    </row>
    <row r="133" spans="1:5" ht="12.75">
      <c r="A133" s="34"/>
      <c r="B133" s="34"/>
      <c r="C133" s="34" t="s">
        <v>6441</v>
      </c>
      <c r="D133" s="34" t="s">
        <v>5135</v>
      </c>
      <c r="E133" s="100"/>
    </row>
    <row r="134" spans="1:5" ht="12.75">
      <c r="A134" s="34"/>
      <c r="B134" s="34"/>
      <c r="C134" s="34" t="s">
        <v>6449</v>
      </c>
      <c r="D134" s="34" t="s">
        <v>5136</v>
      </c>
      <c r="E134" s="100"/>
    </row>
    <row r="135" spans="1:5" ht="12.75">
      <c r="A135" s="34"/>
      <c r="B135" s="34"/>
      <c r="C135" s="34" t="s">
        <v>6453</v>
      </c>
      <c r="D135" s="34" t="s">
        <v>5137</v>
      </c>
      <c r="E135" s="100"/>
    </row>
    <row r="136" spans="1:5" ht="12.75">
      <c r="A136" s="34"/>
      <c r="B136" s="34"/>
      <c r="C136" s="34" t="s">
        <v>6459</v>
      </c>
      <c r="D136" s="34" t="s">
        <v>5138</v>
      </c>
      <c r="E136" s="100"/>
    </row>
    <row r="137" spans="1:5" ht="12.75">
      <c r="A137" s="102"/>
      <c r="B137" s="279" t="s">
        <v>6483</v>
      </c>
      <c r="C137" s="279"/>
      <c r="D137" s="102" t="s">
        <v>6484</v>
      </c>
      <c r="E137" s="100"/>
    </row>
    <row r="138" spans="1:5" ht="12.75">
      <c r="A138" s="34"/>
      <c r="B138" s="34"/>
      <c r="C138" s="34" t="s">
        <v>6485</v>
      </c>
      <c r="D138" s="34" t="s">
        <v>5139</v>
      </c>
      <c r="E138" s="100"/>
    </row>
    <row r="139" spans="1:5" ht="12.75">
      <c r="A139" s="34"/>
      <c r="B139" s="34"/>
      <c r="C139" s="34" t="s">
        <v>6489</v>
      </c>
      <c r="D139" s="34" t="s">
        <v>5140</v>
      </c>
      <c r="E139" s="100"/>
    </row>
    <row r="140" spans="1:5" ht="12.75">
      <c r="A140" s="34"/>
      <c r="B140" s="34"/>
      <c r="C140" s="34" t="s">
        <v>5141</v>
      </c>
      <c r="D140" s="34" t="s">
        <v>5142</v>
      </c>
      <c r="E140" s="100"/>
    </row>
    <row r="141" spans="1:5" ht="12.75">
      <c r="A141" s="102"/>
      <c r="B141" s="279" t="s">
        <v>6503</v>
      </c>
      <c r="C141" s="279"/>
      <c r="D141" s="102" t="s">
        <v>6504</v>
      </c>
      <c r="E141" s="100"/>
    </row>
    <row r="142" spans="1:5" ht="12.75">
      <c r="A142" s="34"/>
      <c r="B142" s="34"/>
      <c r="C142" s="34" t="s">
        <v>6505</v>
      </c>
      <c r="D142" s="34" t="s">
        <v>5143</v>
      </c>
      <c r="E142" s="100"/>
    </row>
    <row r="143" spans="1:5" ht="12.75">
      <c r="A143" s="34"/>
      <c r="B143" s="34"/>
      <c r="C143" s="34" t="s">
        <v>6511</v>
      </c>
      <c r="D143" s="34" t="s">
        <v>5144</v>
      </c>
      <c r="E143" s="100"/>
    </row>
    <row r="144" spans="1:5" ht="12.75">
      <c r="A144" s="34"/>
      <c r="B144" s="34"/>
      <c r="C144" s="34" t="s">
        <v>6523</v>
      </c>
      <c r="D144" s="34" t="s">
        <v>5145</v>
      </c>
      <c r="E144" s="100"/>
    </row>
    <row r="145" spans="1:5" ht="12.75">
      <c r="A145" s="34"/>
      <c r="B145" s="34"/>
      <c r="C145" s="34" t="s">
        <v>6531</v>
      </c>
      <c r="D145" s="34" t="s">
        <v>5146</v>
      </c>
      <c r="E145" s="100"/>
    </row>
    <row r="146" spans="1:5" ht="12.75">
      <c r="A146" s="34"/>
      <c r="B146" s="34"/>
      <c r="C146" s="34" t="s">
        <v>6533</v>
      </c>
      <c r="D146" s="34" t="s">
        <v>5147</v>
      </c>
      <c r="E146" s="100"/>
    </row>
    <row r="147" spans="1:5" ht="12.75">
      <c r="A147" s="102"/>
      <c r="B147" s="279" t="s">
        <v>6539</v>
      </c>
      <c r="C147" s="279"/>
      <c r="D147" s="102" t="s">
        <v>6540</v>
      </c>
      <c r="E147" s="100"/>
    </row>
    <row r="148" spans="1:5" ht="12.75">
      <c r="A148" s="34"/>
      <c r="B148" s="34"/>
      <c r="C148" s="34" t="s">
        <v>6545</v>
      </c>
      <c r="D148" s="34" t="s">
        <v>5148</v>
      </c>
      <c r="E148" s="100"/>
    </row>
    <row r="149" spans="1:5" ht="12.75">
      <c r="A149" s="34"/>
      <c r="B149" s="34"/>
      <c r="C149" s="34" t="s">
        <v>6547</v>
      </c>
      <c r="D149" s="34" t="s">
        <v>5149</v>
      </c>
      <c r="E149" s="100"/>
    </row>
    <row r="150" spans="1:5" ht="12.75">
      <c r="A150" s="34"/>
      <c r="B150" s="34"/>
      <c r="C150" s="34" t="s">
        <v>6551</v>
      </c>
      <c r="D150" s="34" t="s">
        <v>5150</v>
      </c>
      <c r="E150" s="100"/>
    </row>
    <row r="151" spans="1:5" ht="12.75">
      <c r="A151" s="34"/>
      <c r="B151" s="34"/>
      <c r="C151" s="34" t="s">
        <v>6553</v>
      </c>
      <c r="D151" s="34" t="s">
        <v>5151</v>
      </c>
      <c r="E151" s="100"/>
    </row>
    <row r="152" spans="1:5" ht="12.75">
      <c r="A152" s="102"/>
      <c r="B152" s="279" t="s">
        <v>6559</v>
      </c>
      <c r="C152" s="279"/>
      <c r="D152" s="102" t="s">
        <v>6560</v>
      </c>
      <c r="E152" s="100"/>
    </row>
    <row r="153" spans="1:5" ht="12.75">
      <c r="A153" s="34"/>
      <c r="B153" s="34"/>
      <c r="C153" s="34" t="s">
        <v>6563</v>
      </c>
      <c r="D153" s="34" t="s">
        <v>5152</v>
      </c>
      <c r="E153" s="100"/>
    </row>
    <row r="154" spans="1:5" ht="12.75">
      <c r="A154" s="34"/>
      <c r="B154" s="34"/>
      <c r="C154" s="34" t="s">
        <v>6565</v>
      </c>
      <c r="D154" s="34" t="s">
        <v>5153</v>
      </c>
      <c r="E154" s="100"/>
    </row>
    <row r="155" spans="1:5" ht="12.75">
      <c r="A155" s="34"/>
      <c r="B155" s="34"/>
      <c r="C155" s="34" t="s">
        <v>5154</v>
      </c>
      <c r="D155" s="34" t="s">
        <v>5155</v>
      </c>
      <c r="E155" s="100"/>
    </row>
    <row r="156" spans="1:5" ht="12.75">
      <c r="A156" s="34"/>
      <c r="B156" s="34"/>
      <c r="C156" s="34" t="s">
        <v>5156</v>
      </c>
      <c r="D156" s="34" t="s">
        <v>5157</v>
      </c>
      <c r="E156" s="100"/>
    </row>
    <row r="157" spans="1:5" ht="12.75">
      <c r="A157" s="102"/>
      <c r="B157" s="279" t="s">
        <v>6567</v>
      </c>
      <c r="C157" s="279"/>
      <c r="D157" s="102" t="s">
        <v>6568</v>
      </c>
      <c r="E157" s="100"/>
    </row>
    <row r="158" spans="1:5" ht="12.75">
      <c r="A158" s="34"/>
      <c r="B158" s="34"/>
      <c r="C158" s="34" t="s">
        <v>6569</v>
      </c>
      <c r="D158" s="34" t="s">
        <v>5158</v>
      </c>
      <c r="E158" s="100"/>
    </row>
    <row r="159" spans="1:5" ht="12.75">
      <c r="A159" s="34"/>
      <c r="B159" s="34"/>
      <c r="C159" s="34" t="s">
        <v>6571</v>
      </c>
      <c r="D159" s="34" t="s">
        <v>5159</v>
      </c>
      <c r="E159" s="100"/>
    </row>
    <row r="160" spans="1:5" ht="12.75">
      <c r="A160" s="34"/>
      <c r="B160" s="34"/>
      <c r="C160" s="34" t="s">
        <v>6573</v>
      </c>
      <c r="D160" s="34" t="s">
        <v>5160</v>
      </c>
      <c r="E160" s="100"/>
    </row>
    <row r="161" spans="1:5" ht="12.75">
      <c r="A161" s="34"/>
      <c r="B161" s="34"/>
      <c r="C161" s="34" t="s">
        <v>6575</v>
      </c>
      <c r="D161" s="34" t="s">
        <v>5161</v>
      </c>
      <c r="E161" s="100"/>
    </row>
    <row r="162" spans="1:5" ht="12.75">
      <c r="A162" s="34"/>
      <c r="B162" s="34"/>
      <c r="C162" s="34" t="s">
        <v>5162</v>
      </c>
      <c r="D162" s="34" t="s">
        <v>5163</v>
      </c>
      <c r="E162" s="100"/>
    </row>
    <row r="163" spans="1:5" ht="12.75">
      <c r="A163" s="102"/>
      <c r="B163" s="279" t="s">
        <v>6587</v>
      </c>
      <c r="C163" s="279"/>
      <c r="D163" s="102" t="s">
        <v>6588</v>
      </c>
      <c r="E163" s="100"/>
    </row>
    <row r="164" spans="1:5" ht="12.75">
      <c r="A164" s="34"/>
      <c r="B164" s="34"/>
      <c r="C164" s="34" t="s">
        <v>6589</v>
      </c>
      <c r="D164" s="34" t="s">
        <v>5164</v>
      </c>
      <c r="E164" s="100"/>
    </row>
    <row r="165" spans="1:5" ht="12.75">
      <c r="A165" s="102"/>
      <c r="B165" s="279" t="s">
        <v>6603</v>
      </c>
      <c r="C165" s="279"/>
      <c r="D165" s="102" t="s">
        <v>6604</v>
      </c>
      <c r="E165" s="100"/>
    </row>
    <row r="166" spans="1:5" ht="12.75">
      <c r="A166" s="34"/>
      <c r="B166" s="34"/>
      <c r="C166" s="34" t="s">
        <v>6605</v>
      </c>
      <c r="D166" s="34" t="s">
        <v>5165</v>
      </c>
      <c r="E166" s="100"/>
    </row>
    <row r="167" spans="1:5" ht="12.75">
      <c r="A167" s="34"/>
      <c r="B167" s="34"/>
      <c r="C167" s="34" t="s">
        <v>6613</v>
      </c>
      <c r="D167" s="34" t="s">
        <v>5166</v>
      </c>
      <c r="E167" s="100"/>
    </row>
    <row r="168" spans="1:5" ht="12.75">
      <c r="A168" s="34"/>
      <c r="B168" s="34"/>
      <c r="C168" s="34" t="s">
        <v>6633</v>
      </c>
      <c r="D168" s="34" t="s">
        <v>5167</v>
      </c>
      <c r="E168" s="100"/>
    </row>
    <row r="169" spans="1:5" ht="12.75">
      <c r="A169" s="34"/>
      <c r="B169" s="34"/>
      <c r="C169" s="34" t="s">
        <v>6645</v>
      </c>
      <c r="D169" s="34" t="s">
        <v>5168</v>
      </c>
      <c r="E169" s="100"/>
    </row>
    <row r="170" spans="1:5" ht="12.75">
      <c r="A170" s="34"/>
      <c r="B170" s="34"/>
      <c r="C170" s="34" t="s">
        <v>6655</v>
      </c>
      <c r="D170" s="34" t="s">
        <v>5169</v>
      </c>
      <c r="E170" s="100"/>
    </row>
    <row r="171" spans="1:5" ht="12.75">
      <c r="A171" s="34"/>
      <c r="B171" s="34"/>
      <c r="C171" s="34" t="s">
        <v>6661</v>
      </c>
      <c r="D171" s="34" t="s">
        <v>5170</v>
      </c>
      <c r="E171" s="100"/>
    </row>
    <row r="172" spans="1:5" ht="12.75">
      <c r="A172" s="34"/>
      <c r="B172" s="34"/>
      <c r="C172" s="34" t="s">
        <v>6663</v>
      </c>
      <c r="D172" s="34" t="s">
        <v>5171</v>
      </c>
      <c r="E172" s="100"/>
    </row>
    <row r="173" spans="1:5" ht="12.75">
      <c r="A173" s="34"/>
      <c r="B173" s="34"/>
      <c r="C173" s="34" t="s">
        <v>5172</v>
      </c>
      <c r="D173" s="34" t="s">
        <v>5173</v>
      </c>
      <c r="E173" s="100"/>
    </row>
    <row r="174" spans="1:5" ht="12.75">
      <c r="A174" s="34"/>
      <c r="B174" s="34"/>
      <c r="C174" s="34" t="s">
        <v>5174</v>
      </c>
      <c r="D174" s="34" t="s">
        <v>5175</v>
      </c>
      <c r="E174" s="100"/>
    </row>
    <row r="175" spans="1:5" ht="12.75">
      <c r="A175" s="34"/>
      <c r="B175" s="34"/>
      <c r="C175" s="34" t="s">
        <v>5176</v>
      </c>
      <c r="D175" s="34" t="s">
        <v>5177</v>
      </c>
      <c r="E175" s="100"/>
    </row>
    <row r="176" spans="1:5" ht="12.75">
      <c r="A176" s="34"/>
      <c r="B176" s="34"/>
      <c r="C176" s="34" t="s">
        <v>5178</v>
      </c>
      <c r="D176" s="34" t="s">
        <v>5179</v>
      </c>
      <c r="E176" s="100"/>
    </row>
    <row r="177" spans="1:5" ht="12.75">
      <c r="A177" s="34"/>
      <c r="B177" s="34"/>
      <c r="C177" s="34" t="s">
        <v>5180</v>
      </c>
      <c r="D177" s="34" t="s">
        <v>5181</v>
      </c>
      <c r="E177" s="100"/>
    </row>
    <row r="178" spans="1:5" ht="12.75">
      <c r="A178" s="34"/>
      <c r="B178" s="34"/>
      <c r="C178" s="34" t="s">
        <v>5182</v>
      </c>
      <c r="D178" s="34" t="s">
        <v>5183</v>
      </c>
      <c r="E178" s="100"/>
    </row>
    <row r="179" spans="1:5" ht="12.75">
      <c r="A179" s="34"/>
      <c r="B179" s="34"/>
      <c r="C179" s="34" t="s">
        <v>6709</v>
      </c>
      <c r="D179" s="34" t="s">
        <v>6710</v>
      </c>
      <c r="E179" s="100"/>
    </row>
    <row r="180" spans="1:5" ht="14.25">
      <c r="A180" s="31"/>
      <c r="B180" s="31"/>
      <c r="C180" s="31"/>
      <c r="D180" s="31"/>
      <c r="E180" s="100"/>
    </row>
    <row r="181" spans="1:5" ht="12.75">
      <c r="A181" s="280" t="s">
        <v>4370</v>
      </c>
      <c r="B181" s="280"/>
      <c r="C181" s="280"/>
      <c r="D181" s="101" t="s">
        <v>6719</v>
      </c>
      <c r="E181" s="100"/>
    </row>
    <row r="182" spans="1:5" ht="12.75">
      <c r="A182" s="102"/>
      <c r="B182" s="279" t="s">
        <v>6720</v>
      </c>
      <c r="C182" s="279"/>
      <c r="D182" s="102" t="s">
        <v>6721</v>
      </c>
      <c r="E182" s="100"/>
    </row>
    <row r="183" spans="1:5" ht="12.75">
      <c r="A183" s="34"/>
      <c r="B183" s="34"/>
      <c r="C183" s="34" t="s">
        <v>5184</v>
      </c>
      <c r="D183" s="34" t="s">
        <v>5185</v>
      </c>
      <c r="E183" s="100"/>
    </row>
    <row r="184" spans="1:5" ht="12.75">
      <c r="A184" s="102"/>
      <c r="B184" s="279" t="s">
        <v>6730</v>
      </c>
      <c r="C184" s="279"/>
      <c r="D184" s="102" t="s">
        <v>6731</v>
      </c>
      <c r="E184" s="100"/>
    </row>
    <row r="185" spans="1:5" ht="12.75">
      <c r="A185" s="34"/>
      <c r="B185" s="34"/>
      <c r="C185" s="34" t="s">
        <v>6732</v>
      </c>
      <c r="D185" s="34" t="s">
        <v>5186</v>
      </c>
      <c r="E185" s="100"/>
    </row>
    <row r="186" spans="1:5" ht="12.75">
      <c r="A186" s="102"/>
      <c r="B186" s="279" t="s">
        <v>6754</v>
      </c>
      <c r="C186" s="279"/>
      <c r="D186" s="102" t="s">
        <v>6755</v>
      </c>
      <c r="E186" s="100"/>
    </row>
    <row r="187" spans="1:5" ht="12.75">
      <c r="A187" s="34"/>
      <c r="B187" s="34"/>
      <c r="C187" s="34" t="s">
        <v>5187</v>
      </c>
      <c r="D187" s="34" t="s">
        <v>5188</v>
      </c>
      <c r="E187" s="100"/>
    </row>
    <row r="188" spans="1:5" ht="14.25">
      <c r="A188" s="31"/>
      <c r="B188" s="31"/>
      <c r="C188" s="31"/>
      <c r="D188" s="31"/>
      <c r="E188" s="100"/>
    </row>
    <row r="189" spans="1:5" ht="12.75">
      <c r="A189" s="280" t="s">
        <v>4421</v>
      </c>
      <c r="B189" s="280"/>
      <c r="C189" s="280"/>
      <c r="D189" s="101" t="s">
        <v>6762</v>
      </c>
      <c r="E189" s="100"/>
    </row>
    <row r="190" spans="1:5" ht="12.75">
      <c r="A190" s="102"/>
      <c r="B190" s="279" t="s">
        <v>6807</v>
      </c>
      <c r="C190" s="279"/>
      <c r="D190" s="102" t="s">
        <v>6808</v>
      </c>
      <c r="E190" s="100"/>
    </row>
    <row r="191" spans="1:5" ht="12.75">
      <c r="A191" s="34"/>
      <c r="B191" s="34"/>
      <c r="C191" s="34" t="s">
        <v>6811</v>
      </c>
      <c r="D191" s="34" t="s">
        <v>5189</v>
      </c>
      <c r="E191" s="100"/>
    </row>
    <row r="192" spans="1:5" ht="12.75">
      <c r="A192" s="34"/>
      <c r="B192" s="34"/>
      <c r="C192" s="34" t="s">
        <v>6845</v>
      </c>
      <c r="D192" s="34" t="s">
        <v>6846</v>
      </c>
      <c r="E192" s="100"/>
    </row>
    <row r="193" spans="1:5" ht="14.25">
      <c r="A193" s="31"/>
      <c r="B193" s="31"/>
      <c r="C193" s="31"/>
      <c r="D193" s="31"/>
      <c r="E193" s="100"/>
    </row>
    <row r="194" spans="1:5" ht="12.75">
      <c r="A194" s="280" t="s">
        <v>6907</v>
      </c>
      <c r="B194" s="280"/>
      <c r="C194" s="280"/>
      <c r="D194" s="101" t="s">
        <v>6908</v>
      </c>
      <c r="E194" s="100"/>
    </row>
    <row r="195" spans="1:5" ht="12.75">
      <c r="A195" s="102"/>
      <c r="B195" s="279" t="s">
        <v>6909</v>
      </c>
      <c r="C195" s="279"/>
      <c r="D195" s="102" t="s">
        <v>6910</v>
      </c>
      <c r="E195" s="100"/>
    </row>
    <row r="196" spans="1:5" ht="12.75">
      <c r="A196" s="34"/>
      <c r="B196" s="34"/>
      <c r="C196" s="34" t="s">
        <v>6913</v>
      </c>
      <c r="D196" s="34" t="s">
        <v>5190</v>
      </c>
      <c r="E196" s="100"/>
    </row>
    <row r="197" spans="1:5" ht="12.75">
      <c r="A197" s="34"/>
      <c r="B197" s="34"/>
      <c r="C197" s="34" t="s">
        <v>6917</v>
      </c>
      <c r="D197" s="34" t="s">
        <v>5191</v>
      </c>
      <c r="E197" s="100"/>
    </row>
    <row r="198" spans="1:5" ht="12.75">
      <c r="A198" s="102"/>
      <c r="B198" s="279" t="s">
        <v>1524</v>
      </c>
      <c r="C198" s="279"/>
      <c r="D198" s="102" t="s">
        <v>1525</v>
      </c>
      <c r="E198" s="100"/>
    </row>
    <row r="199" spans="1:5" ht="12.75">
      <c r="A199" s="34"/>
      <c r="B199" s="34"/>
      <c r="C199" s="34" t="s">
        <v>1530</v>
      </c>
      <c r="D199" s="34" t="s">
        <v>5192</v>
      </c>
      <c r="E199" s="100"/>
    </row>
    <row r="200" spans="1:5" ht="14.25">
      <c r="A200" s="31"/>
      <c r="B200" s="31"/>
      <c r="C200" s="31"/>
      <c r="D200" s="31"/>
      <c r="E200" s="100"/>
    </row>
    <row r="201" spans="1:5" ht="12.75">
      <c r="A201" s="280" t="s">
        <v>1582</v>
      </c>
      <c r="B201" s="280"/>
      <c r="C201" s="280"/>
      <c r="D201" s="101" t="s">
        <v>1583</v>
      </c>
      <c r="E201" s="100"/>
    </row>
    <row r="202" spans="1:5" ht="12.75">
      <c r="A202" s="102"/>
      <c r="B202" s="279" t="s">
        <v>1584</v>
      </c>
      <c r="C202" s="279"/>
      <c r="D202" s="102" t="s">
        <v>1585</v>
      </c>
      <c r="E202" s="100"/>
    </row>
    <row r="203" spans="1:5" ht="12.75">
      <c r="A203" s="34"/>
      <c r="B203" s="34"/>
      <c r="C203" s="34" t="s">
        <v>1590</v>
      </c>
      <c r="D203" s="34" t="s">
        <v>5193</v>
      </c>
      <c r="E203" s="100"/>
    </row>
    <row r="204" spans="1:5" ht="12.75">
      <c r="A204" s="34"/>
      <c r="B204" s="34"/>
      <c r="C204" s="34" t="s">
        <v>5194</v>
      </c>
      <c r="D204" s="34" t="s">
        <v>5195</v>
      </c>
      <c r="E204" s="100"/>
    </row>
    <row r="205" spans="1:5" ht="12.75">
      <c r="A205" s="102"/>
      <c r="B205" s="279" t="s">
        <v>1596</v>
      </c>
      <c r="C205" s="279"/>
      <c r="D205" s="102" t="s">
        <v>1597</v>
      </c>
      <c r="E205" s="100"/>
    </row>
    <row r="206" spans="1:5" ht="12.75">
      <c r="A206" s="34"/>
      <c r="B206" s="34"/>
      <c r="C206" s="34" t="s">
        <v>1598</v>
      </c>
      <c r="D206" s="34" t="s">
        <v>5196</v>
      </c>
      <c r="E206" s="100"/>
    </row>
    <row r="207" spans="1:5" ht="14.25">
      <c r="A207" s="31"/>
      <c r="B207" s="31"/>
      <c r="C207" s="31"/>
      <c r="D207" s="31"/>
      <c r="E207" s="100"/>
    </row>
    <row r="208" spans="1:5" ht="12.75">
      <c r="A208" s="280" t="s">
        <v>1614</v>
      </c>
      <c r="B208" s="280"/>
      <c r="C208" s="280"/>
      <c r="D208" s="101" t="s">
        <v>1615</v>
      </c>
      <c r="E208" s="100"/>
    </row>
    <row r="209" spans="1:5" ht="12.75">
      <c r="A209" s="102"/>
      <c r="B209" s="279" t="s">
        <v>1616</v>
      </c>
      <c r="C209" s="279"/>
      <c r="D209" s="102" t="s">
        <v>1617</v>
      </c>
      <c r="E209" s="100"/>
    </row>
    <row r="210" spans="1:5" ht="12.75">
      <c r="A210" s="34"/>
      <c r="B210" s="34"/>
      <c r="C210" s="34" t="s">
        <v>1618</v>
      </c>
      <c r="D210" s="34" t="s">
        <v>5197</v>
      </c>
      <c r="E210" s="100"/>
    </row>
    <row r="211" spans="1:5" ht="12.75">
      <c r="A211" s="34"/>
      <c r="B211" s="34"/>
      <c r="C211" s="34" t="s">
        <v>1628</v>
      </c>
      <c r="D211" s="34" t="s">
        <v>5198</v>
      </c>
      <c r="E211" s="100"/>
    </row>
    <row r="212" spans="1:5" ht="12.75">
      <c r="A212" s="34"/>
      <c r="B212" s="34"/>
      <c r="C212" s="34" t="s">
        <v>5199</v>
      </c>
      <c r="D212" s="34" t="s">
        <v>5200</v>
      </c>
      <c r="E212" s="100"/>
    </row>
    <row r="213" spans="1:5" ht="12.75">
      <c r="A213" s="34"/>
      <c r="B213" s="34"/>
      <c r="C213" s="34" t="s">
        <v>5201</v>
      </c>
      <c r="D213" s="34" t="s">
        <v>5202</v>
      </c>
      <c r="E213" s="100"/>
    </row>
    <row r="214" spans="1:5" ht="12.75">
      <c r="A214" s="34"/>
      <c r="B214" s="34"/>
      <c r="C214" s="34" t="s">
        <v>1630</v>
      </c>
      <c r="D214" s="34" t="s">
        <v>5203</v>
      </c>
      <c r="E214" s="100"/>
    </row>
    <row r="215" spans="1:5" ht="12.75">
      <c r="A215" s="102"/>
      <c r="B215" s="279" t="s">
        <v>1640</v>
      </c>
      <c r="C215" s="279"/>
      <c r="D215" s="102" t="s">
        <v>1641</v>
      </c>
      <c r="E215" s="100"/>
    </row>
    <row r="216" spans="1:5" ht="12.75">
      <c r="A216" s="34"/>
      <c r="B216" s="34"/>
      <c r="C216" s="34" t="s">
        <v>1642</v>
      </c>
      <c r="D216" s="34" t="s">
        <v>5204</v>
      </c>
      <c r="E216" s="100"/>
    </row>
    <row r="217" spans="1:5" ht="12.75">
      <c r="A217" s="34"/>
      <c r="B217" s="34"/>
      <c r="C217" s="34" t="s">
        <v>1658</v>
      </c>
      <c r="D217" s="34" t="s">
        <v>5205</v>
      </c>
      <c r="E217" s="100"/>
    </row>
    <row r="218" spans="1:5" ht="12.75">
      <c r="A218" s="102"/>
      <c r="B218" s="279" t="s">
        <v>1664</v>
      </c>
      <c r="C218" s="279"/>
      <c r="D218" s="102" t="s">
        <v>1665</v>
      </c>
      <c r="E218" s="100"/>
    </row>
    <row r="219" spans="1:5" ht="12.75">
      <c r="A219" s="34"/>
      <c r="B219" s="34"/>
      <c r="C219" s="34" t="s">
        <v>1666</v>
      </c>
      <c r="D219" s="34" t="s">
        <v>5206</v>
      </c>
      <c r="E219" s="100"/>
    </row>
    <row r="220" spans="1:5" ht="12.75">
      <c r="A220" s="34"/>
      <c r="B220" s="34"/>
      <c r="C220" s="34" t="s">
        <v>5207</v>
      </c>
      <c r="D220" s="34" t="s">
        <v>5208</v>
      </c>
      <c r="E220" s="100"/>
    </row>
    <row r="221" spans="1:5" ht="12.75">
      <c r="A221" s="34"/>
      <c r="B221" s="34"/>
      <c r="C221" s="34" t="s">
        <v>5209</v>
      </c>
      <c r="D221" s="34" t="s">
        <v>5210</v>
      </c>
      <c r="E221" s="100"/>
    </row>
    <row r="222" spans="1:5" ht="12.75">
      <c r="A222" s="102"/>
      <c r="B222" s="279" t="s">
        <v>1694</v>
      </c>
      <c r="C222" s="279"/>
      <c r="D222" s="102" t="s">
        <v>6933</v>
      </c>
      <c r="E222" s="100"/>
    </row>
    <row r="223" spans="1:5" ht="12.75">
      <c r="A223" s="34"/>
      <c r="B223" s="34"/>
      <c r="C223" s="34" t="s">
        <v>1695</v>
      </c>
      <c r="D223" s="34" t="s">
        <v>1696</v>
      </c>
      <c r="E223" s="100"/>
    </row>
    <row r="224" spans="1:5" ht="14.25">
      <c r="A224" s="31"/>
      <c r="B224" s="31"/>
      <c r="C224" s="31"/>
      <c r="D224" s="31"/>
      <c r="E224" s="100"/>
    </row>
    <row r="225" spans="1:5" ht="12.75">
      <c r="A225" s="280" t="s">
        <v>4401</v>
      </c>
      <c r="B225" s="280"/>
      <c r="C225" s="280"/>
      <c r="D225" s="101" t="s">
        <v>1697</v>
      </c>
      <c r="E225" s="100"/>
    </row>
    <row r="226" spans="1:5" ht="12.75">
      <c r="A226" s="102"/>
      <c r="B226" s="279" t="s">
        <v>1698</v>
      </c>
      <c r="C226" s="279"/>
      <c r="D226" s="102" t="s">
        <v>1699</v>
      </c>
      <c r="E226" s="100"/>
    </row>
    <row r="227" spans="1:5" ht="12.75">
      <c r="A227" s="34"/>
      <c r="B227" s="34"/>
      <c r="C227" s="34" t="s">
        <v>1700</v>
      </c>
      <c r="D227" s="34" t="s">
        <v>5211</v>
      </c>
      <c r="E227" s="100"/>
    </row>
    <row r="228" spans="1:5" ht="12.75">
      <c r="A228" s="34"/>
      <c r="B228" s="34"/>
      <c r="C228" s="34" t="s">
        <v>1704</v>
      </c>
      <c r="D228" s="34" t="s">
        <v>5212</v>
      </c>
      <c r="E228" s="100"/>
    </row>
    <row r="229" spans="1:5" ht="12.75">
      <c r="A229" s="34"/>
      <c r="B229" s="34"/>
      <c r="C229" s="34" t="s">
        <v>1710</v>
      </c>
      <c r="D229" s="34" t="s">
        <v>5213</v>
      </c>
      <c r="E229" s="100"/>
    </row>
    <row r="230" spans="1:5" ht="12.75">
      <c r="A230" s="34"/>
      <c r="B230" s="34"/>
      <c r="C230" s="34" t="s">
        <v>1722</v>
      </c>
      <c r="D230" s="34" t="s">
        <v>5214</v>
      </c>
      <c r="E230" s="100"/>
    </row>
    <row r="231" spans="1:5" ht="12.75">
      <c r="A231" s="34"/>
      <c r="B231" s="34"/>
      <c r="C231" s="34" t="s">
        <v>1726</v>
      </c>
      <c r="D231" s="34" t="s">
        <v>5215</v>
      </c>
      <c r="E231" s="100"/>
    </row>
    <row r="232" spans="1:5" ht="12.75">
      <c r="A232" s="34"/>
      <c r="B232" s="34"/>
      <c r="C232" s="34" t="s">
        <v>1740</v>
      </c>
      <c r="D232" s="34" t="s">
        <v>5216</v>
      </c>
      <c r="E232" s="100"/>
    </row>
    <row r="233" spans="1:5" ht="12.75">
      <c r="A233" s="34"/>
      <c r="B233" s="34"/>
      <c r="C233" s="34" t="s">
        <v>1744</v>
      </c>
      <c r="D233" s="34" t="s">
        <v>5217</v>
      </c>
      <c r="E233" s="100"/>
    </row>
    <row r="234" spans="1:5" ht="12.75">
      <c r="A234" s="34"/>
      <c r="B234" s="34"/>
      <c r="C234" s="34" t="s">
        <v>1746</v>
      </c>
      <c r="D234" s="34" t="s">
        <v>5218</v>
      </c>
      <c r="E234" s="100"/>
    </row>
    <row r="235" spans="1:5" ht="12.75">
      <c r="A235" s="34"/>
      <c r="B235" s="34"/>
      <c r="C235" s="34" t="s">
        <v>1754</v>
      </c>
      <c r="D235" s="34" t="s">
        <v>5219</v>
      </c>
      <c r="E235" s="100"/>
    </row>
    <row r="236" spans="1:5" ht="12.75">
      <c r="A236" s="34"/>
      <c r="B236" s="34"/>
      <c r="C236" s="34" t="s">
        <v>1758</v>
      </c>
      <c r="D236" s="34" t="s">
        <v>5220</v>
      </c>
      <c r="E236" s="100"/>
    </row>
    <row r="237" spans="1:5" ht="12.75">
      <c r="A237" s="34"/>
      <c r="B237" s="34"/>
      <c r="C237" s="34" t="s">
        <v>1786</v>
      </c>
      <c r="D237" s="34" t="s">
        <v>5221</v>
      </c>
      <c r="E237" s="100"/>
    </row>
    <row r="238" spans="1:5" ht="12.75">
      <c r="A238" s="34"/>
      <c r="B238" s="34"/>
      <c r="C238" s="34" t="s">
        <v>5222</v>
      </c>
      <c r="D238" s="34" t="s">
        <v>5223</v>
      </c>
      <c r="E238" s="100"/>
    </row>
    <row r="239" spans="1:5" ht="12.75">
      <c r="A239" s="34"/>
      <c r="B239" s="34"/>
      <c r="C239" s="34" t="s">
        <v>5224</v>
      </c>
      <c r="D239" s="34" t="s">
        <v>5225</v>
      </c>
      <c r="E239" s="100"/>
    </row>
    <row r="240" spans="1:5" ht="12.75">
      <c r="A240" s="34"/>
      <c r="B240" s="34"/>
      <c r="C240" s="34" t="s">
        <v>5226</v>
      </c>
      <c r="D240" s="34" t="s">
        <v>5227</v>
      </c>
      <c r="E240" s="100"/>
    </row>
    <row r="241" spans="1:5" ht="12.75">
      <c r="A241" s="34"/>
      <c r="B241" s="34"/>
      <c r="C241" s="34" t="s">
        <v>5228</v>
      </c>
      <c r="D241" s="34" t="s">
        <v>5229</v>
      </c>
      <c r="E241" s="100"/>
    </row>
    <row r="242" spans="1:5" ht="12.75">
      <c r="A242" s="34"/>
      <c r="B242" s="34"/>
      <c r="C242" s="34" t="s">
        <v>5230</v>
      </c>
      <c r="D242" s="34" t="s">
        <v>5231</v>
      </c>
      <c r="E242" s="100"/>
    </row>
    <row r="243" spans="1:5" ht="12.75">
      <c r="A243" s="34"/>
      <c r="B243" s="34"/>
      <c r="C243" s="34" t="s">
        <v>1814</v>
      </c>
      <c r="D243" s="34" t="s">
        <v>5232</v>
      </c>
      <c r="E243" s="100"/>
    </row>
    <row r="244" spans="1:5" ht="12.75">
      <c r="A244" s="34"/>
      <c r="B244" s="34"/>
      <c r="C244" s="34" t="s">
        <v>1824</v>
      </c>
      <c r="D244" s="34" t="s">
        <v>1825</v>
      </c>
      <c r="E244" s="100"/>
    </row>
    <row r="245" spans="1:5" ht="12.75">
      <c r="A245" s="102"/>
      <c r="B245" s="279" t="s">
        <v>1834</v>
      </c>
      <c r="C245" s="279"/>
      <c r="D245" s="102" t="s">
        <v>1835</v>
      </c>
      <c r="E245" s="100"/>
    </row>
    <row r="246" spans="1:5" ht="12.75">
      <c r="A246" s="34"/>
      <c r="B246" s="34"/>
      <c r="C246" s="34" t="s">
        <v>1836</v>
      </c>
      <c r="D246" s="34" t="s">
        <v>5233</v>
      </c>
      <c r="E246" s="100"/>
    </row>
    <row r="247" spans="1:5" ht="12.75">
      <c r="A247" s="34"/>
      <c r="B247" s="34"/>
      <c r="C247" s="34" t="s">
        <v>1838</v>
      </c>
      <c r="D247" s="34" t="s">
        <v>5234</v>
      </c>
      <c r="E247" s="100"/>
    </row>
    <row r="248" spans="1:5" ht="12.75">
      <c r="A248" s="34"/>
      <c r="B248" s="34"/>
      <c r="C248" s="34" t="s">
        <v>1842</v>
      </c>
      <c r="D248" s="34" t="s">
        <v>5235</v>
      </c>
      <c r="E248" s="100"/>
    </row>
    <row r="249" spans="1:5" ht="12.75">
      <c r="A249" s="34"/>
      <c r="B249" s="34"/>
      <c r="C249" s="34" t="s">
        <v>1846</v>
      </c>
      <c r="D249" s="34" t="s">
        <v>5236</v>
      </c>
      <c r="E249" s="100"/>
    </row>
    <row r="250" spans="1:5" ht="12.75">
      <c r="A250" s="34"/>
      <c r="B250" s="34"/>
      <c r="C250" s="34" t="s">
        <v>1850</v>
      </c>
      <c r="D250" s="34" t="s">
        <v>5237</v>
      </c>
      <c r="E250" s="100"/>
    </row>
    <row r="251" spans="1:5" ht="12.75">
      <c r="A251" s="34"/>
      <c r="B251" s="34"/>
      <c r="C251" s="34" t="s">
        <v>1856</v>
      </c>
      <c r="D251" s="34" t="s">
        <v>5238</v>
      </c>
      <c r="E251" s="100"/>
    </row>
    <row r="252" spans="1:5" ht="12.75">
      <c r="A252" s="34"/>
      <c r="B252" s="34"/>
      <c r="C252" s="34" t="s">
        <v>1860</v>
      </c>
      <c r="D252" s="34" t="s">
        <v>5239</v>
      </c>
      <c r="E252" s="100"/>
    </row>
    <row r="253" spans="1:5" ht="12.75">
      <c r="A253" s="34"/>
      <c r="B253" s="34"/>
      <c r="C253" s="34" t="s">
        <v>1862</v>
      </c>
      <c r="D253" s="34" t="s">
        <v>5240</v>
      </c>
      <c r="E253" s="100"/>
    </row>
    <row r="254" spans="1:5" ht="12.75">
      <c r="A254" s="34"/>
      <c r="B254" s="34"/>
      <c r="C254" s="34" t="s">
        <v>1864</v>
      </c>
      <c r="D254" s="34" t="s">
        <v>5241</v>
      </c>
      <c r="E254" s="100"/>
    </row>
    <row r="255" spans="1:5" ht="12.75">
      <c r="A255" s="34"/>
      <c r="B255" s="34"/>
      <c r="C255" s="34" t="s">
        <v>1866</v>
      </c>
      <c r="D255" s="34" t="s">
        <v>5242</v>
      </c>
      <c r="E255" s="100"/>
    </row>
    <row r="256" spans="1:5" ht="12.75">
      <c r="A256" s="34"/>
      <c r="B256" s="34"/>
      <c r="C256" s="34" t="s">
        <v>1872</v>
      </c>
      <c r="D256" s="34" t="s">
        <v>5243</v>
      </c>
      <c r="E256" s="100"/>
    </row>
    <row r="257" spans="1:5" ht="12.75">
      <c r="A257" s="34"/>
      <c r="B257" s="34"/>
      <c r="C257" s="34" t="s">
        <v>1874</v>
      </c>
      <c r="D257" s="34" t="s">
        <v>5244</v>
      </c>
      <c r="E257" s="100"/>
    </row>
    <row r="258" spans="1:5" ht="12.75">
      <c r="A258" s="34"/>
      <c r="B258" s="34"/>
      <c r="C258" s="34" t="s">
        <v>1876</v>
      </c>
      <c r="D258" s="34" t="s">
        <v>5245</v>
      </c>
      <c r="E258" s="100"/>
    </row>
    <row r="259" spans="1:5" ht="12.75">
      <c r="A259" s="34"/>
      <c r="B259" s="34"/>
      <c r="C259" s="34" t="s">
        <v>1884</v>
      </c>
      <c r="D259" s="34" t="s">
        <v>5246</v>
      </c>
      <c r="E259" s="100"/>
    </row>
    <row r="260" spans="1:5" ht="12.75">
      <c r="A260" s="34"/>
      <c r="B260" s="34"/>
      <c r="C260" s="34" t="s">
        <v>2740</v>
      </c>
      <c r="D260" s="34" t="s">
        <v>5247</v>
      </c>
      <c r="E260" s="100"/>
    </row>
    <row r="261" spans="1:5" ht="12.75">
      <c r="A261" s="34"/>
      <c r="B261" s="34"/>
      <c r="C261" s="34" t="s">
        <v>2748</v>
      </c>
      <c r="D261" s="34" t="s">
        <v>5248</v>
      </c>
      <c r="E261" s="100"/>
    </row>
    <row r="262" spans="1:5" ht="12.75">
      <c r="A262" s="34"/>
      <c r="B262" s="34"/>
      <c r="C262" s="34" t="s">
        <v>2754</v>
      </c>
      <c r="D262" s="34" t="s">
        <v>5249</v>
      </c>
      <c r="E262" s="100"/>
    </row>
    <row r="263" spans="1:5" ht="12.75">
      <c r="A263" s="34"/>
      <c r="B263" s="34"/>
      <c r="C263" s="34" t="s">
        <v>5250</v>
      </c>
      <c r="D263" s="34" t="s">
        <v>5251</v>
      </c>
      <c r="E263" s="100"/>
    </row>
    <row r="264" spans="1:5" ht="12.75">
      <c r="A264" s="34"/>
      <c r="B264" s="34"/>
      <c r="C264" s="34" t="s">
        <v>5252</v>
      </c>
      <c r="D264" s="34" t="s">
        <v>5253</v>
      </c>
      <c r="E264" s="100"/>
    </row>
    <row r="265" spans="1:5" ht="12.75">
      <c r="A265" s="34"/>
      <c r="B265" s="34"/>
      <c r="C265" s="34" t="s">
        <v>5254</v>
      </c>
      <c r="D265" s="34" t="s">
        <v>5255</v>
      </c>
      <c r="E265" s="100"/>
    </row>
    <row r="266" spans="1:5" ht="12.75">
      <c r="A266" s="34"/>
      <c r="B266" s="34"/>
      <c r="C266" s="34" t="s">
        <v>5256</v>
      </c>
      <c r="D266" s="34" t="s">
        <v>5257</v>
      </c>
      <c r="E266" s="100"/>
    </row>
    <row r="267" spans="1:5" ht="12.75">
      <c r="A267" s="34"/>
      <c r="B267" s="34"/>
      <c r="C267" s="34" t="s">
        <v>2771</v>
      </c>
      <c r="D267" s="34" t="s">
        <v>2772</v>
      </c>
      <c r="E267" s="100"/>
    </row>
    <row r="268" spans="1:5" ht="12.75">
      <c r="A268" s="102"/>
      <c r="B268" s="279" t="s">
        <v>2773</v>
      </c>
      <c r="C268" s="279"/>
      <c r="D268" s="102" t="s">
        <v>2774</v>
      </c>
      <c r="E268" s="100"/>
    </row>
    <row r="269" spans="1:5" ht="12.75">
      <c r="A269" s="34"/>
      <c r="B269" s="34"/>
      <c r="C269" s="34" t="s">
        <v>2775</v>
      </c>
      <c r="D269" s="34" t="s">
        <v>5258</v>
      </c>
      <c r="E269" s="100"/>
    </row>
    <row r="270" spans="1:5" ht="12.75">
      <c r="A270" s="34"/>
      <c r="B270" s="34"/>
      <c r="C270" s="34" t="s">
        <v>2797</v>
      </c>
      <c r="D270" s="34" t="s">
        <v>5259</v>
      </c>
      <c r="E270" s="100"/>
    </row>
    <row r="271" spans="1:5" ht="12.75">
      <c r="A271" s="34"/>
      <c r="B271" s="34"/>
      <c r="C271" s="34" t="s">
        <v>2805</v>
      </c>
      <c r="D271" s="34" t="s">
        <v>5260</v>
      </c>
      <c r="E271" s="100"/>
    </row>
    <row r="272" spans="1:5" ht="12.75">
      <c r="A272" s="34"/>
      <c r="B272" s="34"/>
      <c r="C272" s="34" t="s">
        <v>5261</v>
      </c>
      <c r="D272" s="34" t="s">
        <v>5262</v>
      </c>
      <c r="E272" s="100"/>
    </row>
    <row r="273" spans="1:5" ht="12.75">
      <c r="A273" s="34"/>
      <c r="B273" s="34"/>
      <c r="C273" s="34" t="s">
        <v>5263</v>
      </c>
      <c r="D273" s="34" t="s">
        <v>5264</v>
      </c>
      <c r="E273" s="100"/>
    </row>
    <row r="274" spans="1:5" ht="12.75">
      <c r="A274" s="102"/>
      <c r="B274" s="279" t="s">
        <v>2811</v>
      </c>
      <c r="C274" s="279"/>
      <c r="D274" s="102" t="s">
        <v>2812</v>
      </c>
      <c r="E274" s="100"/>
    </row>
    <row r="275" spans="1:5" ht="12.75">
      <c r="A275" s="34"/>
      <c r="B275" s="34"/>
      <c r="C275" s="34" t="s">
        <v>2813</v>
      </c>
      <c r="D275" s="34" t="s">
        <v>5265</v>
      </c>
      <c r="E275" s="100"/>
    </row>
    <row r="276" spans="1:5" ht="12.75">
      <c r="A276" s="34"/>
      <c r="B276" s="34"/>
      <c r="C276" s="34" t="s">
        <v>2817</v>
      </c>
      <c r="D276" s="34" t="s">
        <v>5266</v>
      </c>
      <c r="E276" s="100"/>
    </row>
    <row r="277" spans="1:5" ht="12.75">
      <c r="A277" s="34"/>
      <c r="B277" s="34"/>
      <c r="C277" s="34" t="s">
        <v>2831</v>
      </c>
      <c r="D277" s="34" t="s">
        <v>5267</v>
      </c>
      <c r="E277" s="100"/>
    </row>
    <row r="278" spans="1:5" ht="12.75">
      <c r="A278" s="34"/>
      <c r="B278" s="34"/>
      <c r="C278" s="34" t="s">
        <v>5268</v>
      </c>
      <c r="D278" s="34" t="s">
        <v>5269</v>
      </c>
      <c r="E278" s="100"/>
    </row>
    <row r="279" spans="1:5" ht="12.75">
      <c r="A279" s="34"/>
      <c r="B279" s="34"/>
      <c r="C279" s="34" t="s">
        <v>5270</v>
      </c>
      <c r="D279" s="34" t="s">
        <v>5271</v>
      </c>
      <c r="E279" s="100"/>
    </row>
    <row r="280" spans="1:5" ht="12.75">
      <c r="A280" s="34"/>
      <c r="B280" s="34"/>
      <c r="C280" s="34" t="s">
        <v>5272</v>
      </c>
      <c r="D280" s="34" t="s">
        <v>5273</v>
      </c>
      <c r="E280" s="100"/>
    </row>
    <row r="281" spans="1:5" ht="12.75">
      <c r="A281" s="102"/>
      <c r="B281" s="279" t="s">
        <v>2839</v>
      </c>
      <c r="C281" s="279"/>
      <c r="D281" s="102" t="s">
        <v>2840</v>
      </c>
      <c r="E281" s="100"/>
    </row>
    <row r="282" spans="1:5" ht="12.75">
      <c r="A282" s="34"/>
      <c r="B282" s="34"/>
      <c r="C282" s="34" t="s">
        <v>2843</v>
      </c>
      <c r="D282" s="34" t="s">
        <v>5274</v>
      </c>
      <c r="E282" s="100"/>
    </row>
    <row r="283" spans="1:5" ht="12.75">
      <c r="A283" s="34"/>
      <c r="B283" s="34"/>
      <c r="C283" s="34" t="s">
        <v>2853</v>
      </c>
      <c r="D283" s="34" t="s">
        <v>5275</v>
      </c>
      <c r="E283" s="100"/>
    </row>
    <row r="284" spans="1:5" ht="12.75">
      <c r="A284" s="34"/>
      <c r="B284" s="34"/>
      <c r="C284" s="34" t="s">
        <v>2863</v>
      </c>
      <c r="D284" s="34" t="s">
        <v>5276</v>
      </c>
      <c r="E284" s="100"/>
    </row>
    <row r="285" spans="1:5" ht="12.75">
      <c r="A285" s="34"/>
      <c r="B285" s="34"/>
      <c r="C285" s="34" t="s">
        <v>2865</v>
      </c>
      <c r="D285" s="34" t="s">
        <v>5277</v>
      </c>
      <c r="E285" s="100"/>
    </row>
    <row r="286" spans="1:5" ht="12.75">
      <c r="A286" s="102"/>
      <c r="B286" s="279" t="s">
        <v>2887</v>
      </c>
      <c r="C286" s="279"/>
      <c r="D286" s="102" t="s">
        <v>2888</v>
      </c>
      <c r="E286" s="100"/>
    </row>
    <row r="287" spans="1:5" ht="12.75">
      <c r="A287" s="34"/>
      <c r="B287" s="34"/>
      <c r="C287" s="34" t="s">
        <v>2889</v>
      </c>
      <c r="D287" s="34" t="s">
        <v>5278</v>
      </c>
      <c r="E287" s="100"/>
    </row>
    <row r="288" spans="1:5" ht="12.75">
      <c r="A288" s="34"/>
      <c r="B288" s="34"/>
      <c r="C288" s="34" t="s">
        <v>5279</v>
      </c>
      <c r="D288" s="34" t="s">
        <v>5280</v>
      </c>
      <c r="E288" s="100"/>
    </row>
    <row r="289" spans="1:5" ht="12.75">
      <c r="A289" s="102"/>
      <c r="B289" s="279" t="s">
        <v>2909</v>
      </c>
      <c r="C289" s="279"/>
      <c r="D289" s="102" t="s">
        <v>2910</v>
      </c>
      <c r="E289" s="100"/>
    </row>
    <row r="290" spans="1:5" ht="12.75">
      <c r="A290" s="34"/>
      <c r="B290" s="34"/>
      <c r="C290" s="34" t="s">
        <v>2911</v>
      </c>
      <c r="D290" s="34" t="s">
        <v>5281</v>
      </c>
      <c r="E290" s="100"/>
    </row>
    <row r="291" spans="1:5" ht="12.75">
      <c r="A291" s="34"/>
      <c r="B291" s="34"/>
      <c r="C291" s="34" t="s">
        <v>2913</v>
      </c>
      <c r="D291" s="34" t="s">
        <v>5282</v>
      </c>
      <c r="E291" s="100"/>
    </row>
    <row r="292" spans="1:5" ht="12.75">
      <c r="A292" s="34"/>
      <c r="B292" s="34"/>
      <c r="C292" s="34" t="s">
        <v>2915</v>
      </c>
      <c r="D292" s="34" t="s">
        <v>5283</v>
      </c>
      <c r="E292" s="100"/>
    </row>
    <row r="293" spans="1:5" ht="12.75">
      <c r="A293" s="34"/>
      <c r="B293" s="34"/>
      <c r="C293" s="34" t="s">
        <v>2919</v>
      </c>
      <c r="D293" s="34" t="s">
        <v>5284</v>
      </c>
      <c r="E293" s="100"/>
    </row>
    <row r="294" spans="1:5" ht="12.75">
      <c r="A294" s="34"/>
      <c r="B294" s="34"/>
      <c r="C294" s="34" t="s">
        <v>5285</v>
      </c>
      <c r="D294" s="34" t="s">
        <v>5286</v>
      </c>
      <c r="E294" s="100"/>
    </row>
    <row r="295" spans="1:5" ht="12.75">
      <c r="A295" s="34"/>
      <c r="B295" s="34"/>
      <c r="C295" s="34" t="s">
        <v>5287</v>
      </c>
      <c r="D295" s="34" t="s">
        <v>5288</v>
      </c>
      <c r="E295" s="100"/>
    </row>
    <row r="296" spans="1:5" ht="12.75">
      <c r="A296" s="34"/>
      <c r="B296" s="34"/>
      <c r="C296" s="34" t="s">
        <v>5289</v>
      </c>
      <c r="D296" s="34" t="s">
        <v>5290</v>
      </c>
      <c r="E296" s="100"/>
    </row>
    <row r="297" spans="1:5" ht="12.75">
      <c r="A297" s="102"/>
      <c r="B297" s="279" t="s">
        <v>2933</v>
      </c>
      <c r="C297" s="279"/>
      <c r="D297" s="102" t="s">
        <v>2934</v>
      </c>
      <c r="E297" s="100"/>
    </row>
    <row r="298" spans="1:5" ht="12.75">
      <c r="A298" s="34"/>
      <c r="B298" s="34"/>
      <c r="C298" s="34" t="s">
        <v>2935</v>
      </c>
      <c r="D298" s="34" t="s">
        <v>5291</v>
      </c>
      <c r="E298" s="100"/>
    </row>
    <row r="299" spans="1:5" ht="12.75">
      <c r="A299" s="34"/>
      <c r="B299" s="34"/>
      <c r="C299" s="34" t="s">
        <v>2937</v>
      </c>
      <c r="D299" s="34" t="s">
        <v>5292</v>
      </c>
      <c r="E299" s="100"/>
    </row>
    <row r="300" spans="1:5" ht="12.75">
      <c r="A300" s="34"/>
      <c r="B300" s="34"/>
      <c r="C300" s="34" t="s">
        <v>2939</v>
      </c>
      <c r="D300" s="34" t="s">
        <v>5293</v>
      </c>
      <c r="E300" s="100"/>
    </row>
    <row r="301" spans="1:5" ht="12.75">
      <c r="A301" s="34"/>
      <c r="B301" s="34"/>
      <c r="C301" s="34" t="s">
        <v>2943</v>
      </c>
      <c r="D301" s="34" t="s">
        <v>5294</v>
      </c>
      <c r="E301" s="100"/>
    </row>
    <row r="302" spans="1:5" ht="12.75">
      <c r="A302" s="34"/>
      <c r="B302" s="34"/>
      <c r="C302" s="34" t="s">
        <v>2951</v>
      </c>
      <c r="D302" s="34" t="s">
        <v>5295</v>
      </c>
      <c r="E302" s="100"/>
    </row>
    <row r="303" spans="1:5" ht="12.75">
      <c r="A303" s="34"/>
      <c r="B303" s="34"/>
      <c r="C303" s="34" t="s">
        <v>5296</v>
      </c>
      <c r="D303" s="34" t="s">
        <v>5297</v>
      </c>
      <c r="E303" s="100"/>
    </row>
    <row r="304" spans="1:5" ht="12.75">
      <c r="A304" s="102"/>
      <c r="B304" s="279" t="s">
        <v>2957</v>
      </c>
      <c r="C304" s="279"/>
      <c r="D304" s="102" t="s">
        <v>2958</v>
      </c>
      <c r="E304" s="100"/>
    </row>
    <row r="305" spans="1:5" ht="12.75">
      <c r="A305" s="34"/>
      <c r="B305" s="34"/>
      <c r="C305" s="34" t="s">
        <v>2959</v>
      </c>
      <c r="D305" s="34" t="s">
        <v>5298</v>
      </c>
      <c r="E305" s="100"/>
    </row>
    <row r="306" spans="1:5" ht="12.75">
      <c r="A306" s="34"/>
      <c r="B306" s="34"/>
      <c r="C306" s="34" t="s">
        <v>2961</v>
      </c>
      <c r="D306" s="34" t="s">
        <v>5299</v>
      </c>
      <c r="E306" s="100"/>
    </row>
    <row r="307" spans="1:5" ht="12.75">
      <c r="A307" s="102"/>
      <c r="B307" s="279" t="s">
        <v>2969</v>
      </c>
      <c r="C307" s="279"/>
      <c r="D307" s="102" t="s">
        <v>2970</v>
      </c>
      <c r="E307" s="100"/>
    </row>
    <row r="308" spans="1:5" ht="12.75">
      <c r="A308" s="34"/>
      <c r="B308" s="34"/>
      <c r="C308" s="34" t="s">
        <v>2971</v>
      </c>
      <c r="D308" s="34" t="s">
        <v>5300</v>
      </c>
      <c r="E308" s="100"/>
    </row>
    <row r="309" spans="1:5" ht="12.75">
      <c r="A309" s="34"/>
      <c r="B309" s="34"/>
      <c r="C309" s="34" t="s">
        <v>5301</v>
      </c>
      <c r="D309" s="34" t="s">
        <v>5302</v>
      </c>
      <c r="E309" s="100"/>
    </row>
    <row r="310" spans="1:5" ht="12.75">
      <c r="A310" s="102"/>
      <c r="B310" s="279" t="s">
        <v>2991</v>
      </c>
      <c r="C310" s="279"/>
      <c r="D310" s="102" t="s">
        <v>2992</v>
      </c>
      <c r="E310" s="100"/>
    </row>
    <row r="311" spans="1:5" ht="12.75">
      <c r="A311" s="34"/>
      <c r="B311" s="34"/>
      <c r="C311" s="34" t="s">
        <v>5303</v>
      </c>
      <c r="D311" s="34" t="s">
        <v>5304</v>
      </c>
      <c r="E311" s="100"/>
    </row>
    <row r="312" spans="1:5" ht="12.75">
      <c r="A312" s="102"/>
      <c r="B312" s="279" t="s">
        <v>3005</v>
      </c>
      <c r="C312" s="279"/>
      <c r="D312" s="102" t="s">
        <v>3006</v>
      </c>
      <c r="E312" s="100"/>
    </row>
    <row r="313" spans="1:5" ht="12.75">
      <c r="A313" s="34"/>
      <c r="B313" s="34"/>
      <c r="C313" s="34" t="s">
        <v>3019</v>
      </c>
      <c r="D313" s="34" t="s">
        <v>5305</v>
      </c>
      <c r="E313" s="100"/>
    </row>
    <row r="314" spans="1:5" ht="12.75">
      <c r="A314" s="102"/>
      <c r="B314" s="279" t="s">
        <v>3033</v>
      </c>
      <c r="C314" s="279"/>
      <c r="D314" s="102" t="s">
        <v>3034</v>
      </c>
      <c r="E314" s="100"/>
    </row>
    <row r="315" spans="1:5" ht="12.75">
      <c r="A315" s="34"/>
      <c r="B315" s="34"/>
      <c r="C315" s="34" t="s">
        <v>3035</v>
      </c>
      <c r="D315" s="34" t="s">
        <v>5306</v>
      </c>
      <c r="E315" s="100"/>
    </row>
    <row r="316" spans="1:5" ht="12.75">
      <c r="A316" s="34"/>
      <c r="B316" s="34"/>
      <c r="C316" s="34" t="s">
        <v>3039</v>
      </c>
      <c r="D316" s="34" t="s">
        <v>5307</v>
      </c>
      <c r="E316" s="100"/>
    </row>
    <row r="317" spans="1:5" ht="12.75">
      <c r="A317" s="34"/>
      <c r="B317" s="34"/>
      <c r="C317" s="34" t="s">
        <v>3041</v>
      </c>
      <c r="D317" s="34" t="s">
        <v>5308</v>
      </c>
      <c r="E317" s="100"/>
    </row>
    <row r="318" spans="1:5" ht="12.75">
      <c r="A318" s="34"/>
      <c r="B318" s="34"/>
      <c r="C318" s="34" t="s">
        <v>3043</v>
      </c>
      <c r="D318" s="34" t="s">
        <v>5309</v>
      </c>
      <c r="E318" s="100"/>
    </row>
    <row r="319" spans="1:5" ht="12.75">
      <c r="A319" s="34"/>
      <c r="B319" s="34"/>
      <c r="C319" s="34" t="s">
        <v>3051</v>
      </c>
      <c r="D319" s="34" t="s">
        <v>5310</v>
      </c>
      <c r="E319" s="100"/>
    </row>
    <row r="320" spans="1:5" ht="12.75">
      <c r="A320" s="34"/>
      <c r="B320" s="34"/>
      <c r="C320" s="34" t="s">
        <v>3055</v>
      </c>
      <c r="D320" s="34" t="s">
        <v>5311</v>
      </c>
      <c r="E320" s="100"/>
    </row>
    <row r="321" spans="1:5" ht="12.75">
      <c r="A321" s="34"/>
      <c r="B321" s="34"/>
      <c r="C321" s="34" t="s">
        <v>3063</v>
      </c>
      <c r="D321" s="34" t="s">
        <v>5312</v>
      </c>
      <c r="E321" s="100"/>
    </row>
    <row r="322" spans="1:5" ht="12.75">
      <c r="A322" s="34"/>
      <c r="B322" s="34"/>
      <c r="C322" s="34" t="s">
        <v>5313</v>
      </c>
      <c r="D322" s="34" t="s">
        <v>5314</v>
      </c>
      <c r="E322" s="100"/>
    </row>
    <row r="323" spans="1:5" ht="12.75">
      <c r="A323" s="34"/>
      <c r="B323" s="34"/>
      <c r="C323" s="34" t="s">
        <v>5315</v>
      </c>
      <c r="D323" s="34" t="s">
        <v>5316</v>
      </c>
      <c r="E323" s="100"/>
    </row>
    <row r="324" spans="1:5" ht="12.75">
      <c r="A324" s="34"/>
      <c r="B324" s="34"/>
      <c r="C324" s="34" t="s">
        <v>5317</v>
      </c>
      <c r="D324" s="34" t="s">
        <v>5318</v>
      </c>
      <c r="E324" s="100"/>
    </row>
    <row r="325" spans="1:5" ht="12.75">
      <c r="A325" s="34"/>
      <c r="B325" s="34"/>
      <c r="C325" s="34" t="s">
        <v>5319</v>
      </c>
      <c r="D325" s="34" t="s">
        <v>5320</v>
      </c>
      <c r="E325" s="100"/>
    </row>
    <row r="326" spans="1:5" ht="12.75">
      <c r="A326" s="34"/>
      <c r="B326" s="34"/>
      <c r="C326" s="34" t="s">
        <v>5321</v>
      </c>
      <c r="D326" s="34" t="s">
        <v>5322</v>
      </c>
      <c r="E326" s="100"/>
    </row>
    <row r="327" spans="1:5" ht="12.75">
      <c r="A327" s="34"/>
      <c r="B327" s="34"/>
      <c r="C327" s="34" t="s">
        <v>5323</v>
      </c>
      <c r="D327" s="34" t="s">
        <v>5324</v>
      </c>
      <c r="E327" s="100"/>
    </row>
    <row r="328" spans="1:5" ht="12.75">
      <c r="A328" s="34"/>
      <c r="B328" s="34"/>
      <c r="C328" s="34" t="s">
        <v>5325</v>
      </c>
      <c r="D328" s="34" t="s">
        <v>5326</v>
      </c>
      <c r="E328" s="100"/>
    </row>
    <row r="329" spans="1:5" ht="12.75">
      <c r="A329" s="34"/>
      <c r="B329" s="34"/>
      <c r="C329" s="34" t="s">
        <v>5327</v>
      </c>
      <c r="D329" s="34" t="s">
        <v>5328</v>
      </c>
      <c r="E329" s="100"/>
    </row>
    <row r="330" spans="1:5" ht="12.75">
      <c r="A330" s="34"/>
      <c r="B330" s="34"/>
      <c r="C330" s="34" t="s">
        <v>3071</v>
      </c>
      <c r="D330" s="34" t="s">
        <v>3072</v>
      </c>
      <c r="E330" s="100"/>
    </row>
    <row r="331" spans="1:5" ht="14.25">
      <c r="A331" s="31"/>
      <c r="B331" s="31"/>
      <c r="C331" s="31"/>
      <c r="D331" s="31"/>
      <c r="E331" s="100"/>
    </row>
    <row r="332" spans="1:5" ht="12.75">
      <c r="A332" s="280" t="s">
        <v>4413</v>
      </c>
      <c r="B332" s="280"/>
      <c r="C332" s="280"/>
      <c r="D332" s="101" t="s">
        <v>3079</v>
      </c>
      <c r="E332" s="100"/>
    </row>
    <row r="333" spans="1:5" ht="12.75">
      <c r="A333" s="102"/>
      <c r="B333" s="279" t="s">
        <v>3080</v>
      </c>
      <c r="C333" s="279"/>
      <c r="D333" s="102" t="s">
        <v>3081</v>
      </c>
      <c r="E333" s="100"/>
    </row>
    <row r="334" spans="1:5" ht="12.75">
      <c r="A334" s="34"/>
      <c r="B334" s="34"/>
      <c r="C334" s="34" t="s">
        <v>3082</v>
      </c>
      <c r="D334" s="34" t="s">
        <v>5329</v>
      </c>
      <c r="E334" s="100"/>
    </row>
    <row r="335" spans="1:5" ht="12.75">
      <c r="A335" s="34"/>
      <c r="B335" s="34"/>
      <c r="C335" s="34" t="s">
        <v>3084</v>
      </c>
      <c r="D335" s="34" t="s">
        <v>5330</v>
      </c>
      <c r="E335" s="100"/>
    </row>
    <row r="336" spans="1:5" ht="12.75">
      <c r="A336" s="34"/>
      <c r="B336" s="34"/>
      <c r="C336" s="34" t="s">
        <v>3106</v>
      </c>
      <c r="D336" s="34" t="s">
        <v>5331</v>
      </c>
      <c r="E336" s="100"/>
    </row>
    <row r="337" spans="1:5" ht="12.75">
      <c r="A337" s="34"/>
      <c r="B337" s="34"/>
      <c r="C337" s="34" t="s">
        <v>5332</v>
      </c>
      <c r="D337" s="34" t="s">
        <v>5333</v>
      </c>
      <c r="E337" s="100"/>
    </row>
    <row r="338" spans="1:5" ht="12.75">
      <c r="A338" s="102"/>
      <c r="B338" s="279" t="s">
        <v>3108</v>
      </c>
      <c r="C338" s="279"/>
      <c r="D338" s="102" t="s">
        <v>3109</v>
      </c>
      <c r="E338" s="100"/>
    </row>
    <row r="339" spans="1:5" ht="12.75">
      <c r="A339" s="34"/>
      <c r="B339" s="34"/>
      <c r="C339" s="34" t="s">
        <v>3110</v>
      </c>
      <c r="D339" s="34" t="s">
        <v>5334</v>
      </c>
      <c r="E339" s="100"/>
    </row>
    <row r="340" spans="1:5" ht="12.75">
      <c r="A340" s="34"/>
      <c r="B340" s="34"/>
      <c r="C340" s="34" t="s">
        <v>3120</v>
      </c>
      <c r="D340" s="34" t="s">
        <v>5335</v>
      </c>
      <c r="E340" s="100"/>
    </row>
    <row r="341" spans="1:5" ht="14.25">
      <c r="A341" s="31"/>
      <c r="B341" s="31"/>
      <c r="C341" s="31"/>
      <c r="D341" s="31"/>
      <c r="E341" s="100"/>
    </row>
    <row r="342" spans="1:5" ht="12.75">
      <c r="A342" s="280" t="s">
        <v>3152</v>
      </c>
      <c r="B342" s="280"/>
      <c r="C342" s="280"/>
      <c r="D342" s="101" t="s">
        <v>3153</v>
      </c>
      <c r="E342" s="100"/>
    </row>
    <row r="343" spans="1:5" ht="12.75">
      <c r="A343" s="102"/>
      <c r="B343" s="279" t="s">
        <v>3154</v>
      </c>
      <c r="C343" s="279"/>
      <c r="D343" s="102" t="s">
        <v>3155</v>
      </c>
      <c r="E343" s="100"/>
    </row>
    <row r="344" spans="1:5" ht="12.75">
      <c r="A344" s="34"/>
      <c r="B344" s="34"/>
      <c r="C344" s="34" t="s">
        <v>3158</v>
      </c>
      <c r="D344" s="34" t="s">
        <v>5336</v>
      </c>
      <c r="E344" s="100"/>
    </row>
    <row r="345" spans="1:5" ht="12.75">
      <c r="A345" s="34"/>
      <c r="B345" s="34"/>
      <c r="C345" s="34" t="s">
        <v>5337</v>
      </c>
      <c r="D345" s="34" t="s">
        <v>5338</v>
      </c>
      <c r="E345" s="100"/>
    </row>
    <row r="346" spans="1:5" ht="12.75">
      <c r="A346" s="102"/>
      <c r="B346" s="279" t="s">
        <v>3172</v>
      </c>
      <c r="C346" s="279"/>
      <c r="D346" s="102" t="s">
        <v>3173</v>
      </c>
      <c r="E346" s="100"/>
    </row>
    <row r="347" spans="1:5" ht="12.75">
      <c r="A347" s="34"/>
      <c r="B347" s="34"/>
      <c r="C347" s="34" t="s">
        <v>3174</v>
      </c>
      <c r="D347" s="34" t="s">
        <v>5339</v>
      </c>
      <c r="E347" s="100"/>
    </row>
    <row r="348" spans="1:5" ht="12.75">
      <c r="A348" s="34"/>
      <c r="B348" s="34"/>
      <c r="C348" s="34" t="s">
        <v>3182</v>
      </c>
      <c r="D348" s="34" t="s">
        <v>5340</v>
      </c>
      <c r="E348" s="100"/>
    </row>
    <row r="349" spans="1:5" ht="12.75">
      <c r="A349" s="102"/>
      <c r="B349" s="279" t="s">
        <v>3186</v>
      </c>
      <c r="C349" s="279"/>
      <c r="D349" s="102" t="s">
        <v>3187</v>
      </c>
      <c r="E349" s="100"/>
    </row>
    <row r="350" spans="1:5" ht="12.75">
      <c r="A350" s="34"/>
      <c r="B350" s="34"/>
      <c r="C350" s="34" t="s">
        <v>3188</v>
      </c>
      <c r="D350" s="34" t="s">
        <v>5341</v>
      </c>
      <c r="E350" s="100"/>
    </row>
    <row r="351" spans="1:5" ht="12.75">
      <c r="A351" s="102"/>
      <c r="B351" s="279" t="s">
        <v>3192</v>
      </c>
      <c r="C351" s="279"/>
      <c r="D351" s="102" t="s">
        <v>3193</v>
      </c>
      <c r="E351" s="100"/>
    </row>
    <row r="352" spans="1:5" ht="12.75">
      <c r="A352" s="34"/>
      <c r="B352" s="34"/>
      <c r="C352" s="34" t="s">
        <v>3194</v>
      </c>
      <c r="D352" s="34" t="s">
        <v>5342</v>
      </c>
      <c r="E352" s="100"/>
    </row>
    <row r="353" spans="1:5" ht="12.75">
      <c r="A353" s="34"/>
      <c r="B353" s="34"/>
      <c r="C353" s="34" t="s">
        <v>3198</v>
      </c>
      <c r="D353" s="34" t="s">
        <v>5343</v>
      </c>
      <c r="E353" s="100"/>
    </row>
    <row r="354" spans="1:5" ht="12.75">
      <c r="A354" s="102"/>
      <c r="B354" s="279" t="s">
        <v>3202</v>
      </c>
      <c r="C354" s="279"/>
      <c r="D354" s="102" t="s">
        <v>3203</v>
      </c>
      <c r="E354" s="100"/>
    </row>
    <row r="355" spans="1:5" ht="12.75">
      <c r="A355" s="34"/>
      <c r="B355" s="34"/>
      <c r="C355" s="34" t="s">
        <v>3204</v>
      </c>
      <c r="D355" s="34" t="s">
        <v>5344</v>
      </c>
      <c r="E355" s="100"/>
    </row>
    <row r="356" spans="1:5" ht="12.75">
      <c r="A356" s="34"/>
      <c r="B356" s="34"/>
      <c r="C356" s="34" t="s">
        <v>3206</v>
      </c>
      <c r="D356" s="34" t="s">
        <v>5345</v>
      </c>
      <c r="E356" s="100"/>
    </row>
    <row r="357" spans="1:5" ht="12.75">
      <c r="A357" s="34"/>
      <c r="B357" s="34"/>
      <c r="C357" s="34" t="s">
        <v>3218</v>
      </c>
      <c r="D357" s="34" t="s">
        <v>5346</v>
      </c>
      <c r="E357" s="100"/>
    </row>
    <row r="358" spans="1:5" ht="12.75">
      <c r="A358" s="102"/>
      <c r="B358" s="279" t="s">
        <v>3222</v>
      </c>
      <c r="C358" s="279"/>
      <c r="D358" s="102" t="s">
        <v>3223</v>
      </c>
      <c r="E358" s="100"/>
    </row>
    <row r="359" spans="1:5" ht="12.75">
      <c r="A359" s="34"/>
      <c r="B359" s="34"/>
      <c r="C359" s="34" t="s">
        <v>3224</v>
      </c>
      <c r="D359" s="34" t="s">
        <v>5347</v>
      </c>
      <c r="E359" s="100"/>
    </row>
    <row r="360" spans="1:5" ht="12.75">
      <c r="A360" s="34"/>
      <c r="B360" s="34"/>
      <c r="C360" s="34" t="s">
        <v>3226</v>
      </c>
      <c r="D360" s="34" t="s">
        <v>5348</v>
      </c>
      <c r="E360" s="100"/>
    </row>
    <row r="361" spans="1:5" ht="12.75">
      <c r="A361" s="34"/>
      <c r="B361" s="34"/>
      <c r="C361" s="34" t="s">
        <v>3228</v>
      </c>
      <c r="D361" s="34" t="s">
        <v>5349</v>
      </c>
      <c r="E361" s="100"/>
    </row>
    <row r="362" spans="1:5" ht="12.75">
      <c r="A362" s="34"/>
      <c r="B362" s="34"/>
      <c r="C362" s="34" t="s">
        <v>3234</v>
      </c>
      <c r="D362" s="34" t="s">
        <v>5350</v>
      </c>
      <c r="E362" s="100"/>
    </row>
    <row r="363" spans="1:5" ht="12.75">
      <c r="A363" s="34"/>
      <c r="B363" s="34"/>
      <c r="C363" s="34" t="s">
        <v>3236</v>
      </c>
      <c r="D363" s="34" t="s">
        <v>5351</v>
      </c>
      <c r="E363" s="100"/>
    </row>
    <row r="364" spans="1:5" ht="12.75">
      <c r="A364" s="34"/>
      <c r="B364" s="34"/>
      <c r="C364" s="34" t="s">
        <v>3242</v>
      </c>
      <c r="D364" s="34" t="s">
        <v>5352</v>
      </c>
      <c r="E364" s="100"/>
    </row>
    <row r="365" spans="1:5" ht="12.75">
      <c r="A365" s="34"/>
      <c r="B365" s="34"/>
      <c r="C365" s="34" t="s">
        <v>5353</v>
      </c>
      <c r="D365" s="34" t="s">
        <v>5354</v>
      </c>
      <c r="E365" s="100"/>
    </row>
    <row r="366" spans="1:5" ht="12.75">
      <c r="A366" s="34"/>
      <c r="B366" s="34"/>
      <c r="C366" s="34" t="s">
        <v>5355</v>
      </c>
      <c r="D366" s="34" t="s">
        <v>5356</v>
      </c>
      <c r="E366" s="100"/>
    </row>
    <row r="367" spans="1:5" ht="12.75">
      <c r="A367" s="34"/>
      <c r="B367" s="34"/>
      <c r="C367" s="34" t="s">
        <v>5357</v>
      </c>
      <c r="D367" s="34" t="s">
        <v>5358</v>
      </c>
      <c r="E367" s="100"/>
    </row>
    <row r="368" spans="1:5" ht="12.75">
      <c r="A368" s="34"/>
      <c r="B368" s="34"/>
      <c r="C368" s="34" t="s">
        <v>5359</v>
      </c>
      <c r="D368" s="34" t="s">
        <v>5360</v>
      </c>
      <c r="E368" s="100"/>
    </row>
    <row r="369" spans="1:5" ht="12.75">
      <c r="A369" s="102"/>
      <c r="B369" s="279" t="s">
        <v>3250</v>
      </c>
      <c r="C369" s="279"/>
      <c r="D369" s="102" t="s">
        <v>3251</v>
      </c>
      <c r="E369" s="100"/>
    </row>
    <row r="370" spans="1:5" ht="12.75">
      <c r="A370" s="34"/>
      <c r="B370" s="34"/>
      <c r="C370" s="34" t="s">
        <v>3252</v>
      </c>
      <c r="D370" s="34" t="s">
        <v>5361</v>
      </c>
      <c r="E370" s="100"/>
    </row>
    <row r="371" spans="1:5" ht="12.75">
      <c r="A371" s="34"/>
      <c r="B371" s="34"/>
      <c r="C371" s="34" t="s">
        <v>5362</v>
      </c>
      <c r="D371" s="34" t="s">
        <v>5363</v>
      </c>
      <c r="E371" s="100"/>
    </row>
    <row r="372" spans="1:5" ht="12.75">
      <c r="A372" s="102"/>
      <c r="B372" s="279" t="s">
        <v>3258</v>
      </c>
      <c r="C372" s="279"/>
      <c r="D372" s="102" t="s">
        <v>3259</v>
      </c>
      <c r="E372" s="100"/>
    </row>
    <row r="373" spans="1:5" ht="12.75">
      <c r="A373" s="34"/>
      <c r="B373" s="34"/>
      <c r="C373" s="34" t="s">
        <v>3260</v>
      </c>
      <c r="D373" s="34" t="s">
        <v>5364</v>
      </c>
      <c r="E373" s="100"/>
    </row>
    <row r="374" spans="1:5" ht="12.75">
      <c r="A374" s="102"/>
      <c r="B374" s="279" t="s">
        <v>3274</v>
      </c>
      <c r="C374" s="279"/>
      <c r="D374" s="102" t="s">
        <v>3275</v>
      </c>
      <c r="E374" s="100"/>
    </row>
    <row r="375" spans="1:5" ht="12.75">
      <c r="A375" s="34"/>
      <c r="B375" s="34"/>
      <c r="C375" s="34" t="s">
        <v>3276</v>
      </c>
      <c r="D375" s="34" t="s">
        <v>5365</v>
      </c>
      <c r="E375" s="100"/>
    </row>
    <row r="376" spans="1:5" ht="12.75">
      <c r="A376" s="34"/>
      <c r="B376" s="34"/>
      <c r="C376" s="34" t="s">
        <v>3282</v>
      </c>
      <c r="D376" s="34" t="s">
        <v>5366</v>
      </c>
      <c r="E376" s="100"/>
    </row>
    <row r="377" spans="1:5" ht="12.75">
      <c r="A377" s="34"/>
      <c r="B377" s="34"/>
      <c r="C377" s="34" t="s">
        <v>5367</v>
      </c>
      <c r="D377" s="34" t="s">
        <v>5368</v>
      </c>
      <c r="E377" s="100"/>
    </row>
    <row r="378" spans="1:5" ht="12.75">
      <c r="A378" s="34"/>
      <c r="B378" s="34"/>
      <c r="C378" s="34" t="s">
        <v>5369</v>
      </c>
      <c r="D378" s="34" t="s">
        <v>5370</v>
      </c>
      <c r="E378" s="100"/>
    </row>
    <row r="379" spans="1:5" ht="12.75">
      <c r="A379" s="34"/>
      <c r="B379" s="34"/>
      <c r="C379" s="34" t="s">
        <v>5371</v>
      </c>
      <c r="D379" s="34" t="s">
        <v>5372</v>
      </c>
      <c r="E379" s="100"/>
    </row>
    <row r="380" spans="1:5" ht="12.75">
      <c r="A380" s="34"/>
      <c r="B380" s="34"/>
      <c r="C380" s="34" t="s">
        <v>5373</v>
      </c>
      <c r="D380" s="34" t="s">
        <v>5374</v>
      </c>
      <c r="E380" s="100"/>
    </row>
    <row r="381" spans="1:5" ht="12.75">
      <c r="A381" s="102"/>
      <c r="B381" s="279" t="s">
        <v>3292</v>
      </c>
      <c r="C381" s="279"/>
      <c r="D381" s="102" t="s">
        <v>3293</v>
      </c>
      <c r="E381" s="100"/>
    </row>
    <row r="382" spans="1:5" ht="12.75">
      <c r="A382" s="34"/>
      <c r="B382" s="34"/>
      <c r="C382" s="34" t="s">
        <v>3294</v>
      </c>
      <c r="D382" s="34" t="s">
        <v>5375</v>
      </c>
      <c r="E382" s="100"/>
    </row>
    <row r="383" spans="1:5" ht="12.75">
      <c r="A383" s="34"/>
      <c r="B383" s="34"/>
      <c r="C383" s="34" t="s">
        <v>3300</v>
      </c>
      <c r="D383" s="34" t="s">
        <v>5376</v>
      </c>
      <c r="E383" s="100"/>
    </row>
    <row r="384" spans="1:5" ht="12.75">
      <c r="A384" s="34"/>
      <c r="B384" s="34"/>
      <c r="C384" s="34" t="s">
        <v>5377</v>
      </c>
      <c r="D384" s="34" t="s">
        <v>5378</v>
      </c>
      <c r="E384" s="100"/>
    </row>
    <row r="385" spans="1:5" ht="12.75">
      <c r="A385" s="34"/>
      <c r="B385" s="34"/>
      <c r="C385" s="34" t="s">
        <v>5379</v>
      </c>
      <c r="D385" s="34" t="s">
        <v>5380</v>
      </c>
      <c r="E385" s="100"/>
    </row>
    <row r="386" spans="1:5" ht="12.75">
      <c r="A386" s="102"/>
      <c r="B386" s="279" t="s">
        <v>3304</v>
      </c>
      <c r="C386" s="279"/>
      <c r="D386" s="102" t="s">
        <v>3305</v>
      </c>
      <c r="E386" s="100"/>
    </row>
    <row r="387" spans="1:5" ht="12.75">
      <c r="A387" s="34"/>
      <c r="B387" s="34"/>
      <c r="C387" s="34" t="s">
        <v>3308</v>
      </c>
      <c r="D387" s="34" t="s">
        <v>3309</v>
      </c>
      <c r="E387" s="100"/>
    </row>
    <row r="388" spans="1:5" ht="14.25">
      <c r="A388" s="31"/>
      <c r="B388" s="31"/>
      <c r="C388" s="31"/>
      <c r="D388" s="31"/>
      <c r="E388" s="100"/>
    </row>
    <row r="389" spans="1:5" ht="12.75">
      <c r="A389" s="280" t="s">
        <v>3310</v>
      </c>
      <c r="B389" s="280"/>
      <c r="C389" s="280"/>
      <c r="D389" s="101" t="s">
        <v>3311</v>
      </c>
      <c r="E389" s="100"/>
    </row>
    <row r="390" spans="1:5" ht="12.75">
      <c r="A390" s="102"/>
      <c r="B390" s="279" t="s">
        <v>3312</v>
      </c>
      <c r="C390" s="279"/>
      <c r="D390" s="102" t="s">
        <v>3313</v>
      </c>
      <c r="E390" s="100"/>
    </row>
    <row r="391" spans="1:5" ht="12.75">
      <c r="A391" s="34"/>
      <c r="B391" s="34"/>
      <c r="C391" s="34" t="s">
        <v>3314</v>
      </c>
      <c r="D391" s="34" t="s">
        <v>5381</v>
      </c>
      <c r="E391" s="100"/>
    </row>
    <row r="392" spans="1:5" ht="12.75">
      <c r="A392" s="34"/>
      <c r="B392" s="34"/>
      <c r="C392" s="34" t="s">
        <v>3324</v>
      </c>
      <c r="D392" s="34" t="s">
        <v>5382</v>
      </c>
      <c r="E392" s="100"/>
    </row>
    <row r="393" spans="1:5" ht="14.25">
      <c r="A393" s="31"/>
      <c r="B393" s="31"/>
      <c r="C393" s="31"/>
      <c r="D393" s="31"/>
      <c r="E393" s="100"/>
    </row>
    <row r="394" spans="1:5" ht="12.75">
      <c r="A394" s="280" t="s">
        <v>3328</v>
      </c>
      <c r="B394" s="280"/>
      <c r="C394" s="280"/>
      <c r="D394" s="101" t="s">
        <v>3329</v>
      </c>
      <c r="E394" s="100"/>
    </row>
    <row r="395" spans="1:5" ht="12.75">
      <c r="A395" s="102"/>
      <c r="B395" s="279" t="s">
        <v>3388</v>
      </c>
      <c r="C395" s="279"/>
      <c r="D395" s="102" t="s">
        <v>3389</v>
      </c>
      <c r="E395" s="100"/>
    </row>
    <row r="396" spans="1:5" ht="12.75">
      <c r="A396" s="34"/>
      <c r="B396" s="34"/>
      <c r="C396" s="34" t="s">
        <v>3390</v>
      </c>
      <c r="D396" s="34" t="s">
        <v>5383</v>
      </c>
      <c r="E396" s="100"/>
    </row>
    <row r="397" spans="1:5" ht="12.75">
      <c r="A397" s="34"/>
      <c r="B397" s="34"/>
      <c r="C397" s="34" t="s">
        <v>3396</v>
      </c>
      <c r="D397" s="34" t="s">
        <v>5384</v>
      </c>
      <c r="E397" s="100"/>
    </row>
    <row r="398" spans="1:5" ht="12.75">
      <c r="A398" s="34"/>
      <c r="B398" s="34"/>
      <c r="C398" s="34" t="s">
        <v>3406</v>
      </c>
      <c r="D398" s="34" t="s">
        <v>5385</v>
      </c>
      <c r="E398" s="100"/>
    </row>
    <row r="399" spans="1:5" ht="12.75">
      <c r="A399" s="102"/>
      <c r="B399" s="279" t="s">
        <v>3426</v>
      </c>
      <c r="C399" s="279"/>
      <c r="D399" s="102" t="s">
        <v>3427</v>
      </c>
      <c r="E399" s="100"/>
    </row>
    <row r="400" spans="1:5" ht="12.75">
      <c r="A400" s="34"/>
      <c r="B400" s="34"/>
      <c r="C400" s="34" t="s">
        <v>3428</v>
      </c>
      <c r="D400" s="34" t="s">
        <v>5386</v>
      </c>
      <c r="E400" s="100"/>
    </row>
    <row r="401" spans="1:5" ht="12.75">
      <c r="A401" s="34"/>
      <c r="B401" s="34"/>
      <c r="C401" s="34" t="s">
        <v>3438</v>
      </c>
      <c r="D401" s="34" t="s">
        <v>5387</v>
      </c>
      <c r="E401" s="100"/>
    </row>
    <row r="402" spans="1:5" ht="12.75">
      <c r="A402" s="34"/>
      <c r="B402" s="34"/>
      <c r="C402" s="34" t="s">
        <v>5388</v>
      </c>
      <c r="D402" s="34" t="s">
        <v>5389</v>
      </c>
      <c r="E402" s="100"/>
    </row>
    <row r="403" spans="1:5" ht="12.75">
      <c r="A403" s="34"/>
      <c r="B403" s="34"/>
      <c r="C403" s="34" t="s">
        <v>5390</v>
      </c>
      <c r="D403" s="34" t="s">
        <v>5391</v>
      </c>
      <c r="E403" s="100"/>
    </row>
    <row r="404" spans="1:5" ht="12.75">
      <c r="A404" s="102"/>
      <c r="B404" s="279" t="s">
        <v>3468</v>
      </c>
      <c r="C404" s="279"/>
      <c r="D404" s="102" t="s">
        <v>3469</v>
      </c>
      <c r="E404" s="100"/>
    </row>
    <row r="405" spans="1:5" ht="12.75">
      <c r="A405" s="34"/>
      <c r="B405" s="34"/>
      <c r="C405" s="34" t="s">
        <v>3470</v>
      </c>
      <c r="D405" s="34" t="s">
        <v>5392</v>
      </c>
      <c r="E405" s="100"/>
    </row>
    <row r="406" spans="1:5" ht="12.75">
      <c r="A406" s="34"/>
      <c r="B406" s="34"/>
      <c r="C406" s="34" t="s">
        <v>3472</v>
      </c>
      <c r="D406" s="34" t="s">
        <v>5393</v>
      </c>
      <c r="E406" s="100"/>
    </row>
    <row r="407" spans="1:5" ht="12.75">
      <c r="A407" s="34"/>
      <c r="B407" s="34"/>
      <c r="C407" s="34" t="s">
        <v>3486</v>
      </c>
      <c r="D407" s="34" t="s">
        <v>5394</v>
      </c>
      <c r="E407" s="100"/>
    </row>
    <row r="408" spans="1:5" ht="12.75">
      <c r="A408" s="34"/>
      <c r="B408" s="34"/>
      <c r="C408" s="34" t="s">
        <v>5395</v>
      </c>
      <c r="D408" s="34" t="s">
        <v>5396</v>
      </c>
      <c r="E408" s="100"/>
    </row>
    <row r="409" spans="1:5" ht="12.75">
      <c r="A409" s="102"/>
      <c r="B409" s="279" t="s">
        <v>3490</v>
      </c>
      <c r="C409" s="279"/>
      <c r="D409" s="102" t="s">
        <v>3491</v>
      </c>
      <c r="E409" s="100"/>
    </row>
    <row r="410" spans="1:5" ht="12.75">
      <c r="A410" s="34"/>
      <c r="B410" s="34"/>
      <c r="C410" s="34" t="s">
        <v>3492</v>
      </c>
      <c r="D410" s="34" t="s">
        <v>5397</v>
      </c>
      <c r="E410" s="100"/>
    </row>
    <row r="411" spans="1:5" ht="12.75">
      <c r="A411" s="34"/>
      <c r="B411" s="34"/>
      <c r="C411" s="34" t="s">
        <v>3498</v>
      </c>
      <c r="D411" s="34" t="s">
        <v>5398</v>
      </c>
      <c r="E411" s="100"/>
    </row>
    <row r="412" spans="1:5" ht="12.75">
      <c r="A412" s="34"/>
      <c r="B412" s="34"/>
      <c r="C412" s="34" t="s">
        <v>3504</v>
      </c>
      <c r="D412" s="34" t="s">
        <v>5399</v>
      </c>
      <c r="E412" s="100"/>
    </row>
    <row r="413" spans="1:5" ht="12.75">
      <c r="A413" s="34"/>
      <c r="B413" s="34"/>
      <c r="C413" s="34" t="s">
        <v>3510</v>
      </c>
      <c r="D413" s="34" t="s">
        <v>5400</v>
      </c>
      <c r="E413" s="100"/>
    </row>
    <row r="414" spans="1:5" ht="12.75">
      <c r="A414" s="102"/>
      <c r="B414" s="279" t="s">
        <v>3512</v>
      </c>
      <c r="C414" s="279"/>
      <c r="D414" s="102" t="s">
        <v>3513</v>
      </c>
      <c r="E414" s="100"/>
    </row>
    <row r="415" spans="1:5" ht="12.75">
      <c r="A415" s="34"/>
      <c r="B415" s="34"/>
      <c r="C415" s="34" t="s">
        <v>3514</v>
      </c>
      <c r="D415" s="34" t="s">
        <v>5401</v>
      </c>
      <c r="E415" s="100"/>
    </row>
    <row r="416" spans="1:5" ht="12.75">
      <c r="A416" s="34"/>
      <c r="B416" s="34"/>
      <c r="C416" s="34" t="s">
        <v>3522</v>
      </c>
      <c r="D416" s="34" t="s">
        <v>5402</v>
      </c>
      <c r="E416" s="100"/>
    </row>
    <row r="417" spans="1:5" ht="12.75">
      <c r="A417" s="34"/>
      <c r="B417" s="34"/>
      <c r="C417" s="34" t="s">
        <v>3524</v>
      </c>
      <c r="D417" s="34" t="s">
        <v>5403</v>
      </c>
      <c r="E417" s="100"/>
    </row>
    <row r="418" spans="1:5" ht="12.75">
      <c r="A418" s="102"/>
      <c r="B418" s="279" t="s">
        <v>4451</v>
      </c>
      <c r="C418" s="279"/>
      <c r="D418" s="102" t="s">
        <v>4452</v>
      </c>
      <c r="E418" s="100"/>
    </row>
    <row r="419" spans="1:5" ht="12.75">
      <c r="A419" s="34"/>
      <c r="B419" s="34"/>
      <c r="C419" s="34" t="s">
        <v>4453</v>
      </c>
      <c r="D419" s="34" t="s">
        <v>5404</v>
      </c>
      <c r="E419" s="100"/>
    </row>
    <row r="420" spans="1:5" ht="12.75">
      <c r="A420" s="34"/>
      <c r="B420" s="34"/>
      <c r="C420" s="34" t="s">
        <v>4455</v>
      </c>
      <c r="D420" s="34" t="s">
        <v>5405</v>
      </c>
      <c r="E420" s="100"/>
    </row>
    <row r="421" spans="1:5" ht="12.75">
      <c r="A421" s="34"/>
      <c r="B421" s="34"/>
      <c r="C421" s="34" t="s">
        <v>4457</v>
      </c>
      <c r="D421" s="34" t="s">
        <v>5406</v>
      </c>
      <c r="E421" s="100"/>
    </row>
    <row r="422" spans="1:5" ht="12.75">
      <c r="A422" s="34"/>
      <c r="B422" s="34"/>
      <c r="C422" s="34" t="s">
        <v>4467</v>
      </c>
      <c r="D422" s="34" t="s">
        <v>5407</v>
      </c>
      <c r="E422" s="100"/>
    </row>
    <row r="423" spans="1:5" ht="12.75">
      <c r="A423" s="34"/>
      <c r="B423" s="34"/>
      <c r="C423" s="34" t="s">
        <v>4477</v>
      </c>
      <c r="D423" s="34" t="s">
        <v>5408</v>
      </c>
      <c r="E423" s="100"/>
    </row>
    <row r="424" spans="1:5" ht="12.75">
      <c r="A424" s="34"/>
      <c r="B424" s="34"/>
      <c r="C424" s="34" t="s">
        <v>4485</v>
      </c>
      <c r="D424" s="34" t="s">
        <v>5409</v>
      </c>
      <c r="E424" s="100"/>
    </row>
    <row r="425" spans="1:5" ht="12.75">
      <c r="A425" s="34"/>
      <c r="B425" s="34"/>
      <c r="C425" s="34" t="s">
        <v>4489</v>
      </c>
      <c r="D425" s="34" t="s">
        <v>5410</v>
      </c>
      <c r="E425" s="100"/>
    </row>
    <row r="426" spans="1:5" ht="12.75">
      <c r="A426" s="34"/>
      <c r="B426" s="34"/>
      <c r="C426" s="34" t="s">
        <v>5411</v>
      </c>
      <c r="D426" s="34" t="s">
        <v>5412</v>
      </c>
      <c r="E426" s="100"/>
    </row>
    <row r="427" spans="1:5" ht="12.75">
      <c r="A427" s="34"/>
      <c r="B427" s="34"/>
      <c r="C427" s="34" t="s">
        <v>5413</v>
      </c>
      <c r="D427" s="34" t="s">
        <v>5414</v>
      </c>
      <c r="E427" s="100"/>
    </row>
    <row r="428" spans="1:5" ht="12.75">
      <c r="A428" s="102"/>
      <c r="B428" s="279" t="s">
        <v>4495</v>
      </c>
      <c r="C428" s="279"/>
      <c r="D428" s="102" t="s">
        <v>4496</v>
      </c>
      <c r="E428" s="100"/>
    </row>
    <row r="429" spans="1:5" ht="12.75">
      <c r="A429" s="34"/>
      <c r="B429" s="34"/>
      <c r="C429" s="34" t="s">
        <v>4501</v>
      </c>
      <c r="D429" s="34" t="s">
        <v>5415</v>
      </c>
      <c r="E429" s="100"/>
    </row>
    <row r="430" spans="1:5" ht="12.75">
      <c r="A430" s="102"/>
      <c r="B430" s="279" t="s">
        <v>4519</v>
      </c>
      <c r="C430" s="279"/>
      <c r="D430" s="102" t="s">
        <v>4520</v>
      </c>
      <c r="E430" s="100"/>
    </row>
    <row r="431" spans="1:5" ht="12.75">
      <c r="A431" s="34"/>
      <c r="B431" s="34"/>
      <c r="C431" s="34" t="s">
        <v>4533</v>
      </c>
      <c r="D431" s="34" t="s">
        <v>4534</v>
      </c>
      <c r="E431" s="100"/>
    </row>
    <row r="432" spans="1:5" ht="14.25">
      <c r="A432" s="31"/>
      <c r="B432" s="31"/>
      <c r="C432" s="31"/>
      <c r="D432" s="31"/>
      <c r="E432" s="100"/>
    </row>
    <row r="433" spans="1:5" ht="12.75">
      <c r="A433" s="280" t="s">
        <v>4535</v>
      </c>
      <c r="B433" s="280"/>
      <c r="C433" s="280"/>
      <c r="D433" s="101" t="s">
        <v>4536</v>
      </c>
      <c r="E433" s="100"/>
    </row>
    <row r="434" spans="1:5" ht="12.75">
      <c r="A434" s="102"/>
      <c r="B434" s="279" t="s">
        <v>4543</v>
      </c>
      <c r="C434" s="279"/>
      <c r="D434" s="102" t="s">
        <v>4544</v>
      </c>
      <c r="E434" s="100"/>
    </row>
    <row r="435" spans="1:5" ht="12.75">
      <c r="A435" s="34"/>
      <c r="B435" s="34"/>
      <c r="C435" s="34" t="s">
        <v>4547</v>
      </c>
      <c r="D435" s="34" t="s">
        <v>5416</v>
      </c>
      <c r="E435" s="100"/>
    </row>
    <row r="436" spans="1:5" ht="12.75">
      <c r="A436" s="34"/>
      <c r="B436" s="34"/>
      <c r="C436" s="34" t="s">
        <v>4549</v>
      </c>
      <c r="D436" s="34" t="s">
        <v>5417</v>
      </c>
      <c r="E436" s="100"/>
    </row>
    <row r="437" spans="1:5" ht="12.75">
      <c r="A437" s="34"/>
      <c r="B437" s="34"/>
      <c r="C437" s="34" t="s">
        <v>5418</v>
      </c>
      <c r="D437" s="34" t="s">
        <v>5419</v>
      </c>
      <c r="E437" s="100"/>
    </row>
    <row r="438" spans="1:5" ht="12.75">
      <c r="A438" s="34"/>
      <c r="B438" s="34"/>
      <c r="C438" s="34" t="s">
        <v>5420</v>
      </c>
      <c r="D438" s="34" t="s">
        <v>5421</v>
      </c>
      <c r="E438" s="100"/>
    </row>
    <row r="439" spans="1:5" ht="12.75">
      <c r="A439" s="34"/>
      <c r="B439" s="34"/>
      <c r="C439" s="34" t="s">
        <v>5422</v>
      </c>
      <c r="D439" s="34" t="s">
        <v>5423</v>
      </c>
      <c r="E439" s="100"/>
    </row>
    <row r="440" spans="1:5" ht="12.75">
      <c r="A440" s="102"/>
      <c r="B440" s="279" t="s">
        <v>4565</v>
      </c>
      <c r="C440" s="279"/>
      <c r="D440" s="102" t="s">
        <v>4566</v>
      </c>
      <c r="E440" s="100"/>
    </row>
    <row r="441" spans="1:5" ht="12.75">
      <c r="A441" s="34"/>
      <c r="B441" s="34"/>
      <c r="C441" s="34" t="s">
        <v>4567</v>
      </c>
      <c r="D441" s="34" t="s">
        <v>5424</v>
      </c>
      <c r="E441" s="100"/>
    </row>
    <row r="442" spans="1:5" ht="12.75">
      <c r="A442" s="34"/>
      <c r="B442" s="34"/>
      <c r="C442" s="34" t="s">
        <v>5425</v>
      </c>
      <c r="D442" s="34" t="s">
        <v>5426</v>
      </c>
      <c r="E442" s="100"/>
    </row>
    <row r="443" spans="1:5" ht="12.75">
      <c r="A443" s="102"/>
      <c r="B443" s="279" t="s">
        <v>4577</v>
      </c>
      <c r="C443" s="279"/>
      <c r="D443" s="102" t="s">
        <v>4578</v>
      </c>
      <c r="E443" s="100"/>
    </row>
    <row r="444" spans="1:5" ht="12.75">
      <c r="A444" s="34"/>
      <c r="B444" s="34"/>
      <c r="C444" s="34" t="s">
        <v>4579</v>
      </c>
      <c r="D444" s="34" t="s">
        <v>5427</v>
      </c>
      <c r="E444" s="100"/>
    </row>
    <row r="445" spans="1:5" ht="12.75">
      <c r="A445" s="34"/>
      <c r="B445" s="34"/>
      <c r="C445" s="34" t="s">
        <v>5428</v>
      </c>
      <c r="D445" s="34" t="s">
        <v>5429</v>
      </c>
      <c r="E445" s="100"/>
    </row>
    <row r="446" spans="1:5" ht="14.25">
      <c r="A446" s="31"/>
      <c r="B446" s="31"/>
      <c r="C446" s="31"/>
      <c r="D446" s="31"/>
      <c r="E446" s="100"/>
    </row>
    <row r="447" spans="1:5" ht="12.75">
      <c r="A447" s="280" t="s">
        <v>4594</v>
      </c>
      <c r="B447" s="280"/>
      <c r="C447" s="280"/>
      <c r="D447" s="101" t="s">
        <v>4595</v>
      </c>
      <c r="E447" s="100"/>
    </row>
    <row r="448" spans="1:5" ht="12.75">
      <c r="A448" s="102"/>
      <c r="B448" s="279" t="s">
        <v>4596</v>
      </c>
      <c r="C448" s="279"/>
      <c r="D448" s="102" t="s">
        <v>4597</v>
      </c>
      <c r="E448" s="100"/>
    </row>
    <row r="449" spans="1:5" ht="12.75">
      <c r="A449" s="34"/>
      <c r="B449" s="34"/>
      <c r="C449" s="34" t="s">
        <v>4598</v>
      </c>
      <c r="D449" s="34" t="s">
        <v>5430</v>
      </c>
      <c r="E449" s="100"/>
    </row>
    <row r="450" spans="1:5" ht="12.75">
      <c r="A450" s="34"/>
      <c r="B450" s="34"/>
      <c r="C450" s="34" t="s">
        <v>4600</v>
      </c>
      <c r="D450" s="34" t="s">
        <v>5431</v>
      </c>
      <c r="E450" s="100"/>
    </row>
    <row r="451" spans="1:5" ht="12.75">
      <c r="A451" s="34"/>
      <c r="B451" s="34"/>
      <c r="C451" s="34" t="s">
        <v>4602</v>
      </c>
      <c r="D451" s="34" t="s">
        <v>5432</v>
      </c>
      <c r="E451" s="100"/>
    </row>
    <row r="452" spans="1:5" ht="12.75">
      <c r="A452" s="34"/>
      <c r="B452" s="34"/>
      <c r="C452" s="34" t="s">
        <v>4604</v>
      </c>
      <c r="D452" s="34" t="s">
        <v>5433</v>
      </c>
      <c r="E452" s="100"/>
    </row>
    <row r="453" spans="1:5" ht="12.75">
      <c r="A453" s="34"/>
      <c r="B453" s="34"/>
      <c r="C453" s="34" t="s">
        <v>4606</v>
      </c>
      <c r="D453" s="34" t="s">
        <v>5434</v>
      </c>
      <c r="E453" s="100"/>
    </row>
    <row r="454" spans="1:5" ht="12.75">
      <c r="A454" s="34"/>
      <c r="B454" s="34"/>
      <c r="C454" s="34" t="s">
        <v>5435</v>
      </c>
      <c r="D454" s="34" t="s">
        <v>5436</v>
      </c>
      <c r="E454" s="100"/>
    </row>
    <row r="455" spans="1:5" ht="12.75">
      <c r="A455" s="34"/>
      <c r="B455" s="34"/>
      <c r="C455" s="34" t="s">
        <v>5437</v>
      </c>
      <c r="D455" s="34" t="s">
        <v>5438</v>
      </c>
      <c r="E455" s="100"/>
    </row>
    <row r="456" spans="1:5" ht="12.75">
      <c r="A456" s="34"/>
      <c r="B456" s="34"/>
      <c r="C456" s="34" t="s">
        <v>5439</v>
      </c>
      <c r="D456" s="34" t="s">
        <v>5440</v>
      </c>
      <c r="E456" s="100"/>
    </row>
    <row r="457" spans="1:5" ht="12.75">
      <c r="A457" s="34"/>
      <c r="B457" s="34"/>
      <c r="C457" s="34" t="s">
        <v>5441</v>
      </c>
      <c r="D457" s="34" t="s">
        <v>5442</v>
      </c>
      <c r="E457" s="100"/>
    </row>
    <row r="458" spans="1:5" ht="12.75">
      <c r="A458" s="102"/>
      <c r="B458" s="279" t="s">
        <v>4624</v>
      </c>
      <c r="C458" s="279"/>
      <c r="D458" s="102" t="s">
        <v>4625</v>
      </c>
      <c r="E458" s="100"/>
    </row>
    <row r="459" spans="1:5" ht="12.75">
      <c r="A459" s="34"/>
      <c r="B459" s="34"/>
      <c r="C459" s="34" t="s">
        <v>4628</v>
      </c>
      <c r="D459" s="34" t="s">
        <v>5443</v>
      </c>
      <c r="E459" s="100"/>
    </row>
    <row r="460" spans="1:5" ht="12.75">
      <c r="A460" s="34"/>
      <c r="B460" s="34"/>
      <c r="C460" s="34" t="s">
        <v>4632</v>
      </c>
      <c r="D460" s="34" t="s">
        <v>5444</v>
      </c>
      <c r="E460" s="100"/>
    </row>
    <row r="461" spans="1:5" ht="12.75">
      <c r="A461" s="34"/>
      <c r="B461" s="34"/>
      <c r="C461" s="34" t="s">
        <v>4634</v>
      </c>
      <c r="D461" s="34" t="s">
        <v>5445</v>
      </c>
      <c r="E461" s="100"/>
    </row>
    <row r="462" spans="1:5" ht="12.75">
      <c r="A462" s="34"/>
      <c r="B462" s="34"/>
      <c r="C462" s="34" t="s">
        <v>4636</v>
      </c>
      <c r="D462" s="34" t="s">
        <v>5446</v>
      </c>
      <c r="E462" s="100"/>
    </row>
    <row r="463" spans="1:5" ht="12.75">
      <c r="A463" s="34"/>
      <c r="B463" s="34"/>
      <c r="C463" s="34" t="s">
        <v>4652</v>
      </c>
      <c r="D463" s="34" t="s">
        <v>5447</v>
      </c>
      <c r="E463" s="100"/>
    </row>
    <row r="464" spans="1:5" ht="12.75">
      <c r="A464" s="34"/>
      <c r="B464" s="34"/>
      <c r="C464" s="34" t="s">
        <v>4656</v>
      </c>
      <c r="D464" s="34" t="s">
        <v>5448</v>
      </c>
      <c r="E464" s="100"/>
    </row>
    <row r="465" spans="1:5" ht="12.75">
      <c r="A465" s="34"/>
      <c r="B465" s="34"/>
      <c r="C465" s="34" t="s">
        <v>5449</v>
      </c>
      <c r="D465" s="34" t="s">
        <v>5450</v>
      </c>
      <c r="E465" s="100"/>
    </row>
    <row r="466" spans="1:5" ht="12.75">
      <c r="A466" s="34"/>
      <c r="B466" s="34"/>
      <c r="C466" s="34" t="s">
        <v>5451</v>
      </c>
      <c r="D466" s="34" t="s">
        <v>5452</v>
      </c>
      <c r="E466" s="100"/>
    </row>
    <row r="467" spans="1:5" ht="12.75">
      <c r="A467" s="34"/>
      <c r="B467" s="34"/>
      <c r="C467" s="34" t="s">
        <v>4660</v>
      </c>
      <c r="D467" s="34" t="s">
        <v>5453</v>
      </c>
      <c r="E467" s="100"/>
    </row>
    <row r="468" spans="1:5" ht="12.75">
      <c r="A468" s="34"/>
      <c r="B468" s="34"/>
      <c r="C468" s="34" t="s">
        <v>4668</v>
      </c>
      <c r="D468" s="34" t="s">
        <v>5454</v>
      </c>
      <c r="E468" s="100"/>
    </row>
    <row r="469" spans="1:5" ht="12.75">
      <c r="A469" s="102"/>
      <c r="B469" s="279" t="s">
        <v>4682</v>
      </c>
      <c r="C469" s="279"/>
      <c r="D469" s="102" t="s">
        <v>4683</v>
      </c>
      <c r="E469" s="100"/>
    </row>
    <row r="470" spans="1:5" ht="12.75">
      <c r="A470" s="34"/>
      <c r="B470" s="34"/>
      <c r="C470" s="34" t="s">
        <v>4688</v>
      </c>
      <c r="D470" s="34" t="s">
        <v>5455</v>
      </c>
      <c r="E470" s="100"/>
    </row>
    <row r="471" spans="1:5" ht="12.75">
      <c r="A471" s="102"/>
      <c r="B471" s="279" t="s">
        <v>4718</v>
      </c>
      <c r="C471" s="279"/>
      <c r="D471" s="102" t="s">
        <v>4719</v>
      </c>
      <c r="E471" s="100"/>
    </row>
    <row r="472" spans="1:5" ht="12.75">
      <c r="A472" s="34"/>
      <c r="B472" s="34"/>
      <c r="C472" s="34" t="s">
        <v>4722</v>
      </c>
      <c r="D472" s="34" t="s">
        <v>5456</v>
      </c>
      <c r="E472" s="100"/>
    </row>
    <row r="473" spans="1:5" ht="12.75">
      <c r="A473" s="34"/>
      <c r="B473" s="34"/>
      <c r="C473" s="34" t="s">
        <v>4724</v>
      </c>
      <c r="D473" s="34" t="s">
        <v>5457</v>
      </c>
      <c r="E473" s="100"/>
    </row>
    <row r="474" spans="1:5" ht="12.75">
      <c r="A474" s="34"/>
      <c r="B474" s="34"/>
      <c r="C474" s="34" t="s">
        <v>4726</v>
      </c>
      <c r="D474" s="34" t="s">
        <v>5458</v>
      </c>
      <c r="E474" s="100"/>
    </row>
    <row r="475" spans="1:5" ht="12.75">
      <c r="A475" s="34"/>
      <c r="B475" s="34"/>
      <c r="C475" s="34" t="s">
        <v>4728</v>
      </c>
      <c r="D475" s="34" t="s">
        <v>5459</v>
      </c>
      <c r="E475" s="100"/>
    </row>
    <row r="476" spans="1:5" ht="12.75">
      <c r="A476" s="34"/>
      <c r="B476" s="34"/>
      <c r="C476" s="34" t="s">
        <v>4734</v>
      </c>
      <c r="D476" s="34" t="s">
        <v>5460</v>
      </c>
      <c r="E476" s="100"/>
    </row>
    <row r="477" spans="1:5" ht="12.75">
      <c r="A477" s="34"/>
      <c r="B477" s="34"/>
      <c r="C477" s="34" t="s">
        <v>4736</v>
      </c>
      <c r="D477" s="34" t="s">
        <v>5461</v>
      </c>
      <c r="E477" s="100"/>
    </row>
    <row r="478" spans="1:5" ht="12.75">
      <c r="A478" s="34"/>
      <c r="B478" s="34"/>
      <c r="C478" s="34" t="s">
        <v>4740</v>
      </c>
      <c r="D478" s="34" t="s">
        <v>5462</v>
      </c>
      <c r="E478" s="100"/>
    </row>
    <row r="479" spans="1:5" ht="12.75">
      <c r="A479" s="34"/>
      <c r="B479" s="34"/>
      <c r="C479" s="34" t="s">
        <v>4742</v>
      </c>
      <c r="D479" s="34" t="s">
        <v>5463</v>
      </c>
      <c r="E479" s="100"/>
    </row>
    <row r="480" spans="1:5" ht="12.75">
      <c r="A480" s="34"/>
      <c r="B480" s="34"/>
      <c r="C480" s="34" t="s">
        <v>4746</v>
      </c>
      <c r="D480" s="34" t="s">
        <v>5464</v>
      </c>
      <c r="E480" s="100"/>
    </row>
    <row r="481" spans="1:5" ht="12.75">
      <c r="A481" s="34"/>
      <c r="B481" s="34"/>
      <c r="C481" s="34" t="s">
        <v>4754</v>
      </c>
      <c r="D481" s="34" t="s">
        <v>5465</v>
      </c>
      <c r="E481" s="100"/>
    </row>
    <row r="482" spans="1:5" ht="12.75">
      <c r="A482" s="102"/>
      <c r="B482" s="279" t="s">
        <v>4770</v>
      </c>
      <c r="C482" s="279"/>
      <c r="D482" s="102" t="s">
        <v>4771</v>
      </c>
      <c r="E482" s="100"/>
    </row>
    <row r="483" spans="1:5" ht="12.75">
      <c r="A483" s="34"/>
      <c r="B483" s="34"/>
      <c r="C483" s="34" t="s">
        <v>4776</v>
      </c>
      <c r="D483" s="34" t="s">
        <v>5466</v>
      </c>
      <c r="E483" s="100"/>
    </row>
    <row r="484" spans="1:5" ht="12.75">
      <c r="A484" s="34"/>
      <c r="B484" s="34"/>
      <c r="C484" s="34" t="s">
        <v>5467</v>
      </c>
      <c r="D484" s="34" t="s">
        <v>5468</v>
      </c>
      <c r="E484" s="100"/>
    </row>
    <row r="485" spans="1:5" ht="12.75">
      <c r="A485" s="102"/>
      <c r="B485" s="279" t="s">
        <v>4778</v>
      </c>
      <c r="C485" s="279"/>
      <c r="D485" s="102" t="s">
        <v>4779</v>
      </c>
      <c r="E485" s="100"/>
    </row>
    <row r="486" spans="1:5" ht="12.75">
      <c r="A486" s="34"/>
      <c r="B486" s="34"/>
      <c r="C486" s="34" t="s">
        <v>4780</v>
      </c>
      <c r="D486" s="34" t="s">
        <v>5469</v>
      </c>
      <c r="E486" s="100"/>
    </row>
    <row r="487" spans="1:5" ht="12.75">
      <c r="A487" s="34"/>
      <c r="B487" s="34"/>
      <c r="C487" s="34" t="s">
        <v>4782</v>
      </c>
      <c r="D487" s="34" t="s">
        <v>5470</v>
      </c>
      <c r="E487" s="100"/>
    </row>
    <row r="488" spans="1:5" ht="12.75">
      <c r="A488" s="102"/>
      <c r="B488" s="279" t="s">
        <v>4792</v>
      </c>
      <c r="C488" s="279"/>
      <c r="D488" s="102" t="s">
        <v>4793</v>
      </c>
      <c r="E488" s="100"/>
    </row>
    <row r="489" spans="1:5" ht="12.75">
      <c r="A489" s="34"/>
      <c r="B489" s="34"/>
      <c r="C489" s="34" t="s">
        <v>4794</v>
      </c>
      <c r="D489" s="34" t="s">
        <v>5471</v>
      </c>
      <c r="E489" s="100"/>
    </row>
    <row r="490" spans="1:5" ht="12.75">
      <c r="A490" s="34"/>
      <c r="B490" s="34"/>
      <c r="C490" s="34" t="s">
        <v>4796</v>
      </c>
      <c r="D490" s="34" t="s">
        <v>5472</v>
      </c>
      <c r="E490" s="100"/>
    </row>
    <row r="491" spans="1:5" ht="12.75">
      <c r="A491" s="34"/>
      <c r="B491" s="34"/>
      <c r="C491" s="34" t="s">
        <v>5473</v>
      </c>
      <c r="D491" s="34" t="s">
        <v>5474</v>
      </c>
      <c r="E491" s="100"/>
    </row>
    <row r="492" spans="1:5" ht="12.75">
      <c r="A492" s="34"/>
      <c r="B492" s="34"/>
      <c r="C492" s="34" t="s">
        <v>4804</v>
      </c>
      <c r="D492" s="34" t="s">
        <v>5475</v>
      </c>
      <c r="E492" s="100"/>
    </row>
    <row r="493" spans="1:5" ht="12.75">
      <c r="A493" s="102"/>
      <c r="B493" s="279" t="s">
        <v>4806</v>
      </c>
      <c r="C493" s="279"/>
      <c r="D493" s="102" t="s">
        <v>4807</v>
      </c>
      <c r="E493" s="100"/>
    </row>
    <row r="494" spans="1:5" ht="12.75">
      <c r="A494" s="34"/>
      <c r="B494" s="34"/>
      <c r="C494" s="34" t="s">
        <v>4808</v>
      </c>
      <c r="D494" s="34" t="s">
        <v>5476</v>
      </c>
      <c r="E494" s="100"/>
    </row>
    <row r="495" spans="1:5" ht="12.75">
      <c r="A495" s="34"/>
      <c r="B495" s="34"/>
      <c r="C495" s="34" t="s">
        <v>5477</v>
      </c>
      <c r="D495" s="34" t="s">
        <v>5478</v>
      </c>
      <c r="E495" s="100"/>
    </row>
    <row r="496" spans="1:5" ht="12.75">
      <c r="A496" s="34"/>
      <c r="B496" s="34"/>
      <c r="C496" s="34" t="s">
        <v>4818</v>
      </c>
      <c r="D496" s="34" t="s">
        <v>4819</v>
      </c>
      <c r="E496" s="100"/>
    </row>
    <row r="497" spans="1:5" ht="14.25">
      <c r="A497" s="31"/>
      <c r="B497" s="31"/>
      <c r="C497" s="31"/>
      <c r="D497" s="31"/>
      <c r="E497" s="100"/>
    </row>
    <row r="498" spans="1:5" ht="12.75">
      <c r="A498" s="280" t="s">
        <v>4820</v>
      </c>
      <c r="B498" s="280"/>
      <c r="C498" s="280"/>
      <c r="D498" s="101" t="s">
        <v>4821</v>
      </c>
      <c r="E498" s="100"/>
    </row>
    <row r="499" spans="1:5" ht="12.75">
      <c r="A499" s="102"/>
      <c r="B499" s="279" t="s">
        <v>4822</v>
      </c>
      <c r="C499" s="279"/>
      <c r="D499" s="102" t="s">
        <v>4823</v>
      </c>
      <c r="E499" s="100"/>
    </row>
    <row r="500" spans="1:5" ht="12.75">
      <c r="A500" s="34"/>
      <c r="B500" s="34"/>
      <c r="C500" s="34" t="s">
        <v>4826</v>
      </c>
      <c r="D500" s="34" t="s">
        <v>5479</v>
      </c>
      <c r="E500" s="100"/>
    </row>
    <row r="501" spans="1:5" ht="12.75">
      <c r="A501" s="34"/>
      <c r="B501" s="34"/>
      <c r="C501" s="34" t="s">
        <v>4830</v>
      </c>
      <c r="D501" s="34" t="s">
        <v>5480</v>
      </c>
      <c r="E501" s="100"/>
    </row>
    <row r="502" spans="1:5" ht="12.75">
      <c r="A502" s="34"/>
      <c r="B502" s="34"/>
      <c r="C502" s="34" t="s">
        <v>4834</v>
      </c>
      <c r="D502" s="34" t="s">
        <v>5481</v>
      </c>
      <c r="E502" s="100"/>
    </row>
    <row r="503" spans="1:5" ht="12.75">
      <c r="A503" s="34"/>
      <c r="B503" s="34"/>
      <c r="C503" s="34" t="s">
        <v>4838</v>
      </c>
      <c r="D503" s="34" t="s">
        <v>5482</v>
      </c>
      <c r="E503" s="100"/>
    </row>
    <row r="504" spans="1:5" ht="12.75">
      <c r="A504" s="34"/>
      <c r="B504" s="34"/>
      <c r="C504" s="34" t="s">
        <v>4860</v>
      </c>
      <c r="D504" s="34" t="s">
        <v>5483</v>
      </c>
      <c r="E504" s="100"/>
    </row>
    <row r="505" spans="1:5" ht="12.75">
      <c r="A505" s="102"/>
      <c r="B505" s="279" t="s">
        <v>4864</v>
      </c>
      <c r="C505" s="279"/>
      <c r="D505" s="102" t="s">
        <v>4865</v>
      </c>
      <c r="E505" s="100"/>
    </row>
    <row r="506" spans="1:5" ht="12.75">
      <c r="A506" s="34"/>
      <c r="B506" s="34"/>
      <c r="C506" s="34" t="s">
        <v>4866</v>
      </c>
      <c r="D506" s="34" t="s">
        <v>5484</v>
      </c>
      <c r="E506" s="100"/>
    </row>
    <row r="507" spans="1:5" ht="12.75">
      <c r="A507" s="34"/>
      <c r="B507" s="34"/>
      <c r="C507" s="34" t="s">
        <v>4868</v>
      </c>
      <c r="D507" s="34" t="s">
        <v>5485</v>
      </c>
      <c r="E507" s="100"/>
    </row>
    <row r="508" spans="1:5" ht="12.75">
      <c r="A508" s="102"/>
      <c r="B508" s="279" t="s">
        <v>4876</v>
      </c>
      <c r="C508" s="279"/>
      <c r="D508" s="102" t="s">
        <v>4877</v>
      </c>
      <c r="E508" s="100"/>
    </row>
    <row r="509" spans="1:5" ht="12.75">
      <c r="A509" s="34"/>
      <c r="B509" s="34"/>
      <c r="C509" s="34" t="s">
        <v>4884</v>
      </c>
      <c r="D509" s="34" t="s">
        <v>5486</v>
      </c>
      <c r="E509" s="100"/>
    </row>
    <row r="510" spans="1:5" ht="12.75">
      <c r="A510" s="34"/>
      <c r="B510" s="34"/>
      <c r="C510" s="34" t="s">
        <v>5487</v>
      </c>
      <c r="D510" s="34" t="s">
        <v>5488</v>
      </c>
      <c r="E510" s="100"/>
    </row>
    <row r="511" spans="1:5" ht="12.75">
      <c r="A511" s="34"/>
      <c r="B511" s="34"/>
      <c r="C511" s="34" t="s">
        <v>5489</v>
      </c>
      <c r="D511" s="34" t="s">
        <v>5490</v>
      </c>
      <c r="E511" s="100"/>
    </row>
    <row r="512" spans="1:5" ht="12.75">
      <c r="A512" s="102"/>
      <c r="B512" s="279" t="s">
        <v>4888</v>
      </c>
      <c r="C512" s="279"/>
      <c r="D512" s="102"/>
      <c r="E512" s="100"/>
    </row>
    <row r="513" spans="1:5" ht="12.75">
      <c r="A513" s="34"/>
      <c r="B513" s="34"/>
      <c r="C513" s="34" t="s">
        <v>4889</v>
      </c>
      <c r="D513" s="34" t="s">
        <v>4890</v>
      </c>
      <c r="E513" s="100"/>
    </row>
    <row r="514" spans="1:5" ht="14.25">
      <c r="A514" s="31"/>
      <c r="B514" s="31"/>
      <c r="C514" s="31"/>
      <c r="D514" s="31"/>
      <c r="E514" s="100"/>
    </row>
    <row r="515" spans="1:5" ht="12.75">
      <c r="A515" s="280" t="s">
        <v>4891</v>
      </c>
      <c r="B515" s="280"/>
      <c r="C515" s="280"/>
      <c r="D515" s="101" t="s">
        <v>4892</v>
      </c>
      <c r="E515" s="100"/>
    </row>
    <row r="516" spans="1:5" ht="12.75">
      <c r="A516" s="102"/>
      <c r="B516" s="279" t="s">
        <v>4893</v>
      </c>
      <c r="C516" s="279"/>
      <c r="D516" s="102" t="s">
        <v>4894</v>
      </c>
      <c r="E516" s="100"/>
    </row>
    <row r="517" spans="1:5" ht="12.75">
      <c r="A517" s="34"/>
      <c r="B517" s="34"/>
      <c r="C517" s="34" t="s">
        <v>4899</v>
      </c>
      <c r="D517" s="34" t="s">
        <v>5491</v>
      </c>
      <c r="E517" s="100"/>
    </row>
    <row r="518" spans="1:5" ht="12.75">
      <c r="A518" s="102"/>
      <c r="B518" s="279" t="s">
        <v>4939</v>
      </c>
      <c r="C518" s="279"/>
      <c r="D518" s="102" t="s">
        <v>4940</v>
      </c>
      <c r="E518" s="100"/>
    </row>
    <row r="519" spans="1:5" ht="12.75">
      <c r="A519" s="34"/>
      <c r="B519" s="34"/>
      <c r="C519" s="34" t="s">
        <v>4955</v>
      </c>
      <c r="D519" s="34" t="s">
        <v>5492</v>
      </c>
      <c r="E519" s="100"/>
    </row>
    <row r="520" spans="1:5" ht="14.25">
      <c r="A520" s="31"/>
      <c r="B520" s="31"/>
      <c r="C520" s="31"/>
      <c r="D520" s="31"/>
      <c r="E520" s="100"/>
    </row>
    <row r="521" spans="1:5" ht="12.75">
      <c r="A521" s="280" t="s">
        <v>4959</v>
      </c>
      <c r="B521" s="280"/>
      <c r="C521" s="280"/>
      <c r="D521" s="101" t="s">
        <v>4960</v>
      </c>
      <c r="E521" s="100"/>
    </row>
    <row r="522" spans="1:5" ht="12.75">
      <c r="A522" s="102"/>
      <c r="B522" s="279" t="s">
        <v>4961</v>
      </c>
      <c r="C522" s="279"/>
      <c r="D522" s="102" t="s">
        <v>4962</v>
      </c>
      <c r="E522" s="100"/>
    </row>
    <row r="523" spans="1:5" ht="12.75">
      <c r="A523" s="34"/>
      <c r="B523" s="34"/>
      <c r="C523" s="34" t="s">
        <v>4963</v>
      </c>
      <c r="D523" s="34" t="s">
        <v>5493</v>
      </c>
      <c r="E523" s="100"/>
    </row>
    <row r="524" spans="1:5" ht="12.75">
      <c r="A524" s="34"/>
      <c r="B524" s="34"/>
      <c r="C524" s="34" t="s">
        <v>4965</v>
      </c>
      <c r="D524" s="34" t="s">
        <v>5494</v>
      </c>
      <c r="E524" s="100"/>
    </row>
    <row r="525" spans="1:5" ht="12.75">
      <c r="A525" s="34"/>
      <c r="B525" s="34"/>
      <c r="C525" s="34" t="s">
        <v>4977</v>
      </c>
      <c r="D525" s="34" t="s">
        <v>5495</v>
      </c>
      <c r="E525" s="100"/>
    </row>
    <row r="526" spans="1:5" ht="12.75">
      <c r="A526" s="34"/>
      <c r="B526" s="34"/>
      <c r="C526" s="34" t="s">
        <v>5496</v>
      </c>
      <c r="D526" s="34" t="s">
        <v>5497</v>
      </c>
      <c r="E526" s="100"/>
    </row>
    <row r="527" spans="1:5" ht="12.75">
      <c r="A527" s="34"/>
      <c r="B527" s="34"/>
      <c r="C527" s="34" t="s">
        <v>5498</v>
      </c>
      <c r="D527" s="34" t="s">
        <v>5499</v>
      </c>
      <c r="E527" s="100"/>
    </row>
    <row r="528" spans="1:5" ht="12.75">
      <c r="A528" s="34"/>
      <c r="B528" s="34"/>
      <c r="C528" s="34" t="s">
        <v>5500</v>
      </c>
      <c r="D528" s="34" t="s">
        <v>5501</v>
      </c>
      <c r="E528" s="100"/>
    </row>
    <row r="529" spans="1:5" ht="12.75">
      <c r="A529" s="34"/>
      <c r="B529" s="34"/>
      <c r="C529" s="34" t="s">
        <v>5502</v>
      </c>
      <c r="D529" s="34" t="s">
        <v>5503</v>
      </c>
      <c r="E529" s="100"/>
    </row>
    <row r="530" spans="1:5" ht="12.75">
      <c r="A530" s="102"/>
      <c r="B530" s="279" t="s">
        <v>4981</v>
      </c>
      <c r="C530" s="279"/>
      <c r="D530" s="102" t="s">
        <v>4982</v>
      </c>
      <c r="E530" s="100"/>
    </row>
    <row r="531" spans="1:5" ht="12.75">
      <c r="A531" s="34"/>
      <c r="B531" s="34"/>
      <c r="C531" s="34" t="s">
        <v>5504</v>
      </c>
      <c r="D531" s="34" t="s">
        <v>5505</v>
      </c>
      <c r="E531" s="100"/>
    </row>
    <row r="532" spans="1:5" ht="12.75">
      <c r="A532" s="34"/>
      <c r="B532" s="34"/>
      <c r="C532" s="34" t="s">
        <v>5506</v>
      </c>
      <c r="D532" s="34" t="s">
        <v>5507</v>
      </c>
      <c r="E532" s="100"/>
    </row>
    <row r="533" spans="1:5" ht="12.75">
      <c r="A533" s="34"/>
      <c r="B533" s="34"/>
      <c r="C533" s="34" t="s">
        <v>5508</v>
      </c>
      <c r="D533" s="34" t="s">
        <v>5509</v>
      </c>
      <c r="E533" s="100"/>
    </row>
    <row r="534" spans="1:5" ht="12.75">
      <c r="A534" s="34"/>
      <c r="B534" s="34"/>
      <c r="C534" s="34" t="s">
        <v>5510</v>
      </c>
      <c r="D534" s="34" t="s">
        <v>5511</v>
      </c>
      <c r="E534" s="100"/>
    </row>
    <row r="535" spans="1:5" ht="12.75">
      <c r="A535" s="34"/>
      <c r="B535" s="34"/>
      <c r="C535" s="34" t="s">
        <v>5512</v>
      </c>
      <c r="D535" s="34" t="s">
        <v>5513</v>
      </c>
      <c r="E535" s="100"/>
    </row>
    <row r="536" spans="1:5" ht="14.25">
      <c r="A536" s="31"/>
      <c r="B536" s="31"/>
      <c r="C536" s="31"/>
      <c r="D536" s="31"/>
      <c r="E536" s="100"/>
    </row>
    <row r="537" spans="1:5" ht="12.75">
      <c r="A537" s="280" t="s">
        <v>4995</v>
      </c>
      <c r="B537" s="280"/>
      <c r="C537" s="280"/>
      <c r="D537" s="101" t="s">
        <v>4996</v>
      </c>
      <c r="E537" s="100"/>
    </row>
    <row r="538" spans="1:5" ht="12.75">
      <c r="A538" s="102"/>
      <c r="B538" s="279" t="s">
        <v>5005</v>
      </c>
      <c r="C538" s="279"/>
      <c r="D538" s="102" t="s">
        <v>5006</v>
      </c>
      <c r="E538" s="100"/>
    </row>
    <row r="539" spans="1:5" ht="12.75">
      <c r="A539" s="34"/>
      <c r="B539" s="34"/>
      <c r="C539" s="34" t="s">
        <v>5007</v>
      </c>
      <c r="D539" s="34" t="s">
        <v>5008</v>
      </c>
      <c r="E539" s="100"/>
    </row>
    <row r="540" spans="1:5" ht="12.75">
      <c r="A540" s="34"/>
      <c r="B540" s="34"/>
      <c r="C540" s="34" t="s">
        <v>5009</v>
      </c>
      <c r="D540" s="34" t="s">
        <v>5010</v>
      </c>
      <c r="E540" s="100"/>
    </row>
    <row r="541" spans="1:5" ht="12.75">
      <c r="A541" s="34"/>
      <c r="B541" s="34"/>
      <c r="C541" s="34" t="s">
        <v>5011</v>
      </c>
      <c r="D541" s="34" t="s">
        <v>5012</v>
      </c>
      <c r="E541" s="100"/>
    </row>
    <row r="542" spans="1:5" ht="12.75">
      <c r="A542" s="34"/>
      <c r="B542" s="34"/>
      <c r="C542" s="34" t="s">
        <v>5013</v>
      </c>
      <c r="D542" s="34" t="s">
        <v>5014</v>
      </c>
      <c r="E542" s="100"/>
    </row>
    <row r="543" spans="1:5" ht="12.75">
      <c r="A543" s="34"/>
      <c r="B543" s="34"/>
      <c r="C543" s="34" t="s">
        <v>5015</v>
      </c>
      <c r="D543" s="34" t="s">
        <v>5016</v>
      </c>
      <c r="E543" s="100"/>
    </row>
    <row r="544" spans="1:5" ht="12.75">
      <c r="A544" s="34"/>
      <c r="B544" s="34"/>
      <c r="C544" s="34" t="s">
        <v>5019</v>
      </c>
      <c r="D544" s="34" t="s">
        <v>5020</v>
      </c>
      <c r="E544" s="100"/>
    </row>
    <row r="545" spans="1:5" ht="12.75">
      <c r="A545" s="34"/>
      <c r="B545" s="34"/>
      <c r="C545" s="34" t="s">
        <v>5021</v>
      </c>
      <c r="D545" s="34" t="s">
        <v>5022</v>
      </c>
      <c r="E545" s="100"/>
    </row>
    <row r="546" spans="1:5" ht="14.25">
      <c r="A546" s="31"/>
      <c r="B546" s="31"/>
      <c r="C546" s="31"/>
      <c r="D546" s="31"/>
      <c r="E546" s="100"/>
    </row>
    <row r="547" spans="1:5" ht="12.75">
      <c r="A547" s="103"/>
      <c r="B547" s="103"/>
      <c r="C547" s="103"/>
      <c r="D547" s="104"/>
      <c r="E547" s="100"/>
    </row>
  </sheetData>
  <sheetProtection/>
  <mergeCells count="130">
    <mergeCell ref="A1:E1"/>
    <mergeCell ref="A2:E2"/>
    <mergeCell ref="A3:C3"/>
    <mergeCell ref="A4:C4"/>
    <mergeCell ref="B22:C22"/>
    <mergeCell ref="A25:C25"/>
    <mergeCell ref="B26:C26"/>
    <mergeCell ref="B28:C28"/>
    <mergeCell ref="B5:C5"/>
    <mergeCell ref="B8:C8"/>
    <mergeCell ref="B10:C10"/>
    <mergeCell ref="B17:C17"/>
    <mergeCell ref="B54:C54"/>
    <mergeCell ref="A57:C57"/>
    <mergeCell ref="B58:C58"/>
    <mergeCell ref="A70:C70"/>
    <mergeCell ref="B30:C30"/>
    <mergeCell ref="B33:C33"/>
    <mergeCell ref="B39:C39"/>
    <mergeCell ref="B49:C49"/>
    <mergeCell ref="B86:C86"/>
    <mergeCell ref="A89:C89"/>
    <mergeCell ref="B90:C90"/>
    <mergeCell ref="B92:C92"/>
    <mergeCell ref="B71:C71"/>
    <mergeCell ref="B74:C74"/>
    <mergeCell ref="B78:C78"/>
    <mergeCell ref="B84:C84"/>
    <mergeCell ref="B110:C110"/>
    <mergeCell ref="B112:C112"/>
    <mergeCell ref="B114:C114"/>
    <mergeCell ref="B116:C116"/>
    <mergeCell ref="B94:C94"/>
    <mergeCell ref="A101:C101"/>
    <mergeCell ref="B102:C102"/>
    <mergeCell ref="B107:C107"/>
    <mergeCell ref="B137:C137"/>
    <mergeCell ref="B141:C141"/>
    <mergeCell ref="B147:C147"/>
    <mergeCell ref="B152:C152"/>
    <mergeCell ref="A119:C119"/>
    <mergeCell ref="B120:C120"/>
    <mergeCell ref="B124:C124"/>
    <mergeCell ref="B130:C130"/>
    <mergeCell ref="B182:C182"/>
    <mergeCell ref="B184:C184"/>
    <mergeCell ref="B186:C186"/>
    <mergeCell ref="A189:C189"/>
    <mergeCell ref="B157:C157"/>
    <mergeCell ref="B163:C163"/>
    <mergeCell ref="B165:C165"/>
    <mergeCell ref="A181:C181"/>
    <mergeCell ref="A201:C201"/>
    <mergeCell ref="B202:C202"/>
    <mergeCell ref="B205:C205"/>
    <mergeCell ref="A208:C208"/>
    <mergeCell ref="B190:C190"/>
    <mergeCell ref="A194:C194"/>
    <mergeCell ref="B195:C195"/>
    <mergeCell ref="B198:C198"/>
    <mergeCell ref="A225:C225"/>
    <mergeCell ref="B226:C226"/>
    <mergeCell ref="B245:C245"/>
    <mergeCell ref="B268:C268"/>
    <mergeCell ref="B209:C209"/>
    <mergeCell ref="B215:C215"/>
    <mergeCell ref="B218:C218"/>
    <mergeCell ref="B222:C222"/>
    <mergeCell ref="B297:C297"/>
    <mergeCell ref="B304:C304"/>
    <mergeCell ref="B307:C307"/>
    <mergeCell ref="B310:C310"/>
    <mergeCell ref="B274:C274"/>
    <mergeCell ref="B281:C281"/>
    <mergeCell ref="B286:C286"/>
    <mergeCell ref="B289:C289"/>
    <mergeCell ref="B338:C338"/>
    <mergeCell ref="A342:C342"/>
    <mergeCell ref="B343:C343"/>
    <mergeCell ref="B346:C346"/>
    <mergeCell ref="B312:C312"/>
    <mergeCell ref="B314:C314"/>
    <mergeCell ref="A332:C332"/>
    <mergeCell ref="B333:C333"/>
    <mergeCell ref="B369:C369"/>
    <mergeCell ref="B372:C372"/>
    <mergeCell ref="B374:C374"/>
    <mergeCell ref="B381:C381"/>
    <mergeCell ref="B349:C349"/>
    <mergeCell ref="B351:C351"/>
    <mergeCell ref="B354:C354"/>
    <mergeCell ref="B358:C358"/>
    <mergeCell ref="B395:C395"/>
    <mergeCell ref="B399:C399"/>
    <mergeCell ref="B404:C404"/>
    <mergeCell ref="B409:C409"/>
    <mergeCell ref="B386:C386"/>
    <mergeCell ref="A389:C389"/>
    <mergeCell ref="B390:C390"/>
    <mergeCell ref="A394:C394"/>
    <mergeCell ref="A433:C433"/>
    <mergeCell ref="B434:C434"/>
    <mergeCell ref="B440:C440"/>
    <mergeCell ref="B443:C443"/>
    <mergeCell ref="B414:C414"/>
    <mergeCell ref="B418:C418"/>
    <mergeCell ref="B428:C428"/>
    <mergeCell ref="B430:C430"/>
    <mergeCell ref="B471:C471"/>
    <mergeCell ref="B482:C482"/>
    <mergeCell ref="B485:C485"/>
    <mergeCell ref="B488:C488"/>
    <mergeCell ref="A447:C447"/>
    <mergeCell ref="B448:C448"/>
    <mergeCell ref="B458:C458"/>
    <mergeCell ref="B469:C469"/>
    <mergeCell ref="B508:C508"/>
    <mergeCell ref="B512:C512"/>
    <mergeCell ref="A515:C515"/>
    <mergeCell ref="B516:C516"/>
    <mergeCell ref="B493:C493"/>
    <mergeCell ref="A498:C498"/>
    <mergeCell ref="B499:C499"/>
    <mergeCell ref="B505:C505"/>
    <mergeCell ref="A537:C537"/>
    <mergeCell ref="B538:C538"/>
    <mergeCell ref="B518:C518"/>
    <mergeCell ref="A521:C521"/>
    <mergeCell ref="B522:C522"/>
    <mergeCell ref="B530:C530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 xml:space="preserve">&amp;L&amp;"新細明體"&amp;8  
&amp;C&amp;R&amp;"新細明體"&amp;10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" sqref="E1"/>
    </sheetView>
  </sheetViews>
  <sheetFormatPr defaultColWidth="10.28125" defaultRowHeight="12.75"/>
  <cols>
    <col min="1" max="1" width="9.140625" style="125" customWidth="1"/>
    <col min="2" max="2" width="19.00390625" style="126" bestFit="1" customWidth="1"/>
    <col min="3" max="3" width="47.57421875" style="126" bestFit="1" customWidth="1"/>
    <col min="4" max="4" width="45.00390625" style="126" customWidth="1"/>
    <col min="5" max="16384" width="10.28125" style="105" customWidth="1"/>
  </cols>
  <sheetData>
    <row r="1" spans="1:4" ht="69.75" customHeight="1" thickBot="1">
      <c r="A1" s="282" t="s">
        <v>649</v>
      </c>
      <c r="B1" s="283"/>
      <c r="C1" s="283"/>
      <c r="D1" s="283"/>
    </row>
    <row r="2" spans="1:4" s="109" customFormat="1" ht="69.75" customHeight="1" thickBot="1">
      <c r="A2" s="106" t="s">
        <v>5514</v>
      </c>
      <c r="B2" s="107" t="s">
        <v>5515</v>
      </c>
      <c r="C2" s="107" t="s">
        <v>5516</v>
      </c>
      <c r="D2" s="108" t="s">
        <v>5517</v>
      </c>
    </row>
    <row r="3" spans="1:4" ht="69.75" customHeight="1">
      <c r="A3" s="281" t="s">
        <v>5518</v>
      </c>
      <c r="B3" s="281"/>
      <c r="C3" s="281"/>
      <c r="D3" s="281"/>
    </row>
    <row r="4" spans="1:4" ht="60" customHeight="1">
      <c r="A4" s="110" t="s">
        <v>5519</v>
      </c>
      <c r="B4" s="111" t="s">
        <v>5520</v>
      </c>
      <c r="C4" s="112" t="s">
        <v>5644</v>
      </c>
      <c r="D4" s="113" t="s">
        <v>5521</v>
      </c>
    </row>
    <row r="5" spans="1:4" ht="60" customHeight="1">
      <c r="A5" s="110" t="s">
        <v>3699</v>
      </c>
      <c r="B5" s="111" t="s">
        <v>5522</v>
      </c>
      <c r="C5" s="112" t="s">
        <v>5744</v>
      </c>
      <c r="D5" s="113" t="s">
        <v>5523</v>
      </c>
    </row>
    <row r="6" spans="1:4" ht="69.75" customHeight="1">
      <c r="A6" s="114" t="s">
        <v>5524</v>
      </c>
      <c r="B6" s="115"/>
      <c r="C6" s="115"/>
      <c r="D6" s="115"/>
    </row>
    <row r="7" spans="1:4" ht="45" customHeight="1">
      <c r="A7" s="285" t="s">
        <v>2111</v>
      </c>
      <c r="B7" s="286" t="s">
        <v>5525</v>
      </c>
      <c r="C7" s="287" t="s">
        <v>12</v>
      </c>
      <c r="D7" s="116" t="s">
        <v>5526</v>
      </c>
    </row>
    <row r="8" spans="1:4" ht="45" customHeight="1">
      <c r="A8" s="285"/>
      <c r="B8" s="286"/>
      <c r="C8" s="288"/>
      <c r="D8" s="117" t="s">
        <v>5527</v>
      </c>
    </row>
    <row r="9" spans="1:4" ht="69.75" customHeight="1">
      <c r="A9" s="114" t="s">
        <v>5528</v>
      </c>
      <c r="B9" s="115"/>
      <c r="C9" s="115"/>
      <c r="D9" s="115"/>
    </row>
    <row r="10" spans="1:4" ht="60" customHeight="1">
      <c r="A10" s="110" t="s">
        <v>4002</v>
      </c>
      <c r="B10" s="111" t="s">
        <v>5529</v>
      </c>
      <c r="C10" s="112" t="s">
        <v>416</v>
      </c>
      <c r="D10" s="113" t="s">
        <v>5530</v>
      </c>
    </row>
    <row r="11" spans="1:4" ht="69.75" customHeight="1">
      <c r="A11" s="114" t="s">
        <v>5531</v>
      </c>
      <c r="B11" s="115"/>
      <c r="C11" s="115"/>
      <c r="D11" s="115"/>
    </row>
    <row r="12" spans="1:4" ht="60" customHeight="1">
      <c r="A12" s="110" t="s">
        <v>5532</v>
      </c>
      <c r="B12" s="111" t="s">
        <v>5533</v>
      </c>
      <c r="C12" s="112" t="s">
        <v>5534</v>
      </c>
      <c r="D12" s="113" t="s">
        <v>5535</v>
      </c>
    </row>
    <row r="13" spans="1:4" ht="60" customHeight="1">
      <c r="A13" s="110" t="s">
        <v>5536</v>
      </c>
      <c r="B13" s="111" t="s">
        <v>5537</v>
      </c>
      <c r="C13" s="112" t="s">
        <v>5538</v>
      </c>
      <c r="D13" s="113" t="s">
        <v>5539</v>
      </c>
    </row>
    <row r="14" spans="1:4" s="122" customFormat="1" ht="19.5" customHeight="1">
      <c r="A14" s="118"/>
      <c r="B14" s="119"/>
      <c r="C14" s="120"/>
      <c r="D14" s="121"/>
    </row>
    <row r="15" spans="1:4" ht="38.25" customHeight="1">
      <c r="A15" s="123" t="s">
        <v>5540</v>
      </c>
      <c r="B15" s="289" t="s">
        <v>5541</v>
      </c>
      <c r="C15" s="289"/>
      <c r="D15" s="289"/>
    </row>
    <row r="16" spans="1:4" ht="55.5" customHeight="1">
      <c r="A16" s="124"/>
      <c r="B16" s="284" t="s">
        <v>5542</v>
      </c>
      <c r="C16" s="284"/>
      <c r="D16" s="284"/>
    </row>
  </sheetData>
  <sheetProtection/>
  <mergeCells count="7">
    <mergeCell ref="A3:D3"/>
    <mergeCell ref="A1:D1"/>
    <mergeCell ref="B16:D16"/>
    <mergeCell ref="A7:A8"/>
    <mergeCell ref="B7:B8"/>
    <mergeCell ref="C7:C8"/>
    <mergeCell ref="B15:D1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Q1" sqref="Q1"/>
    </sheetView>
  </sheetViews>
  <sheetFormatPr defaultColWidth="10.28125" defaultRowHeight="12.75"/>
  <cols>
    <col min="1" max="1" width="10.57421875" style="129" customWidth="1"/>
    <col min="2" max="2" width="7.421875" style="129" customWidth="1"/>
    <col min="3" max="3" width="6.28125" style="129" customWidth="1"/>
    <col min="4" max="6" width="5.28125" style="129" customWidth="1"/>
    <col min="7" max="7" width="6.421875" style="129" customWidth="1"/>
    <col min="8" max="11" width="5.28125" style="129" customWidth="1"/>
    <col min="12" max="12" width="6.140625" style="129" customWidth="1"/>
    <col min="13" max="16" width="5.28125" style="129" customWidth="1"/>
    <col min="17" max="17" width="5.57421875" style="129" customWidth="1"/>
    <col min="18" max="16384" width="10.28125" style="129" customWidth="1"/>
  </cols>
  <sheetData>
    <row r="1" spans="1:17" ht="27.75" customHeight="1">
      <c r="A1" s="290" t="s">
        <v>650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128"/>
    </row>
    <row r="2" spans="1:17" ht="3.75" customHeight="1">
      <c r="A2" s="130"/>
      <c r="Q2" s="130"/>
    </row>
    <row r="3" spans="1:17" ht="21">
      <c r="A3" s="131" t="s">
        <v>5560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  <c r="Q3" s="134"/>
    </row>
    <row r="4" ht="3.75" customHeight="1"/>
    <row r="5" spans="1:17" ht="19.5" customHeight="1">
      <c r="A5" s="135"/>
      <c r="B5" s="292" t="s">
        <v>5561</v>
      </c>
      <c r="C5" s="294" t="s">
        <v>5562</v>
      </c>
      <c r="D5" s="295"/>
      <c r="E5" s="295"/>
      <c r="F5" s="296"/>
      <c r="G5" s="294" t="s">
        <v>5563</v>
      </c>
      <c r="H5" s="295"/>
      <c r="I5" s="295"/>
      <c r="J5" s="295"/>
      <c r="K5" s="297"/>
      <c r="L5" s="294" t="s">
        <v>5564</v>
      </c>
      <c r="M5" s="295"/>
      <c r="N5" s="295"/>
      <c r="O5" s="295"/>
      <c r="P5" s="295"/>
      <c r="Q5" s="136"/>
    </row>
    <row r="6" spans="1:17" ht="21.75" customHeight="1">
      <c r="A6" s="137"/>
      <c r="B6" s="293"/>
      <c r="C6" s="138" t="s">
        <v>5565</v>
      </c>
      <c r="D6" s="139" t="s">
        <v>5566</v>
      </c>
      <c r="E6" s="140" t="s">
        <v>5567</v>
      </c>
      <c r="F6" s="139" t="s">
        <v>5568</v>
      </c>
      <c r="G6" s="138" t="s">
        <v>5565</v>
      </c>
      <c r="H6" s="139" t="s">
        <v>5566</v>
      </c>
      <c r="I6" s="141" t="s">
        <v>5569</v>
      </c>
      <c r="J6" s="141" t="s">
        <v>5567</v>
      </c>
      <c r="K6" s="139" t="s">
        <v>5568</v>
      </c>
      <c r="L6" s="138" t="s">
        <v>5565</v>
      </c>
      <c r="M6" s="139" t="s">
        <v>5566</v>
      </c>
      <c r="N6" s="139" t="s">
        <v>5569</v>
      </c>
      <c r="O6" s="141" t="s">
        <v>5567</v>
      </c>
      <c r="P6" s="142" t="s">
        <v>5568</v>
      </c>
      <c r="Q6" s="136"/>
    </row>
    <row r="7" spans="1:17" ht="17.25" customHeight="1">
      <c r="A7" s="143" t="s">
        <v>5570</v>
      </c>
      <c r="B7" s="144">
        <f aca="true" t="shared" si="0" ref="B7:B23">C7+G7+L7</f>
        <v>105</v>
      </c>
      <c r="C7" s="144">
        <f aca="true" t="shared" si="1" ref="C7:C23">D7+E7+F7</f>
        <v>16</v>
      </c>
      <c r="D7" s="145">
        <v>9</v>
      </c>
      <c r="E7" s="145">
        <v>0</v>
      </c>
      <c r="F7" s="145">
        <v>7</v>
      </c>
      <c r="G7" s="144">
        <f aca="true" t="shared" si="2" ref="G7:G23">SUM(H7:K7)</f>
        <v>12</v>
      </c>
      <c r="H7" s="145">
        <v>6</v>
      </c>
      <c r="I7" s="145">
        <v>0</v>
      </c>
      <c r="J7" s="145">
        <v>0</v>
      </c>
      <c r="K7" s="145">
        <v>6</v>
      </c>
      <c r="L7" s="144">
        <f aca="true" t="shared" si="3" ref="L7:L23">SUM(M7:P7)</f>
        <v>77</v>
      </c>
      <c r="M7" s="145">
        <v>10</v>
      </c>
      <c r="N7" s="145">
        <v>9</v>
      </c>
      <c r="O7" s="145">
        <v>2</v>
      </c>
      <c r="P7" s="145">
        <v>56</v>
      </c>
      <c r="Q7" s="146"/>
    </row>
    <row r="8" spans="1:17" ht="17.25" customHeight="1">
      <c r="A8" s="143" t="s">
        <v>5543</v>
      </c>
      <c r="B8" s="144">
        <f t="shared" si="0"/>
        <v>107</v>
      </c>
      <c r="C8" s="144">
        <f t="shared" si="1"/>
        <v>16</v>
      </c>
      <c r="D8" s="145">
        <v>9</v>
      </c>
      <c r="E8" s="145">
        <v>0</v>
      </c>
      <c r="F8" s="145">
        <v>7</v>
      </c>
      <c r="G8" s="144">
        <f t="shared" si="2"/>
        <v>23</v>
      </c>
      <c r="H8" s="145">
        <v>7</v>
      </c>
      <c r="I8" s="145">
        <v>8</v>
      </c>
      <c r="J8" s="145">
        <v>1</v>
      </c>
      <c r="K8" s="145">
        <v>7</v>
      </c>
      <c r="L8" s="144">
        <f t="shared" si="3"/>
        <v>68</v>
      </c>
      <c r="M8" s="145">
        <v>10</v>
      </c>
      <c r="N8" s="145">
        <v>1</v>
      </c>
      <c r="O8" s="145">
        <v>1</v>
      </c>
      <c r="P8" s="145">
        <v>56</v>
      </c>
      <c r="Q8" s="146"/>
    </row>
    <row r="9" spans="1:17" ht="17.25" customHeight="1">
      <c r="A9" s="143" t="s">
        <v>5544</v>
      </c>
      <c r="B9" s="144">
        <f t="shared" si="0"/>
        <v>109</v>
      </c>
      <c r="C9" s="144">
        <f t="shared" si="1"/>
        <v>16</v>
      </c>
      <c r="D9" s="145">
        <v>9</v>
      </c>
      <c r="E9" s="145">
        <v>0</v>
      </c>
      <c r="F9" s="145">
        <v>7</v>
      </c>
      <c r="G9" s="144">
        <f t="shared" si="2"/>
        <v>23</v>
      </c>
      <c r="H9" s="145">
        <v>7</v>
      </c>
      <c r="I9" s="145">
        <v>8</v>
      </c>
      <c r="J9" s="145">
        <v>1</v>
      </c>
      <c r="K9" s="145">
        <v>7</v>
      </c>
      <c r="L9" s="144">
        <f t="shared" si="3"/>
        <v>70</v>
      </c>
      <c r="M9" s="145">
        <v>10</v>
      </c>
      <c r="N9" s="145">
        <v>1</v>
      </c>
      <c r="O9" s="145">
        <v>1</v>
      </c>
      <c r="P9" s="145">
        <v>58</v>
      </c>
      <c r="Q9" s="146"/>
    </row>
    <row r="10" spans="1:17" ht="17.25" customHeight="1">
      <c r="A10" s="143" t="s">
        <v>5545</v>
      </c>
      <c r="B10" s="144">
        <f t="shared" si="0"/>
        <v>116</v>
      </c>
      <c r="C10" s="144">
        <f t="shared" si="1"/>
        <v>21</v>
      </c>
      <c r="D10" s="145">
        <v>13</v>
      </c>
      <c r="E10" s="145">
        <v>0</v>
      </c>
      <c r="F10" s="145">
        <v>8</v>
      </c>
      <c r="G10" s="144">
        <f t="shared" si="2"/>
        <v>20</v>
      </c>
      <c r="H10" s="145">
        <v>4</v>
      </c>
      <c r="I10" s="145">
        <v>8</v>
      </c>
      <c r="J10" s="145">
        <v>1</v>
      </c>
      <c r="K10" s="145">
        <v>7</v>
      </c>
      <c r="L10" s="144">
        <f t="shared" si="3"/>
        <v>75</v>
      </c>
      <c r="M10" s="145">
        <v>11</v>
      </c>
      <c r="N10" s="145">
        <v>1</v>
      </c>
      <c r="O10" s="145">
        <v>1</v>
      </c>
      <c r="P10" s="145">
        <v>62</v>
      </c>
      <c r="Q10" s="146"/>
    </row>
    <row r="11" spans="1:17" ht="17.25" customHeight="1">
      <c r="A11" s="143" t="s">
        <v>5546</v>
      </c>
      <c r="B11" s="144">
        <f t="shared" si="0"/>
        <v>121</v>
      </c>
      <c r="C11" s="144">
        <f t="shared" si="1"/>
        <v>21</v>
      </c>
      <c r="D11" s="145">
        <v>13</v>
      </c>
      <c r="E11" s="145">
        <v>0</v>
      </c>
      <c r="F11" s="145">
        <v>8</v>
      </c>
      <c r="G11" s="144">
        <f t="shared" si="2"/>
        <v>25</v>
      </c>
      <c r="H11" s="145">
        <v>4</v>
      </c>
      <c r="I11" s="145">
        <v>8</v>
      </c>
      <c r="J11" s="145">
        <v>1</v>
      </c>
      <c r="K11" s="145">
        <v>12</v>
      </c>
      <c r="L11" s="144">
        <f t="shared" si="3"/>
        <v>75</v>
      </c>
      <c r="M11" s="145">
        <v>11</v>
      </c>
      <c r="N11" s="145">
        <v>1</v>
      </c>
      <c r="O11" s="145">
        <v>1</v>
      </c>
      <c r="P11" s="145">
        <v>62</v>
      </c>
      <c r="Q11" s="146"/>
    </row>
    <row r="12" spans="1:17" ht="17.25" customHeight="1">
      <c r="A12" s="143" t="s">
        <v>5547</v>
      </c>
      <c r="B12" s="144">
        <f t="shared" si="0"/>
        <v>123</v>
      </c>
      <c r="C12" s="144">
        <f t="shared" si="1"/>
        <v>21</v>
      </c>
      <c r="D12" s="145">
        <v>13</v>
      </c>
      <c r="E12" s="145">
        <v>0</v>
      </c>
      <c r="F12" s="145">
        <v>8</v>
      </c>
      <c r="G12" s="144">
        <f t="shared" si="2"/>
        <v>29</v>
      </c>
      <c r="H12" s="145">
        <v>14</v>
      </c>
      <c r="I12" s="145">
        <v>0</v>
      </c>
      <c r="J12" s="145">
        <v>1</v>
      </c>
      <c r="K12" s="145">
        <v>14</v>
      </c>
      <c r="L12" s="144">
        <f t="shared" si="3"/>
        <v>73</v>
      </c>
      <c r="M12" s="145">
        <v>12</v>
      </c>
      <c r="N12" s="145">
        <v>0</v>
      </c>
      <c r="O12" s="145">
        <v>1</v>
      </c>
      <c r="P12" s="145">
        <v>60</v>
      </c>
      <c r="Q12" s="146"/>
    </row>
    <row r="13" spans="1:17" ht="17.25" customHeight="1">
      <c r="A13" s="143" t="s">
        <v>5548</v>
      </c>
      <c r="B13" s="144">
        <f t="shared" si="0"/>
        <v>124</v>
      </c>
      <c r="C13" s="144">
        <f t="shared" si="1"/>
        <v>21</v>
      </c>
      <c r="D13" s="145">
        <v>13</v>
      </c>
      <c r="E13" s="145">
        <v>0</v>
      </c>
      <c r="F13" s="145">
        <v>8</v>
      </c>
      <c r="G13" s="144">
        <f t="shared" si="2"/>
        <v>29</v>
      </c>
      <c r="H13" s="145">
        <v>14</v>
      </c>
      <c r="I13" s="145">
        <v>0</v>
      </c>
      <c r="J13" s="145">
        <v>1</v>
      </c>
      <c r="K13" s="145">
        <v>14</v>
      </c>
      <c r="L13" s="144">
        <f t="shared" si="3"/>
        <v>74</v>
      </c>
      <c r="M13" s="145">
        <v>13</v>
      </c>
      <c r="N13" s="145">
        <v>0</v>
      </c>
      <c r="O13" s="145">
        <v>1</v>
      </c>
      <c r="P13" s="145">
        <v>60</v>
      </c>
      <c r="Q13" s="146"/>
    </row>
    <row r="14" spans="1:17" ht="17.25" customHeight="1">
      <c r="A14" s="143" t="s">
        <v>5549</v>
      </c>
      <c r="B14" s="144">
        <f t="shared" si="0"/>
        <v>125</v>
      </c>
      <c r="C14" s="144">
        <f t="shared" si="1"/>
        <v>21</v>
      </c>
      <c r="D14" s="145">
        <v>13</v>
      </c>
      <c r="E14" s="145">
        <v>0</v>
      </c>
      <c r="F14" s="145">
        <v>8</v>
      </c>
      <c r="G14" s="144">
        <f t="shared" si="2"/>
        <v>30</v>
      </c>
      <c r="H14" s="145">
        <v>14</v>
      </c>
      <c r="I14" s="145">
        <v>0</v>
      </c>
      <c r="J14" s="145">
        <v>1</v>
      </c>
      <c r="K14" s="145">
        <v>15</v>
      </c>
      <c r="L14" s="144">
        <f t="shared" si="3"/>
        <v>74</v>
      </c>
      <c r="M14" s="145">
        <v>13</v>
      </c>
      <c r="N14" s="145">
        <v>0</v>
      </c>
      <c r="O14" s="145">
        <v>1</v>
      </c>
      <c r="P14" s="145">
        <v>60</v>
      </c>
      <c r="Q14" s="146"/>
    </row>
    <row r="15" spans="1:17" ht="17.25" customHeight="1">
      <c r="A15" s="143" t="s">
        <v>5571</v>
      </c>
      <c r="B15" s="144">
        <f t="shared" si="0"/>
        <v>130</v>
      </c>
      <c r="C15" s="144">
        <f t="shared" si="1"/>
        <v>23</v>
      </c>
      <c r="D15" s="145">
        <v>15</v>
      </c>
      <c r="E15" s="145">
        <v>0</v>
      </c>
      <c r="F15" s="145">
        <v>8</v>
      </c>
      <c r="G15" s="144">
        <f t="shared" si="2"/>
        <v>35</v>
      </c>
      <c r="H15" s="145">
        <v>16</v>
      </c>
      <c r="I15" s="145">
        <v>0</v>
      </c>
      <c r="J15" s="145">
        <v>1</v>
      </c>
      <c r="K15" s="145">
        <v>18</v>
      </c>
      <c r="L15" s="144">
        <f t="shared" si="3"/>
        <v>72</v>
      </c>
      <c r="M15" s="145">
        <v>12</v>
      </c>
      <c r="N15" s="145">
        <v>0</v>
      </c>
      <c r="O15" s="145">
        <v>1</v>
      </c>
      <c r="P15" s="145">
        <v>59</v>
      </c>
      <c r="Q15" s="146"/>
    </row>
    <row r="16" spans="1:17" ht="17.25" customHeight="1">
      <c r="A16" s="143" t="s">
        <v>5550</v>
      </c>
      <c r="B16" s="144">
        <f t="shared" si="0"/>
        <v>134</v>
      </c>
      <c r="C16" s="144">
        <f t="shared" si="1"/>
        <v>24</v>
      </c>
      <c r="D16" s="145">
        <v>16</v>
      </c>
      <c r="E16" s="145">
        <v>0</v>
      </c>
      <c r="F16" s="145">
        <v>8</v>
      </c>
      <c r="G16" s="144">
        <f t="shared" si="2"/>
        <v>36</v>
      </c>
      <c r="H16" s="145">
        <v>17</v>
      </c>
      <c r="I16" s="145">
        <v>0</v>
      </c>
      <c r="J16" s="145">
        <v>1</v>
      </c>
      <c r="K16" s="145">
        <v>18</v>
      </c>
      <c r="L16" s="144">
        <f t="shared" si="3"/>
        <v>74</v>
      </c>
      <c r="M16" s="145">
        <v>15</v>
      </c>
      <c r="N16" s="145">
        <v>0</v>
      </c>
      <c r="O16" s="145">
        <v>1</v>
      </c>
      <c r="P16" s="145">
        <v>58</v>
      </c>
      <c r="Q16" s="146"/>
    </row>
    <row r="17" spans="1:17" ht="17.25" customHeight="1">
      <c r="A17" s="143" t="s">
        <v>5551</v>
      </c>
      <c r="B17" s="144">
        <f t="shared" si="0"/>
        <v>137</v>
      </c>
      <c r="C17" s="144">
        <f t="shared" si="1"/>
        <v>24</v>
      </c>
      <c r="D17" s="145">
        <v>16</v>
      </c>
      <c r="E17" s="145">
        <v>0</v>
      </c>
      <c r="F17" s="145">
        <v>8</v>
      </c>
      <c r="G17" s="144">
        <f t="shared" si="2"/>
        <v>43</v>
      </c>
      <c r="H17" s="145">
        <v>19</v>
      </c>
      <c r="I17" s="145">
        <v>0</v>
      </c>
      <c r="J17" s="145">
        <v>2</v>
      </c>
      <c r="K17" s="145">
        <v>22</v>
      </c>
      <c r="L17" s="144">
        <f t="shared" si="3"/>
        <v>70</v>
      </c>
      <c r="M17" s="145">
        <v>14</v>
      </c>
      <c r="N17" s="145">
        <v>0</v>
      </c>
      <c r="O17" s="145">
        <v>0</v>
      </c>
      <c r="P17" s="145">
        <v>56</v>
      </c>
      <c r="Q17" s="146"/>
    </row>
    <row r="18" spans="1:17" ht="17.25" customHeight="1">
      <c r="A18" s="143" t="s">
        <v>5552</v>
      </c>
      <c r="B18" s="144">
        <f t="shared" si="0"/>
        <v>139</v>
      </c>
      <c r="C18" s="144">
        <f t="shared" si="1"/>
        <v>38</v>
      </c>
      <c r="D18" s="145">
        <v>20</v>
      </c>
      <c r="E18" s="145">
        <v>0</v>
      </c>
      <c r="F18" s="145">
        <v>18</v>
      </c>
      <c r="G18" s="144">
        <f t="shared" si="2"/>
        <v>40</v>
      </c>
      <c r="H18" s="145">
        <v>19</v>
      </c>
      <c r="I18" s="145">
        <v>0</v>
      </c>
      <c r="J18" s="145">
        <v>2</v>
      </c>
      <c r="K18" s="145">
        <v>19</v>
      </c>
      <c r="L18" s="144">
        <f t="shared" si="3"/>
        <v>61</v>
      </c>
      <c r="M18" s="145">
        <v>10</v>
      </c>
      <c r="N18" s="145">
        <v>0</v>
      </c>
      <c r="O18" s="145">
        <v>0</v>
      </c>
      <c r="P18" s="145">
        <v>51</v>
      </c>
      <c r="Q18" s="146"/>
    </row>
    <row r="19" spans="1:17" ht="17.25" customHeight="1">
      <c r="A19" s="143" t="s">
        <v>5553</v>
      </c>
      <c r="B19" s="144">
        <f t="shared" si="0"/>
        <v>137</v>
      </c>
      <c r="C19" s="144">
        <f t="shared" si="1"/>
        <v>39</v>
      </c>
      <c r="D19" s="145">
        <v>21</v>
      </c>
      <c r="E19" s="145">
        <v>0</v>
      </c>
      <c r="F19" s="145">
        <v>18</v>
      </c>
      <c r="G19" s="144">
        <f t="shared" si="2"/>
        <v>45</v>
      </c>
      <c r="H19" s="145">
        <v>20</v>
      </c>
      <c r="I19" s="145">
        <v>0</v>
      </c>
      <c r="J19" s="145">
        <v>2</v>
      </c>
      <c r="K19" s="145">
        <v>23</v>
      </c>
      <c r="L19" s="144">
        <f t="shared" si="3"/>
        <v>53</v>
      </c>
      <c r="M19" s="145">
        <v>6</v>
      </c>
      <c r="N19" s="145">
        <v>0</v>
      </c>
      <c r="O19" s="145">
        <v>0</v>
      </c>
      <c r="P19" s="145">
        <v>47</v>
      </c>
      <c r="Q19" s="146"/>
    </row>
    <row r="20" spans="1:17" ht="17.25" customHeight="1">
      <c r="A20" s="143" t="s">
        <v>5554</v>
      </c>
      <c r="B20" s="147">
        <f t="shared" si="0"/>
        <v>141</v>
      </c>
      <c r="C20" s="144">
        <f t="shared" si="1"/>
        <v>44</v>
      </c>
      <c r="D20" s="148">
        <v>21</v>
      </c>
      <c r="E20" s="148">
        <v>0</v>
      </c>
      <c r="F20" s="148">
        <v>23</v>
      </c>
      <c r="G20" s="149">
        <f t="shared" si="2"/>
        <v>61</v>
      </c>
      <c r="H20" s="148">
        <v>23</v>
      </c>
      <c r="I20" s="148">
        <v>0</v>
      </c>
      <c r="J20" s="148">
        <v>2</v>
      </c>
      <c r="K20" s="148">
        <v>36</v>
      </c>
      <c r="L20" s="149">
        <f t="shared" si="3"/>
        <v>36</v>
      </c>
      <c r="M20" s="148">
        <v>4</v>
      </c>
      <c r="N20" s="148">
        <v>0</v>
      </c>
      <c r="O20" s="148">
        <v>0</v>
      </c>
      <c r="P20" s="148">
        <v>32</v>
      </c>
      <c r="Q20" s="146"/>
    </row>
    <row r="21" spans="1:17" ht="17.25" customHeight="1">
      <c r="A21" s="143" t="s">
        <v>5555</v>
      </c>
      <c r="B21" s="149">
        <f t="shared" si="0"/>
        <v>150</v>
      </c>
      <c r="C21" s="144">
        <f t="shared" si="1"/>
        <v>53</v>
      </c>
      <c r="D21" s="148">
        <v>25</v>
      </c>
      <c r="E21" s="148">
        <v>0</v>
      </c>
      <c r="F21" s="148">
        <v>28</v>
      </c>
      <c r="G21" s="149">
        <f t="shared" si="2"/>
        <v>74</v>
      </c>
      <c r="H21" s="148">
        <v>22</v>
      </c>
      <c r="I21" s="148">
        <v>0</v>
      </c>
      <c r="J21" s="148">
        <v>2</v>
      </c>
      <c r="K21" s="148">
        <v>50</v>
      </c>
      <c r="L21" s="149">
        <f t="shared" si="3"/>
        <v>23</v>
      </c>
      <c r="M21" s="148">
        <v>4</v>
      </c>
      <c r="N21" s="148">
        <v>0</v>
      </c>
      <c r="O21" s="148">
        <v>0</v>
      </c>
      <c r="P21" s="148">
        <v>19</v>
      </c>
      <c r="Q21" s="146"/>
    </row>
    <row r="22" spans="1:17" ht="17.25" customHeight="1">
      <c r="A22" s="143" t="s">
        <v>5556</v>
      </c>
      <c r="B22" s="149">
        <f t="shared" si="0"/>
        <v>154</v>
      </c>
      <c r="C22" s="144">
        <f t="shared" si="1"/>
        <v>57</v>
      </c>
      <c r="D22" s="148">
        <v>27</v>
      </c>
      <c r="E22" s="148">
        <v>0</v>
      </c>
      <c r="F22" s="148">
        <v>30</v>
      </c>
      <c r="G22" s="149">
        <f t="shared" si="2"/>
        <v>78</v>
      </c>
      <c r="H22" s="148">
        <v>21</v>
      </c>
      <c r="I22" s="148">
        <v>0</v>
      </c>
      <c r="J22" s="148">
        <v>2</v>
      </c>
      <c r="K22" s="148">
        <v>55</v>
      </c>
      <c r="L22" s="149">
        <f t="shared" si="3"/>
        <v>19</v>
      </c>
      <c r="M22" s="148">
        <v>3</v>
      </c>
      <c r="N22" s="148">
        <v>0</v>
      </c>
      <c r="O22" s="148">
        <v>0</v>
      </c>
      <c r="P22" s="148">
        <v>16</v>
      </c>
      <c r="Q22" s="146"/>
    </row>
    <row r="23" spans="1:17" ht="17.25" customHeight="1">
      <c r="A23" s="143" t="s">
        <v>5572</v>
      </c>
      <c r="B23" s="149">
        <f t="shared" si="0"/>
        <v>154</v>
      </c>
      <c r="C23" s="144">
        <f t="shared" si="1"/>
        <v>61</v>
      </c>
      <c r="D23" s="148">
        <v>27</v>
      </c>
      <c r="E23" s="148">
        <v>0</v>
      </c>
      <c r="F23" s="148">
        <v>34</v>
      </c>
      <c r="G23" s="149">
        <f t="shared" si="2"/>
        <v>78</v>
      </c>
      <c r="H23" s="148">
        <v>21</v>
      </c>
      <c r="I23" s="148">
        <v>0</v>
      </c>
      <c r="J23" s="148">
        <v>2</v>
      </c>
      <c r="K23" s="148">
        <v>55</v>
      </c>
      <c r="L23" s="149">
        <f t="shared" si="3"/>
        <v>15</v>
      </c>
      <c r="M23" s="148">
        <v>3</v>
      </c>
      <c r="N23" s="148">
        <v>0</v>
      </c>
      <c r="O23" s="148">
        <v>0</v>
      </c>
      <c r="P23" s="148">
        <v>12</v>
      </c>
      <c r="Q23" s="146"/>
    </row>
    <row r="24" spans="1:17" ht="15" customHeight="1">
      <c r="A24" s="143" t="s">
        <v>5557</v>
      </c>
      <c r="B24" s="149"/>
      <c r="C24" s="144"/>
      <c r="D24" s="148"/>
      <c r="E24" s="148"/>
      <c r="F24" s="148"/>
      <c r="G24" s="149"/>
      <c r="H24" s="148"/>
      <c r="I24" s="148"/>
      <c r="J24" s="148"/>
      <c r="K24" s="148"/>
      <c r="L24" s="149"/>
      <c r="M24" s="148"/>
      <c r="N24" s="148"/>
      <c r="O24" s="148"/>
      <c r="P24" s="148"/>
      <c r="Q24" s="146"/>
    </row>
    <row r="25" spans="1:17" ht="16.5">
      <c r="A25" s="150" t="s">
        <v>5573</v>
      </c>
      <c r="B25" s="149">
        <f>C25+G25+L25</f>
        <v>158</v>
      </c>
      <c r="C25" s="144">
        <f>D25+E25+F25</f>
        <v>67</v>
      </c>
      <c r="D25" s="148">
        <v>30</v>
      </c>
      <c r="E25" s="148">
        <v>0</v>
      </c>
      <c r="F25" s="148">
        <v>37</v>
      </c>
      <c r="G25" s="149">
        <f>SUM(H25:K25)</f>
        <v>75</v>
      </c>
      <c r="H25" s="148">
        <v>19</v>
      </c>
      <c r="I25" s="148">
        <v>0</v>
      </c>
      <c r="J25" s="148">
        <v>2</v>
      </c>
      <c r="K25" s="148">
        <v>54</v>
      </c>
      <c r="L25" s="149">
        <f>SUM(M25:P25)</f>
        <v>16</v>
      </c>
      <c r="M25" s="148">
        <v>3</v>
      </c>
      <c r="N25" s="148">
        <v>0</v>
      </c>
      <c r="O25" s="148">
        <v>0</v>
      </c>
      <c r="P25" s="148">
        <v>13</v>
      </c>
      <c r="Q25" s="151"/>
    </row>
    <row r="26" spans="1:17" ht="16.5">
      <c r="A26" s="152" t="s">
        <v>5574</v>
      </c>
      <c r="B26" s="149">
        <f>C26+G26+L26</f>
        <v>158</v>
      </c>
      <c r="C26" s="144">
        <f>D26+E26+F26</f>
        <v>70</v>
      </c>
      <c r="D26" s="148">
        <v>32</v>
      </c>
      <c r="E26" s="148">
        <v>0</v>
      </c>
      <c r="F26" s="148">
        <v>38</v>
      </c>
      <c r="G26" s="149">
        <f>SUM(H26:K26)</f>
        <v>73</v>
      </c>
      <c r="H26" s="148">
        <v>17</v>
      </c>
      <c r="I26" s="148">
        <v>0</v>
      </c>
      <c r="J26" s="148">
        <v>2</v>
      </c>
      <c r="K26" s="148">
        <v>54</v>
      </c>
      <c r="L26" s="149">
        <f>SUM(M26:P26)</f>
        <v>15</v>
      </c>
      <c r="M26" s="148">
        <v>3</v>
      </c>
      <c r="N26" s="148">
        <v>0</v>
      </c>
      <c r="O26" s="148">
        <v>0</v>
      </c>
      <c r="P26" s="148">
        <v>12</v>
      </c>
      <c r="Q26" s="153"/>
    </row>
    <row r="27" spans="1:17" ht="17.25" customHeight="1">
      <c r="A27" s="154" t="s">
        <v>5575</v>
      </c>
      <c r="B27" s="149">
        <f>C27+G27+L27</f>
        <v>159</v>
      </c>
      <c r="C27" s="144">
        <f>D27+E27+F27</f>
        <v>75</v>
      </c>
      <c r="D27" s="148">
        <v>34</v>
      </c>
      <c r="E27" s="155">
        <v>0</v>
      </c>
      <c r="F27" s="155">
        <v>41</v>
      </c>
      <c r="G27" s="149">
        <f>SUM(H27:K27)</f>
        <v>70</v>
      </c>
      <c r="H27" s="155">
        <v>15</v>
      </c>
      <c r="I27" s="155">
        <v>0</v>
      </c>
      <c r="J27" s="155">
        <v>2</v>
      </c>
      <c r="K27" s="155">
        <v>53</v>
      </c>
      <c r="L27" s="149">
        <f>SUM(M27:P27)</f>
        <v>14</v>
      </c>
      <c r="M27" s="155">
        <v>3</v>
      </c>
      <c r="N27" s="155">
        <v>0</v>
      </c>
      <c r="O27" s="155">
        <v>0</v>
      </c>
      <c r="P27" s="155">
        <v>11</v>
      </c>
      <c r="Q27" s="156"/>
    </row>
    <row r="28" spans="1:17" ht="17.25" customHeight="1">
      <c r="A28" s="154" t="s">
        <v>5558</v>
      </c>
      <c r="B28" s="157">
        <f>C28+G28+L28</f>
        <v>162</v>
      </c>
      <c r="C28" s="158">
        <f>D28+E28+F28</f>
        <v>89</v>
      </c>
      <c r="D28" s="155">
        <v>40</v>
      </c>
      <c r="E28" s="155">
        <v>1</v>
      </c>
      <c r="F28" s="155">
        <v>48</v>
      </c>
      <c r="G28" s="158">
        <f>SUM(H28:K28)</f>
        <v>56</v>
      </c>
      <c r="H28" s="155">
        <v>9</v>
      </c>
      <c r="I28" s="155">
        <v>0</v>
      </c>
      <c r="J28" s="155">
        <v>1</v>
      </c>
      <c r="K28" s="155">
        <v>46</v>
      </c>
      <c r="L28" s="158">
        <f>SUM(M28:P28)</f>
        <v>17</v>
      </c>
      <c r="M28" s="155">
        <v>3</v>
      </c>
      <c r="N28" s="155">
        <v>0</v>
      </c>
      <c r="O28" s="155">
        <v>0</v>
      </c>
      <c r="P28" s="155">
        <v>14</v>
      </c>
      <c r="Q28" s="156"/>
    </row>
    <row r="29" spans="1:17" ht="16.5">
      <c r="A29" s="143" t="s">
        <v>5559</v>
      </c>
      <c r="B29" s="158"/>
      <c r="C29" s="158"/>
      <c r="D29" s="155"/>
      <c r="E29" s="155"/>
      <c r="F29" s="155"/>
      <c r="G29" s="158"/>
      <c r="H29" s="155"/>
      <c r="I29" s="155"/>
      <c r="J29" s="155"/>
      <c r="K29" s="155"/>
      <c r="L29" s="158"/>
      <c r="M29" s="155"/>
      <c r="N29" s="155"/>
      <c r="O29" s="155"/>
      <c r="P29" s="155"/>
      <c r="Q29" s="146"/>
    </row>
    <row r="30" spans="1:17" ht="16.5">
      <c r="A30" s="151" t="s">
        <v>5573</v>
      </c>
      <c r="B30" s="157">
        <v>163</v>
      </c>
      <c r="C30" s="158">
        <v>94</v>
      </c>
      <c r="D30" s="155">
        <v>40</v>
      </c>
      <c r="E30" s="155">
        <v>1</v>
      </c>
      <c r="F30" s="155">
        <v>53</v>
      </c>
      <c r="G30" s="158">
        <v>53</v>
      </c>
      <c r="H30" s="155">
        <v>10</v>
      </c>
      <c r="I30" s="159">
        <v>0</v>
      </c>
      <c r="J30" s="155">
        <v>1</v>
      </c>
      <c r="K30" s="155">
        <v>42</v>
      </c>
      <c r="L30" s="158">
        <v>16</v>
      </c>
      <c r="M30" s="155">
        <v>3</v>
      </c>
      <c r="N30" s="155">
        <v>0</v>
      </c>
      <c r="O30" s="155">
        <v>0</v>
      </c>
      <c r="P30" s="155">
        <v>13</v>
      </c>
      <c r="Q30" s="151"/>
    </row>
    <row r="31" spans="1:17" ht="16.5">
      <c r="A31" s="153" t="s">
        <v>5574</v>
      </c>
      <c r="B31" s="147">
        <v>163</v>
      </c>
      <c r="C31" s="149">
        <v>97</v>
      </c>
      <c r="D31" s="148">
        <v>41</v>
      </c>
      <c r="E31" s="148">
        <v>1</v>
      </c>
      <c r="F31" s="148">
        <v>55</v>
      </c>
      <c r="G31" s="149">
        <v>50</v>
      </c>
      <c r="H31" s="148">
        <v>9</v>
      </c>
      <c r="I31" s="148">
        <v>0</v>
      </c>
      <c r="J31" s="148">
        <v>1</v>
      </c>
      <c r="K31" s="148">
        <v>40</v>
      </c>
      <c r="L31" s="149">
        <v>16</v>
      </c>
      <c r="M31" s="148">
        <v>3</v>
      </c>
      <c r="N31" s="148">
        <v>0</v>
      </c>
      <c r="O31" s="148">
        <v>0</v>
      </c>
      <c r="P31" s="148">
        <v>13</v>
      </c>
      <c r="Q31" s="153"/>
    </row>
    <row r="32" spans="1:17" ht="16.5">
      <c r="A32" s="143" t="s">
        <v>5576</v>
      </c>
      <c r="B32" s="147"/>
      <c r="C32" s="149"/>
      <c r="D32" s="148"/>
      <c r="E32" s="148"/>
      <c r="F32" s="148"/>
      <c r="G32" s="149"/>
      <c r="H32" s="148"/>
      <c r="I32" s="148"/>
      <c r="J32" s="148"/>
      <c r="K32" s="148"/>
      <c r="L32" s="149"/>
      <c r="M32" s="148"/>
      <c r="N32" s="148"/>
      <c r="O32" s="148"/>
      <c r="P32" s="148"/>
      <c r="Q32" s="153"/>
    </row>
    <row r="33" spans="1:17" ht="16.5">
      <c r="A33" s="151" t="s">
        <v>5573</v>
      </c>
      <c r="B33" s="147">
        <v>164</v>
      </c>
      <c r="C33" s="149">
        <v>100</v>
      </c>
      <c r="D33" s="148">
        <v>41</v>
      </c>
      <c r="E33" s="148">
        <v>1</v>
      </c>
      <c r="F33" s="148">
        <v>58</v>
      </c>
      <c r="G33" s="149">
        <v>49</v>
      </c>
      <c r="H33" s="148">
        <v>9</v>
      </c>
      <c r="I33" s="148">
        <v>0</v>
      </c>
      <c r="J33" s="148">
        <v>1</v>
      </c>
      <c r="K33" s="148">
        <v>39</v>
      </c>
      <c r="L33" s="149">
        <v>15</v>
      </c>
      <c r="M33" s="148">
        <v>3</v>
      </c>
      <c r="N33" s="148">
        <v>0</v>
      </c>
      <c r="O33" s="148">
        <v>0</v>
      </c>
      <c r="P33" s="148">
        <v>12</v>
      </c>
      <c r="Q33" s="153"/>
    </row>
    <row r="34" spans="1:17" ht="16.5">
      <c r="A34" s="153" t="s">
        <v>5574</v>
      </c>
      <c r="B34" s="147">
        <v>163</v>
      </c>
      <c r="C34" s="149">
        <v>101</v>
      </c>
      <c r="D34" s="148">
        <v>42</v>
      </c>
      <c r="E34" s="148">
        <v>1</v>
      </c>
      <c r="F34" s="148">
        <v>58</v>
      </c>
      <c r="G34" s="149">
        <v>47</v>
      </c>
      <c r="H34" s="148">
        <v>7</v>
      </c>
      <c r="I34" s="148">
        <v>0</v>
      </c>
      <c r="J34" s="148">
        <v>1</v>
      </c>
      <c r="K34" s="148">
        <v>39</v>
      </c>
      <c r="L34" s="149">
        <v>15</v>
      </c>
      <c r="M34" s="148">
        <v>3</v>
      </c>
      <c r="N34" s="148">
        <v>0</v>
      </c>
      <c r="O34" s="148">
        <v>0</v>
      </c>
      <c r="P34" s="148">
        <v>12</v>
      </c>
      <c r="Q34" s="153"/>
    </row>
    <row r="35" spans="1:17" ht="16.5">
      <c r="A35" s="160" t="s">
        <v>5577</v>
      </c>
      <c r="B35" s="161">
        <v>162</v>
      </c>
      <c r="C35" s="162">
        <v>102</v>
      </c>
      <c r="D35" s="163">
        <v>41</v>
      </c>
      <c r="E35" s="163">
        <v>1</v>
      </c>
      <c r="F35" s="163">
        <v>60</v>
      </c>
      <c r="G35" s="162">
        <v>45</v>
      </c>
      <c r="H35" s="163">
        <v>7</v>
      </c>
      <c r="I35" s="163">
        <v>0</v>
      </c>
      <c r="J35" s="163">
        <v>1</v>
      </c>
      <c r="K35" s="163">
        <v>37</v>
      </c>
      <c r="L35" s="162">
        <v>15</v>
      </c>
      <c r="M35" s="163">
        <v>3</v>
      </c>
      <c r="N35" s="163">
        <v>0</v>
      </c>
      <c r="O35" s="163">
        <v>0</v>
      </c>
      <c r="P35" s="163">
        <v>12</v>
      </c>
      <c r="Q35" s="153"/>
    </row>
    <row r="36" spans="1:17" ht="7.5" customHeight="1">
      <c r="A36" s="153"/>
      <c r="B36" s="164"/>
      <c r="C36" s="164"/>
      <c r="D36" s="165"/>
      <c r="E36" s="165"/>
      <c r="F36" s="165"/>
      <c r="G36" s="164"/>
      <c r="H36" s="165"/>
      <c r="I36" s="165"/>
      <c r="J36" s="165"/>
      <c r="K36" s="165"/>
      <c r="L36" s="164"/>
      <c r="M36" s="165"/>
      <c r="N36" s="165"/>
      <c r="O36" s="165"/>
      <c r="P36" s="165"/>
      <c r="Q36" s="153"/>
    </row>
    <row r="37" spans="1:17" ht="16.5">
      <c r="A37" s="166" t="s">
        <v>5578</v>
      </c>
      <c r="B37" s="153"/>
      <c r="C37" s="153"/>
      <c r="D37" s="153"/>
      <c r="E37" s="153"/>
      <c r="F37" s="153"/>
      <c r="G37" s="153"/>
      <c r="H37" s="153"/>
      <c r="I37" s="167"/>
      <c r="J37" s="167"/>
      <c r="K37" s="167"/>
      <c r="L37" s="167"/>
      <c r="M37" s="167"/>
      <c r="N37" s="167"/>
      <c r="O37" s="167"/>
      <c r="P37" s="167"/>
      <c r="Q37" s="166"/>
    </row>
    <row r="38" spans="1:17" ht="16.5">
      <c r="A38" s="166" t="s">
        <v>5579</v>
      </c>
      <c r="B38" s="153"/>
      <c r="C38" s="153"/>
      <c r="D38" s="153"/>
      <c r="E38" s="153"/>
      <c r="F38" s="153"/>
      <c r="G38" s="153"/>
      <c r="H38" s="153"/>
      <c r="I38" s="167"/>
      <c r="J38" s="167"/>
      <c r="K38" s="167"/>
      <c r="L38" s="167"/>
      <c r="M38" s="167"/>
      <c r="N38" s="167"/>
      <c r="O38" s="167"/>
      <c r="P38" s="167"/>
      <c r="Q38" s="166"/>
    </row>
  </sheetData>
  <sheetProtection/>
  <mergeCells count="5">
    <mergeCell ref="A1:P1"/>
    <mergeCell ref="B5:B6"/>
    <mergeCell ref="C5:F5"/>
    <mergeCell ref="G5:K5"/>
    <mergeCell ref="L5: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L7" sqref="L7"/>
    </sheetView>
  </sheetViews>
  <sheetFormatPr defaultColWidth="10.28125" defaultRowHeight="12.75"/>
  <cols>
    <col min="1" max="8" width="11.57421875" style="129" customWidth="1"/>
    <col min="9" max="16384" width="10.28125" style="129" customWidth="1"/>
  </cols>
  <sheetData>
    <row r="1" spans="1:17" ht="31.5" customHeight="1">
      <c r="A1" s="290" t="s">
        <v>651</v>
      </c>
      <c r="B1" s="291"/>
      <c r="C1" s="291"/>
      <c r="D1" s="291"/>
      <c r="E1" s="291"/>
      <c r="F1" s="291"/>
      <c r="G1" s="291"/>
      <c r="H1" s="291"/>
      <c r="I1" s="127"/>
      <c r="J1" s="127"/>
      <c r="K1" s="127"/>
      <c r="L1" s="127"/>
      <c r="M1" s="127"/>
      <c r="N1" s="127"/>
      <c r="O1" s="127"/>
      <c r="P1" s="127"/>
      <c r="Q1" s="128"/>
    </row>
    <row r="2" spans="1:8" ht="29.25" customHeight="1">
      <c r="A2" s="298" t="s">
        <v>5582</v>
      </c>
      <c r="B2" s="298"/>
      <c r="C2" s="298"/>
      <c r="D2" s="298"/>
      <c r="E2" s="298"/>
      <c r="F2" s="298"/>
      <c r="G2" s="298"/>
      <c r="H2" s="298"/>
    </row>
    <row r="3" ht="14.25" customHeight="1"/>
    <row r="4" spans="1:8" ht="22.5" customHeight="1">
      <c r="A4" s="135"/>
      <c r="B4" s="302" t="s">
        <v>5583</v>
      </c>
      <c r="C4" s="299" t="s">
        <v>5584</v>
      </c>
      <c r="D4" s="300"/>
      <c r="E4" s="301"/>
      <c r="F4" s="299" t="s">
        <v>5585</v>
      </c>
      <c r="G4" s="300"/>
      <c r="H4" s="300"/>
    </row>
    <row r="5" spans="1:8" ht="22.5" customHeight="1">
      <c r="A5" s="137"/>
      <c r="B5" s="303"/>
      <c r="C5" s="138" t="s">
        <v>5565</v>
      </c>
      <c r="D5" s="138" t="s">
        <v>5586</v>
      </c>
      <c r="E5" s="138" t="s">
        <v>5587</v>
      </c>
      <c r="F5" s="138" t="s">
        <v>5565</v>
      </c>
      <c r="G5" s="138" t="s">
        <v>5586</v>
      </c>
      <c r="H5" s="168" t="s">
        <v>5587</v>
      </c>
    </row>
    <row r="6" spans="1:8" ht="21.75" customHeight="1">
      <c r="A6" s="169" t="s">
        <v>5570</v>
      </c>
      <c r="B6" s="170">
        <f aca="true" t="shared" si="0" ref="B6:B20">C6+F6</f>
        <v>1</v>
      </c>
      <c r="C6" s="171">
        <f aca="true" t="shared" si="1" ref="C6:C20">D6+E6</f>
        <v>0</v>
      </c>
      <c r="D6" s="171">
        <v>0</v>
      </c>
      <c r="E6" s="171">
        <v>0</v>
      </c>
      <c r="F6" s="171">
        <f aca="true" t="shared" si="2" ref="F6:F20">G6+H6</f>
        <v>1</v>
      </c>
      <c r="G6" s="171">
        <v>1</v>
      </c>
      <c r="H6" s="171">
        <v>0</v>
      </c>
    </row>
    <row r="7" spans="1:8" ht="21.75" customHeight="1">
      <c r="A7" s="172" t="s">
        <v>5588</v>
      </c>
      <c r="B7" s="170">
        <f t="shared" si="0"/>
        <v>1</v>
      </c>
      <c r="C7" s="171">
        <f t="shared" si="1"/>
        <v>0</v>
      </c>
      <c r="D7" s="171">
        <v>0</v>
      </c>
      <c r="E7" s="171">
        <v>0</v>
      </c>
      <c r="F7" s="171">
        <f t="shared" si="2"/>
        <v>1</v>
      </c>
      <c r="G7" s="171">
        <v>1</v>
      </c>
      <c r="H7" s="171">
        <v>0</v>
      </c>
    </row>
    <row r="8" spans="1:8" ht="21.75" customHeight="1">
      <c r="A8" s="172" t="s">
        <v>5544</v>
      </c>
      <c r="B8" s="170">
        <f t="shared" si="0"/>
        <v>1</v>
      </c>
      <c r="C8" s="171">
        <f t="shared" si="1"/>
        <v>0</v>
      </c>
      <c r="D8" s="171">
        <v>0</v>
      </c>
      <c r="E8" s="171">
        <v>0</v>
      </c>
      <c r="F8" s="171">
        <f t="shared" si="2"/>
        <v>1</v>
      </c>
      <c r="G8" s="171">
        <v>1</v>
      </c>
      <c r="H8" s="171">
        <v>0</v>
      </c>
    </row>
    <row r="9" spans="1:8" ht="21.75" customHeight="1">
      <c r="A9" s="172" t="s">
        <v>5545</v>
      </c>
      <c r="B9" s="170">
        <f t="shared" si="0"/>
        <v>1</v>
      </c>
      <c r="C9" s="171">
        <f t="shared" si="1"/>
        <v>0</v>
      </c>
      <c r="D9" s="171">
        <v>0</v>
      </c>
      <c r="E9" s="171">
        <v>0</v>
      </c>
      <c r="F9" s="171">
        <f t="shared" si="2"/>
        <v>1</v>
      </c>
      <c r="G9" s="171">
        <v>1</v>
      </c>
      <c r="H9" s="171">
        <v>0</v>
      </c>
    </row>
    <row r="10" spans="1:8" ht="21.75" customHeight="1">
      <c r="A10" s="172" t="s">
        <v>5546</v>
      </c>
      <c r="B10" s="173">
        <f t="shared" si="0"/>
        <v>1</v>
      </c>
      <c r="C10" s="173">
        <f t="shared" si="1"/>
        <v>0</v>
      </c>
      <c r="D10" s="171">
        <v>0</v>
      </c>
      <c r="E10" s="171">
        <v>0</v>
      </c>
      <c r="F10" s="171">
        <f t="shared" si="2"/>
        <v>1</v>
      </c>
      <c r="G10" s="171">
        <v>1</v>
      </c>
      <c r="H10" s="171">
        <v>0</v>
      </c>
    </row>
    <row r="11" spans="1:8" ht="21.75" customHeight="1">
      <c r="A11" s="172" t="s">
        <v>5547</v>
      </c>
      <c r="B11" s="173">
        <f t="shared" si="0"/>
        <v>3</v>
      </c>
      <c r="C11" s="173">
        <f t="shared" si="1"/>
        <v>0</v>
      </c>
      <c r="D11" s="171">
        <v>0</v>
      </c>
      <c r="E11" s="171">
        <v>0</v>
      </c>
      <c r="F11" s="171">
        <f t="shared" si="2"/>
        <v>3</v>
      </c>
      <c r="G11" s="171">
        <v>3</v>
      </c>
      <c r="H11" s="171">
        <v>0</v>
      </c>
    </row>
    <row r="12" spans="1:8" ht="21.75" customHeight="1">
      <c r="A12" s="172" t="s">
        <v>5548</v>
      </c>
      <c r="B12" s="173">
        <f t="shared" si="0"/>
        <v>3</v>
      </c>
      <c r="C12" s="173">
        <f t="shared" si="1"/>
        <v>0</v>
      </c>
      <c r="D12" s="173">
        <v>0</v>
      </c>
      <c r="E12" s="173">
        <v>0</v>
      </c>
      <c r="F12" s="173">
        <f t="shared" si="2"/>
        <v>3</v>
      </c>
      <c r="G12" s="173">
        <v>3</v>
      </c>
      <c r="H12" s="173">
        <v>0</v>
      </c>
    </row>
    <row r="13" spans="1:9" ht="21.75" customHeight="1">
      <c r="A13" s="172" t="s">
        <v>5549</v>
      </c>
      <c r="B13" s="174">
        <f t="shared" si="0"/>
        <v>3</v>
      </c>
      <c r="C13" s="174">
        <f t="shared" si="1"/>
        <v>0</v>
      </c>
      <c r="D13" s="174">
        <v>0</v>
      </c>
      <c r="E13" s="174">
        <v>0</v>
      </c>
      <c r="F13" s="174">
        <f t="shared" si="2"/>
        <v>3</v>
      </c>
      <c r="G13" s="174">
        <v>3</v>
      </c>
      <c r="H13" s="174">
        <v>0</v>
      </c>
      <c r="I13" s="175"/>
    </row>
    <row r="14" spans="1:9" ht="21.75" customHeight="1">
      <c r="A14" s="172" t="s">
        <v>5580</v>
      </c>
      <c r="B14" s="174">
        <f t="shared" si="0"/>
        <v>6</v>
      </c>
      <c r="C14" s="174">
        <f t="shared" si="1"/>
        <v>0</v>
      </c>
      <c r="D14" s="174">
        <v>0</v>
      </c>
      <c r="E14" s="174">
        <v>0</v>
      </c>
      <c r="F14" s="174">
        <f t="shared" si="2"/>
        <v>6</v>
      </c>
      <c r="G14" s="174">
        <v>5</v>
      </c>
      <c r="H14" s="174">
        <v>1</v>
      </c>
      <c r="I14" s="175"/>
    </row>
    <row r="15" spans="1:9" ht="21.75" customHeight="1">
      <c r="A15" s="172" t="s">
        <v>5550</v>
      </c>
      <c r="B15" s="174">
        <f t="shared" si="0"/>
        <v>7</v>
      </c>
      <c r="C15" s="174">
        <f t="shared" si="1"/>
        <v>0</v>
      </c>
      <c r="D15" s="174">
        <v>0</v>
      </c>
      <c r="E15" s="174">
        <v>0</v>
      </c>
      <c r="F15" s="174">
        <f t="shared" si="2"/>
        <v>7</v>
      </c>
      <c r="G15" s="174">
        <v>6</v>
      </c>
      <c r="H15" s="174">
        <v>1</v>
      </c>
      <c r="I15" s="175"/>
    </row>
    <row r="16" spans="1:9" ht="21.75" customHeight="1">
      <c r="A16" s="172" t="s">
        <v>5551</v>
      </c>
      <c r="B16" s="174">
        <f t="shared" si="0"/>
        <v>10</v>
      </c>
      <c r="C16" s="174">
        <f t="shared" si="1"/>
        <v>0</v>
      </c>
      <c r="D16" s="174">
        <v>0</v>
      </c>
      <c r="E16" s="174">
        <v>0</v>
      </c>
      <c r="F16" s="174">
        <f t="shared" si="2"/>
        <v>10</v>
      </c>
      <c r="G16" s="174">
        <v>6</v>
      </c>
      <c r="H16" s="174">
        <v>4</v>
      </c>
      <c r="I16" s="175"/>
    </row>
    <row r="17" spans="1:9" ht="21.75" customHeight="1">
      <c r="A17" s="172" t="s">
        <v>5552</v>
      </c>
      <c r="B17" s="174">
        <f t="shared" si="0"/>
        <v>20</v>
      </c>
      <c r="C17" s="174">
        <f t="shared" si="1"/>
        <v>5</v>
      </c>
      <c r="D17" s="174">
        <v>4</v>
      </c>
      <c r="E17" s="174">
        <v>1</v>
      </c>
      <c r="F17" s="174">
        <f t="shared" si="2"/>
        <v>15</v>
      </c>
      <c r="G17" s="174">
        <v>6</v>
      </c>
      <c r="H17" s="174">
        <v>9</v>
      </c>
      <c r="I17" s="175"/>
    </row>
    <row r="18" spans="1:9" ht="21.75" customHeight="1">
      <c r="A18" s="172" t="s">
        <v>5553</v>
      </c>
      <c r="B18" s="174">
        <f t="shared" si="0"/>
        <v>26</v>
      </c>
      <c r="C18" s="174">
        <f t="shared" si="1"/>
        <v>6</v>
      </c>
      <c r="D18" s="174">
        <v>5</v>
      </c>
      <c r="E18" s="174">
        <v>1</v>
      </c>
      <c r="F18" s="174">
        <f t="shared" si="2"/>
        <v>20</v>
      </c>
      <c r="G18" s="174">
        <v>7</v>
      </c>
      <c r="H18" s="174">
        <v>13</v>
      </c>
      <c r="I18" s="175"/>
    </row>
    <row r="19" spans="1:9" ht="21.75" customHeight="1">
      <c r="A19" s="172" t="s">
        <v>5554</v>
      </c>
      <c r="B19" s="174">
        <f t="shared" si="0"/>
        <v>47</v>
      </c>
      <c r="C19" s="174">
        <f t="shared" si="1"/>
        <v>7</v>
      </c>
      <c r="D19" s="174">
        <v>5</v>
      </c>
      <c r="E19" s="174">
        <v>2</v>
      </c>
      <c r="F19" s="174">
        <f t="shared" si="2"/>
        <v>40</v>
      </c>
      <c r="G19" s="174">
        <v>10</v>
      </c>
      <c r="H19" s="174">
        <v>30</v>
      </c>
      <c r="I19" s="175"/>
    </row>
    <row r="20" spans="1:9" ht="21.75" customHeight="1">
      <c r="A20" s="172" t="s">
        <v>5555</v>
      </c>
      <c r="B20" s="174">
        <f t="shared" si="0"/>
        <v>62</v>
      </c>
      <c r="C20" s="174">
        <f t="shared" si="1"/>
        <v>11</v>
      </c>
      <c r="D20" s="174">
        <v>6</v>
      </c>
      <c r="E20" s="174">
        <v>5</v>
      </c>
      <c r="F20" s="174">
        <f t="shared" si="2"/>
        <v>51</v>
      </c>
      <c r="G20" s="174">
        <v>10</v>
      </c>
      <c r="H20" s="174">
        <v>41</v>
      </c>
      <c r="I20" s="175"/>
    </row>
    <row r="21" spans="1:9" ht="21.75" customHeight="1">
      <c r="A21" s="172" t="s">
        <v>5556</v>
      </c>
      <c r="B21" s="174">
        <f>C21+F21</f>
        <v>67</v>
      </c>
      <c r="C21" s="174">
        <f>D21+E21</f>
        <v>12</v>
      </c>
      <c r="D21" s="174">
        <v>6</v>
      </c>
      <c r="E21" s="174">
        <v>6</v>
      </c>
      <c r="F21" s="174">
        <f>G21+H21</f>
        <v>55</v>
      </c>
      <c r="G21" s="174">
        <v>11</v>
      </c>
      <c r="H21" s="174">
        <v>44</v>
      </c>
      <c r="I21" s="175"/>
    </row>
    <row r="22" spans="1:9" ht="21.75" customHeight="1">
      <c r="A22" s="172" t="s">
        <v>5581</v>
      </c>
      <c r="B22" s="174">
        <f>C22+F22</f>
        <v>71</v>
      </c>
      <c r="C22" s="174">
        <f>D22+E22</f>
        <v>15</v>
      </c>
      <c r="D22" s="174">
        <v>6</v>
      </c>
      <c r="E22" s="174">
        <v>9</v>
      </c>
      <c r="F22" s="174">
        <f>G22+H22</f>
        <v>56</v>
      </c>
      <c r="G22" s="174">
        <v>11</v>
      </c>
      <c r="H22" s="174">
        <v>45</v>
      </c>
      <c r="I22" s="175"/>
    </row>
    <row r="23" spans="1:9" ht="19.5" customHeight="1">
      <c r="A23" s="172" t="s">
        <v>5589</v>
      </c>
      <c r="B23" s="174"/>
      <c r="C23" s="174"/>
      <c r="D23" s="174"/>
      <c r="E23" s="174"/>
      <c r="F23" s="174"/>
      <c r="G23" s="174"/>
      <c r="H23" s="174"/>
      <c r="I23" s="175"/>
    </row>
    <row r="24" spans="1:9" ht="16.5" customHeight="1">
      <c r="A24" s="150" t="s">
        <v>5573</v>
      </c>
      <c r="B24" s="174">
        <f>C24+F24</f>
        <v>72</v>
      </c>
      <c r="C24" s="174">
        <f>D24+E24</f>
        <v>17</v>
      </c>
      <c r="D24" s="174">
        <v>6</v>
      </c>
      <c r="E24" s="174">
        <v>11</v>
      </c>
      <c r="F24" s="174">
        <f>G24+H24</f>
        <v>55</v>
      </c>
      <c r="G24" s="174">
        <v>10</v>
      </c>
      <c r="H24" s="174">
        <v>45</v>
      </c>
      <c r="I24" s="175"/>
    </row>
    <row r="25" spans="1:9" ht="16.5" customHeight="1">
      <c r="A25" s="152" t="s">
        <v>5574</v>
      </c>
      <c r="B25" s="174">
        <f>C25+F25</f>
        <v>73</v>
      </c>
      <c r="C25" s="174">
        <f>D25+E25</f>
        <v>20</v>
      </c>
      <c r="D25" s="174">
        <v>8</v>
      </c>
      <c r="E25" s="174">
        <v>12</v>
      </c>
      <c r="F25" s="174">
        <f>G25+H25</f>
        <v>53</v>
      </c>
      <c r="G25" s="174">
        <v>8</v>
      </c>
      <c r="H25" s="174">
        <v>45</v>
      </c>
      <c r="I25" s="175"/>
    </row>
    <row r="26" spans="1:9" ht="21.75" customHeight="1">
      <c r="A26" s="176" t="s">
        <v>5590</v>
      </c>
      <c r="B26" s="174">
        <f>C26+F26</f>
        <v>75</v>
      </c>
      <c r="C26" s="174">
        <f>D26+E26</f>
        <v>22</v>
      </c>
      <c r="D26" s="174">
        <v>8</v>
      </c>
      <c r="E26" s="174">
        <v>14</v>
      </c>
      <c r="F26" s="174">
        <f>G26+H26</f>
        <v>53</v>
      </c>
      <c r="G26" s="174">
        <v>8</v>
      </c>
      <c r="H26" s="174">
        <v>45</v>
      </c>
      <c r="I26" s="175"/>
    </row>
    <row r="27" spans="1:9" ht="21.75" customHeight="1">
      <c r="A27" s="176" t="s">
        <v>5591</v>
      </c>
      <c r="B27" s="177">
        <f>C27+F27</f>
        <v>75</v>
      </c>
      <c r="C27" s="174">
        <f>D27+E27</f>
        <v>29</v>
      </c>
      <c r="D27" s="174">
        <v>9</v>
      </c>
      <c r="E27" s="174">
        <v>20</v>
      </c>
      <c r="F27" s="174">
        <f>G27+H27</f>
        <v>46</v>
      </c>
      <c r="G27" s="174">
        <v>7</v>
      </c>
      <c r="H27" s="174">
        <v>39</v>
      </c>
      <c r="I27" s="175"/>
    </row>
    <row r="28" spans="1:9" ht="19.5" customHeight="1">
      <c r="A28" s="176" t="s">
        <v>5592</v>
      </c>
      <c r="B28" s="174"/>
      <c r="C28" s="174"/>
      <c r="D28" s="174"/>
      <c r="E28" s="174"/>
      <c r="F28" s="174"/>
      <c r="G28" s="174"/>
      <c r="H28" s="174"/>
      <c r="I28" s="175"/>
    </row>
    <row r="29" spans="1:9" ht="16.5" customHeight="1">
      <c r="A29" s="151" t="s">
        <v>5573</v>
      </c>
      <c r="B29" s="177">
        <v>77</v>
      </c>
      <c r="C29" s="174">
        <v>32</v>
      </c>
      <c r="D29" s="174">
        <v>9</v>
      </c>
      <c r="E29" s="174">
        <v>23</v>
      </c>
      <c r="F29" s="174">
        <v>45</v>
      </c>
      <c r="G29" s="174">
        <v>8</v>
      </c>
      <c r="H29" s="174">
        <v>37</v>
      </c>
      <c r="I29" s="175"/>
    </row>
    <row r="30" spans="1:9" ht="16.5" customHeight="1">
      <c r="A30" s="153" t="s">
        <v>5574</v>
      </c>
      <c r="B30" s="177">
        <v>77</v>
      </c>
      <c r="C30" s="174">
        <v>35</v>
      </c>
      <c r="D30" s="174">
        <v>10</v>
      </c>
      <c r="E30" s="174">
        <v>25</v>
      </c>
      <c r="F30" s="174">
        <v>42</v>
      </c>
      <c r="G30" s="174">
        <v>7</v>
      </c>
      <c r="H30" s="174">
        <v>35</v>
      </c>
      <c r="I30" s="175"/>
    </row>
    <row r="31" spans="1:9" ht="16.5" customHeight="1">
      <c r="A31" s="178" t="s">
        <v>5576</v>
      </c>
      <c r="B31" s="177">
        <v>78</v>
      </c>
      <c r="C31" s="174">
        <v>37</v>
      </c>
      <c r="D31" s="174">
        <v>10</v>
      </c>
      <c r="E31" s="174">
        <v>27</v>
      </c>
      <c r="F31" s="174">
        <v>41</v>
      </c>
      <c r="G31" s="174">
        <v>7</v>
      </c>
      <c r="H31" s="174">
        <v>34</v>
      </c>
      <c r="I31" s="175"/>
    </row>
    <row r="32" spans="1:9" ht="16.5" customHeight="1">
      <c r="A32" s="179" t="s">
        <v>5577</v>
      </c>
      <c r="B32" s="180">
        <v>78</v>
      </c>
      <c r="C32" s="181">
        <v>38</v>
      </c>
      <c r="D32" s="181">
        <v>10</v>
      </c>
      <c r="E32" s="181">
        <v>28</v>
      </c>
      <c r="F32" s="181">
        <v>40</v>
      </c>
      <c r="G32" s="181">
        <v>7</v>
      </c>
      <c r="H32" s="181">
        <v>33</v>
      </c>
      <c r="I32" s="175"/>
    </row>
    <row r="33" spans="1:9" ht="21.75" customHeight="1">
      <c r="A33" s="182" t="s">
        <v>5593</v>
      </c>
      <c r="B33" s="183"/>
      <c r="C33" s="183"/>
      <c r="D33" s="183"/>
      <c r="E33" s="183"/>
      <c r="F33" s="183"/>
      <c r="G33" s="183"/>
      <c r="H33" s="183"/>
      <c r="I33" s="175"/>
    </row>
    <row r="34" spans="2:9" ht="16.5">
      <c r="B34" s="175"/>
      <c r="C34" s="175"/>
      <c r="D34" s="175"/>
      <c r="E34" s="175"/>
      <c r="F34" s="175"/>
      <c r="G34" s="175"/>
      <c r="H34" s="175"/>
      <c r="I34" s="175"/>
    </row>
    <row r="35" spans="2:9" ht="16.5">
      <c r="B35" s="175"/>
      <c r="C35" s="175"/>
      <c r="D35" s="184"/>
      <c r="E35" s="175"/>
      <c r="F35" s="175"/>
      <c r="G35" s="175"/>
      <c r="H35" s="175"/>
      <c r="I35" s="175"/>
    </row>
  </sheetData>
  <sheetProtection/>
  <mergeCells count="5">
    <mergeCell ref="A1:H1"/>
    <mergeCell ref="A2:H2"/>
    <mergeCell ref="F4:H4"/>
    <mergeCell ref="C4:E4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5"/>
  <sheetViews>
    <sheetView showGridLines="0" zoomScalePageLayoutView="0" workbookViewId="0" topLeftCell="A1">
      <selection activeCell="U1" sqref="U1"/>
    </sheetView>
  </sheetViews>
  <sheetFormatPr defaultColWidth="9.140625" defaultRowHeight="12.75"/>
  <cols>
    <col min="1" max="2" width="1.57421875" style="0" customWidth="1"/>
    <col min="3" max="3" width="3.140625" style="0" customWidth="1"/>
    <col min="4" max="4" width="5.421875" style="0" customWidth="1"/>
    <col min="5" max="7" width="6.421875" style="0" customWidth="1"/>
    <col min="8" max="10" width="6.00390625" style="0" customWidth="1"/>
    <col min="11" max="16" width="5.7109375" style="0" customWidth="1"/>
    <col min="17" max="19" width="6.00390625" style="0" customWidth="1"/>
    <col min="20" max="20" width="0.13671875" style="0" customWidth="1"/>
  </cols>
  <sheetData>
    <row r="1" spans="1:20" ht="18" customHeight="1">
      <c r="A1" s="216" t="s">
        <v>652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1"/>
    </row>
    <row r="2" spans="1:20" ht="18" customHeight="1">
      <c r="A2" s="217" t="s">
        <v>1898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1"/>
    </row>
    <row r="3" spans="1:20" ht="13.5" customHeight="1">
      <c r="A3" s="218" t="s">
        <v>5594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1"/>
    </row>
    <row r="4" spans="1:20" ht="14.25">
      <c r="A4" s="2"/>
      <c r="B4" s="2"/>
      <c r="C4" s="309"/>
      <c r="D4" s="309"/>
      <c r="E4" s="219" t="s">
        <v>5595</v>
      </c>
      <c r="F4" s="219"/>
      <c r="G4" s="219"/>
      <c r="H4" s="219" t="s">
        <v>4083</v>
      </c>
      <c r="I4" s="219"/>
      <c r="J4" s="219"/>
      <c r="K4" s="219" t="s">
        <v>5596</v>
      </c>
      <c r="L4" s="219"/>
      <c r="M4" s="219"/>
      <c r="N4" s="220" t="s">
        <v>1958</v>
      </c>
      <c r="O4" s="220"/>
      <c r="P4" s="220"/>
      <c r="Q4" s="214" t="s">
        <v>5597</v>
      </c>
      <c r="R4" s="214"/>
      <c r="S4" s="214"/>
      <c r="T4" s="214"/>
    </row>
    <row r="5" spans="1:20" ht="12.75">
      <c r="A5" s="6"/>
      <c r="B5" s="6"/>
      <c r="C5" s="306"/>
      <c r="D5" s="306"/>
      <c r="E5" s="4" t="s">
        <v>4073</v>
      </c>
      <c r="F5" s="4" t="s">
        <v>5598</v>
      </c>
      <c r="G5" s="4" t="s">
        <v>5599</v>
      </c>
      <c r="H5" s="4" t="s">
        <v>4081</v>
      </c>
      <c r="I5" s="4" t="s">
        <v>5598</v>
      </c>
      <c r="J5" s="4" t="s">
        <v>5599</v>
      </c>
      <c r="K5" s="4" t="s">
        <v>4081</v>
      </c>
      <c r="L5" s="4" t="s">
        <v>5598</v>
      </c>
      <c r="M5" s="4" t="s">
        <v>5599</v>
      </c>
      <c r="N5" s="4" t="s">
        <v>4081</v>
      </c>
      <c r="O5" s="4" t="s">
        <v>5598</v>
      </c>
      <c r="P5" s="5" t="s">
        <v>5599</v>
      </c>
      <c r="Q5" s="40" t="s">
        <v>4073</v>
      </c>
      <c r="R5" s="7" t="s">
        <v>5598</v>
      </c>
      <c r="S5" s="307" t="s">
        <v>5599</v>
      </c>
      <c r="T5" s="307"/>
    </row>
    <row r="6" spans="1:20" ht="12.75">
      <c r="A6" s="308" t="s">
        <v>1909</v>
      </c>
      <c r="B6" s="308"/>
      <c r="C6" s="308"/>
      <c r="D6" s="308"/>
      <c r="E6" s="186">
        <v>162</v>
      </c>
      <c r="F6" s="187">
        <v>53</v>
      </c>
      <c r="G6" s="187">
        <v>109</v>
      </c>
      <c r="H6" s="187">
        <v>102</v>
      </c>
      <c r="I6" s="187">
        <v>42</v>
      </c>
      <c r="J6" s="187">
        <v>60</v>
      </c>
      <c r="K6" s="187">
        <v>45</v>
      </c>
      <c r="L6" s="187">
        <v>8</v>
      </c>
      <c r="M6" s="187">
        <v>37</v>
      </c>
      <c r="N6" s="187">
        <v>15</v>
      </c>
      <c r="O6" s="187">
        <v>3</v>
      </c>
      <c r="P6" s="187">
        <v>12</v>
      </c>
      <c r="Q6" s="187">
        <v>86</v>
      </c>
      <c r="R6" s="187">
        <v>13</v>
      </c>
      <c r="S6" s="305">
        <v>73</v>
      </c>
      <c r="T6" s="305"/>
    </row>
    <row r="7" spans="1:20" ht="12.75">
      <c r="A7" s="25"/>
      <c r="B7" s="304" t="s">
        <v>5600</v>
      </c>
      <c r="C7" s="304"/>
      <c r="D7" s="304"/>
      <c r="E7" s="186">
        <v>161</v>
      </c>
      <c r="F7" s="187">
        <v>52</v>
      </c>
      <c r="G7" s="187">
        <v>109</v>
      </c>
      <c r="H7" s="187">
        <v>102</v>
      </c>
      <c r="I7" s="187">
        <v>42</v>
      </c>
      <c r="J7" s="187">
        <v>60</v>
      </c>
      <c r="K7" s="187">
        <v>44</v>
      </c>
      <c r="L7" s="187">
        <v>7</v>
      </c>
      <c r="M7" s="187">
        <v>37</v>
      </c>
      <c r="N7" s="187">
        <v>15</v>
      </c>
      <c r="O7" s="187">
        <v>3</v>
      </c>
      <c r="P7" s="187">
        <v>12</v>
      </c>
      <c r="Q7" s="187">
        <v>86</v>
      </c>
      <c r="R7" s="187">
        <v>13</v>
      </c>
      <c r="S7" s="305">
        <v>73</v>
      </c>
      <c r="T7" s="305"/>
    </row>
    <row r="8" spans="1:20" ht="12.75">
      <c r="A8" s="25"/>
      <c r="B8" s="25"/>
      <c r="C8" s="304" t="s">
        <v>4332</v>
      </c>
      <c r="D8" s="304"/>
      <c r="E8" s="186">
        <v>27</v>
      </c>
      <c r="F8" s="187">
        <v>13</v>
      </c>
      <c r="G8" s="187">
        <v>14</v>
      </c>
      <c r="H8" s="187">
        <v>18</v>
      </c>
      <c r="I8" s="187">
        <v>9</v>
      </c>
      <c r="J8" s="187">
        <v>9</v>
      </c>
      <c r="K8" s="187">
        <v>7</v>
      </c>
      <c r="L8" s="187">
        <v>4</v>
      </c>
      <c r="M8" s="187">
        <v>3</v>
      </c>
      <c r="N8" s="187">
        <v>2</v>
      </c>
      <c r="O8" s="187">
        <v>0</v>
      </c>
      <c r="P8" s="187">
        <v>2</v>
      </c>
      <c r="Q8" s="187">
        <v>13</v>
      </c>
      <c r="R8" s="187">
        <v>3</v>
      </c>
      <c r="S8" s="305">
        <v>10</v>
      </c>
      <c r="T8" s="305"/>
    </row>
    <row r="9" spans="1:20" ht="12.75">
      <c r="A9" s="25"/>
      <c r="B9" s="25"/>
      <c r="C9" s="304" t="s">
        <v>4342</v>
      </c>
      <c r="D9" s="304"/>
      <c r="E9" s="186">
        <v>9</v>
      </c>
      <c r="F9" s="187">
        <v>6</v>
      </c>
      <c r="G9" s="187">
        <v>3</v>
      </c>
      <c r="H9" s="187">
        <v>6</v>
      </c>
      <c r="I9" s="187">
        <v>5</v>
      </c>
      <c r="J9" s="187">
        <v>1</v>
      </c>
      <c r="K9" s="187">
        <v>2</v>
      </c>
      <c r="L9" s="187">
        <v>1</v>
      </c>
      <c r="M9" s="187">
        <v>1</v>
      </c>
      <c r="N9" s="187">
        <v>1</v>
      </c>
      <c r="O9" s="187">
        <v>0</v>
      </c>
      <c r="P9" s="187">
        <v>1</v>
      </c>
      <c r="Q9" s="187">
        <v>2</v>
      </c>
      <c r="R9" s="187">
        <v>2</v>
      </c>
      <c r="S9" s="305">
        <v>0</v>
      </c>
      <c r="T9" s="305"/>
    </row>
    <row r="10" spans="1:20" ht="12.75">
      <c r="A10" s="25"/>
      <c r="B10" s="25"/>
      <c r="C10" s="304" t="s">
        <v>4336</v>
      </c>
      <c r="D10" s="304"/>
      <c r="E10" s="186">
        <v>18</v>
      </c>
      <c r="F10" s="187">
        <v>2</v>
      </c>
      <c r="G10" s="187">
        <v>16</v>
      </c>
      <c r="H10" s="187">
        <v>10</v>
      </c>
      <c r="I10" s="187">
        <v>2</v>
      </c>
      <c r="J10" s="187">
        <v>8</v>
      </c>
      <c r="K10" s="187">
        <v>7</v>
      </c>
      <c r="L10" s="187">
        <v>0</v>
      </c>
      <c r="M10" s="187">
        <v>7</v>
      </c>
      <c r="N10" s="187">
        <v>1</v>
      </c>
      <c r="O10" s="187">
        <v>0</v>
      </c>
      <c r="P10" s="187">
        <v>1</v>
      </c>
      <c r="Q10" s="187">
        <v>12</v>
      </c>
      <c r="R10" s="187">
        <v>2</v>
      </c>
      <c r="S10" s="305">
        <v>10</v>
      </c>
      <c r="T10" s="305"/>
    </row>
    <row r="11" spans="1:20" ht="12.75">
      <c r="A11" s="25"/>
      <c r="B11" s="25"/>
      <c r="C11" s="304" t="s">
        <v>4333</v>
      </c>
      <c r="D11" s="304"/>
      <c r="E11" s="186">
        <v>4</v>
      </c>
      <c r="F11" s="187">
        <v>1</v>
      </c>
      <c r="G11" s="187">
        <v>3</v>
      </c>
      <c r="H11" s="187">
        <v>2</v>
      </c>
      <c r="I11" s="187">
        <v>1</v>
      </c>
      <c r="J11" s="187">
        <v>1</v>
      </c>
      <c r="K11" s="187">
        <v>1</v>
      </c>
      <c r="L11" s="187">
        <v>0</v>
      </c>
      <c r="M11" s="187">
        <v>1</v>
      </c>
      <c r="N11" s="187">
        <v>1</v>
      </c>
      <c r="O11" s="187">
        <v>0</v>
      </c>
      <c r="P11" s="187">
        <v>1</v>
      </c>
      <c r="Q11" s="187">
        <v>2</v>
      </c>
      <c r="R11" s="187">
        <v>0</v>
      </c>
      <c r="S11" s="305">
        <v>2</v>
      </c>
      <c r="T11" s="305"/>
    </row>
    <row r="12" spans="1:20" ht="12.75">
      <c r="A12" s="25"/>
      <c r="B12" s="25"/>
      <c r="C12" s="304" t="s">
        <v>4340</v>
      </c>
      <c r="D12" s="304"/>
      <c r="E12" s="186">
        <v>12</v>
      </c>
      <c r="F12" s="187">
        <v>2</v>
      </c>
      <c r="G12" s="187">
        <v>10</v>
      </c>
      <c r="H12" s="187">
        <v>9</v>
      </c>
      <c r="I12" s="187">
        <v>2</v>
      </c>
      <c r="J12" s="187">
        <v>7</v>
      </c>
      <c r="K12" s="187">
        <v>2</v>
      </c>
      <c r="L12" s="187">
        <v>0</v>
      </c>
      <c r="M12" s="187">
        <v>2</v>
      </c>
      <c r="N12" s="187">
        <v>1</v>
      </c>
      <c r="O12" s="187">
        <v>0</v>
      </c>
      <c r="P12" s="187">
        <v>1</v>
      </c>
      <c r="Q12" s="187">
        <v>5</v>
      </c>
      <c r="R12" s="187">
        <v>0</v>
      </c>
      <c r="S12" s="305">
        <v>5</v>
      </c>
      <c r="T12" s="305"/>
    </row>
    <row r="13" spans="1:20" ht="12.75">
      <c r="A13" s="25"/>
      <c r="B13" s="25"/>
      <c r="C13" s="304" t="s">
        <v>4335</v>
      </c>
      <c r="D13" s="304"/>
      <c r="E13" s="186">
        <v>2</v>
      </c>
      <c r="F13" s="187">
        <v>0</v>
      </c>
      <c r="G13" s="187">
        <v>2</v>
      </c>
      <c r="H13" s="187">
        <v>1</v>
      </c>
      <c r="I13" s="187">
        <v>0</v>
      </c>
      <c r="J13" s="187">
        <v>1</v>
      </c>
      <c r="K13" s="187">
        <v>1</v>
      </c>
      <c r="L13" s="187">
        <v>0</v>
      </c>
      <c r="M13" s="187">
        <v>1</v>
      </c>
      <c r="N13" s="187">
        <v>0</v>
      </c>
      <c r="O13" s="187">
        <v>0</v>
      </c>
      <c r="P13" s="187">
        <v>0</v>
      </c>
      <c r="Q13" s="187">
        <v>2</v>
      </c>
      <c r="R13" s="187">
        <v>0</v>
      </c>
      <c r="S13" s="305">
        <v>2</v>
      </c>
      <c r="T13" s="305"/>
    </row>
    <row r="14" spans="1:20" ht="12.75">
      <c r="A14" s="25"/>
      <c r="B14" s="25"/>
      <c r="C14" s="304" t="s">
        <v>4351</v>
      </c>
      <c r="D14" s="304"/>
      <c r="E14" s="186">
        <v>4</v>
      </c>
      <c r="F14" s="187">
        <v>1</v>
      </c>
      <c r="G14" s="187">
        <v>3</v>
      </c>
      <c r="H14" s="187">
        <v>1</v>
      </c>
      <c r="I14" s="187">
        <v>1</v>
      </c>
      <c r="J14" s="187">
        <v>0</v>
      </c>
      <c r="K14" s="187">
        <v>2</v>
      </c>
      <c r="L14" s="187">
        <v>0</v>
      </c>
      <c r="M14" s="187">
        <v>2</v>
      </c>
      <c r="N14" s="187">
        <v>1</v>
      </c>
      <c r="O14" s="187">
        <v>0</v>
      </c>
      <c r="P14" s="187">
        <v>1</v>
      </c>
      <c r="Q14" s="187">
        <v>2</v>
      </c>
      <c r="R14" s="187">
        <v>0</v>
      </c>
      <c r="S14" s="305">
        <v>2</v>
      </c>
      <c r="T14" s="305"/>
    </row>
    <row r="15" spans="1:20" ht="12.75">
      <c r="A15" s="25"/>
      <c r="B15" s="25"/>
      <c r="C15" s="304" t="s">
        <v>4354</v>
      </c>
      <c r="D15" s="304"/>
      <c r="E15" s="186">
        <v>6</v>
      </c>
      <c r="F15" s="187">
        <v>1</v>
      </c>
      <c r="G15" s="187">
        <v>5</v>
      </c>
      <c r="H15" s="187">
        <v>5</v>
      </c>
      <c r="I15" s="187">
        <v>1</v>
      </c>
      <c r="J15" s="187">
        <v>4</v>
      </c>
      <c r="K15" s="187">
        <v>1</v>
      </c>
      <c r="L15" s="187">
        <v>0</v>
      </c>
      <c r="M15" s="187">
        <v>1</v>
      </c>
      <c r="N15" s="187">
        <v>0</v>
      </c>
      <c r="O15" s="187">
        <v>0</v>
      </c>
      <c r="P15" s="187">
        <v>0</v>
      </c>
      <c r="Q15" s="187">
        <v>4</v>
      </c>
      <c r="R15" s="187">
        <v>2</v>
      </c>
      <c r="S15" s="305">
        <v>2</v>
      </c>
      <c r="T15" s="305"/>
    </row>
    <row r="16" spans="1:20" ht="12.75">
      <c r="A16" s="25"/>
      <c r="B16" s="25"/>
      <c r="C16" s="304" t="s">
        <v>4346</v>
      </c>
      <c r="D16" s="304"/>
      <c r="E16" s="186">
        <v>5</v>
      </c>
      <c r="F16" s="187">
        <v>1</v>
      </c>
      <c r="G16" s="187">
        <v>4</v>
      </c>
      <c r="H16" s="187">
        <v>4</v>
      </c>
      <c r="I16" s="187">
        <v>1</v>
      </c>
      <c r="J16" s="187">
        <v>3</v>
      </c>
      <c r="K16" s="187">
        <v>1</v>
      </c>
      <c r="L16" s="187">
        <v>0</v>
      </c>
      <c r="M16" s="187">
        <v>1</v>
      </c>
      <c r="N16" s="187">
        <v>0</v>
      </c>
      <c r="O16" s="187">
        <v>0</v>
      </c>
      <c r="P16" s="187">
        <v>0</v>
      </c>
      <c r="Q16" s="187">
        <v>3</v>
      </c>
      <c r="R16" s="187">
        <v>0</v>
      </c>
      <c r="S16" s="305">
        <v>3</v>
      </c>
      <c r="T16" s="305"/>
    </row>
    <row r="17" spans="1:20" ht="12.75">
      <c r="A17" s="25"/>
      <c r="B17" s="25"/>
      <c r="C17" s="304" t="s">
        <v>4339</v>
      </c>
      <c r="D17" s="304"/>
      <c r="E17" s="186">
        <v>2</v>
      </c>
      <c r="F17" s="187">
        <v>1</v>
      </c>
      <c r="G17" s="187">
        <v>1</v>
      </c>
      <c r="H17" s="187">
        <v>2</v>
      </c>
      <c r="I17" s="187">
        <v>1</v>
      </c>
      <c r="J17" s="187">
        <v>1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187">
        <v>0</v>
      </c>
      <c r="Q17" s="187">
        <v>2</v>
      </c>
      <c r="R17" s="187">
        <v>0</v>
      </c>
      <c r="S17" s="305">
        <v>2</v>
      </c>
      <c r="T17" s="305"/>
    </row>
    <row r="18" spans="1:20" ht="12.75">
      <c r="A18" s="25"/>
      <c r="B18" s="25"/>
      <c r="C18" s="304" t="s">
        <v>4348</v>
      </c>
      <c r="D18" s="304"/>
      <c r="E18" s="186">
        <v>3</v>
      </c>
      <c r="F18" s="187">
        <v>2</v>
      </c>
      <c r="G18" s="187">
        <v>1</v>
      </c>
      <c r="H18" s="187">
        <v>2</v>
      </c>
      <c r="I18" s="187">
        <v>2</v>
      </c>
      <c r="J18" s="187">
        <v>0</v>
      </c>
      <c r="K18" s="187">
        <v>1</v>
      </c>
      <c r="L18" s="187">
        <v>0</v>
      </c>
      <c r="M18" s="187">
        <v>1</v>
      </c>
      <c r="N18" s="187">
        <v>0</v>
      </c>
      <c r="O18" s="187">
        <v>0</v>
      </c>
      <c r="P18" s="187">
        <v>0</v>
      </c>
      <c r="Q18" s="187">
        <v>3</v>
      </c>
      <c r="R18" s="187">
        <v>1</v>
      </c>
      <c r="S18" s="305">
        <v>2</v>
      </c>
      <c r="T18" s="305"/>
    </row>
    <row r="19" spans="1:20" ht="12.75">
      <c r="A19" s="25"/>
      <c r="B19" s="25"/>
      <c r="C19" s="304" t="s">
        <v>4341</v>
      </c>
      <c r="D19" s="304"/>
      <c r="E19" s="186">
        <v>4</v>
      </c>
      <c r="F19" s="187">
        <v>1</v>
      </c>
      <c r="G19" s="187">
        <v>3</v>
      </c>
      <c r="H19" s="187">
        <v>2</v>
      </c>
      <c r="I19" s="187">
        <v>1</v>
      </c>
      <c r="J19" s="187">
        <v>1</v>
      </c>
      <c r="K19" s="187">
        <v>2</v>
      </c>
      <c r="L19" s="187">
        <v>0</v>
      </c>
      <c r="M19" s="187">
        <v>2</v>
      </c>
      <c r="N19" s="187">
        <v>0</v>
      </c>
      <c r="O19" s="187">
        <v>0</v>
      </c>
      <c r="P19" s="187">
        <v>0</v>
      </c>
      <c r="Q19" s="187">
        <v>2</v>
      </c>
      <c r="R19" s="187">
        <v>0</v>
      </c>
      <c r="S19" s="305">
        <v>2</v>
      </c>
      <c r="T19" s="305"/>
    </row>
    <row r="20" spans="1:20" ht="12.75">
      <c r="A20" s="25"/>
      <c r="B20" s="25"/>
      <c r="C20" s="304" t="s">
        <v>4352</v>
      </c>
      <c r="D20" s="304"/>
      <c r="E20" s="186">
        <v>11</v>
      </c>
      <c r="F20" s="187">
        <v>1</v>
      </c>
      <c r="G20" s="187">
        <v>10</v>
      </c>
      <c r="H20" s="187">
        <v>8</v>
      </c>
      <c r="I20" s="187">
        <v>1</v>
      </c>
      <c r="J20" s="187">
        <v>7</v>
      </c>
      <c r="K20" s="187">
        <v>2</v>
      </c>
      <c r="L20" s="187">
        <v>0</v>
      </c>
      <c r="M20" s="187">
        <v>2</v>
      </c>
      <c r="N20" s="187">
        <v>1</v>
      </c>
      <c r="O20" s="187">
        <v>0</v>
      </c>
      <c r="P20" s="187">
        <v>1</v>
      </c>
      <c r="Q20" s="187">
        <v>5</v>
      </c>
      <c r="R20" s="187">
        <v>0</v>
      </c>
      <c r="S20" s="305">
        <v>5</v>
      </c>
      <c r="T20" s="305"/>
    </row>
    <row r="21" spans="1:20" ht="12.75">
      <c r="A21" s="25"/>
      <c r="B21" s="25"/>
      <c r="C21" s="304" t="s">
        <v>4345</v>
      </c>
      <c r="D21" s="304"/>
      <c r="E21" s="186">
        <v>10</v>
      </c>
      <c r="F21" s="187">
        <v>1</v>
      </c>
      <c r="G21" s="187">
        <v>9</v>
      </c>
      <c r="H21" s="187">
        <v>6</v>
      </c>
      <c r="I21" s="187">
        <v>1</v>
      </c>
      <c r="J21" s="187">
        <v>5</v>
      </c>
      <c r="K21" s="187">
        <v>2</v>
      </c>
      <c r="L21" s="187">
        <v>0</v>
      </c>
      <c r="M21" s="187">
        <v>2</v>
      </c>
      <c r="N21" s="187">
        <v>2</v>
      </c>
      <c r="O21" s="187">
        <v>0</v>
      </c>
      <c r="P21" s="187">
        <v>2</v>
      </c>
      <c r="Q21" s="187">
        <v>10</v>
      </c>
      <c r="R21" s="187">
        <v>0</v>
      </c>
      <c r="S21" s="305">
        <v>10</v>
      </c>
      <c r="T21" s="305"/>
    </row>
    <row r="22" spans="1:20" ht="12.75">
      <c r="A22" s="25"/>
      <c r="B22" s="25"/>
      <c r="C22" s="304" t="s">
        <v>4350</v>
      </c>
      <c r="D22" s="304"/>
      <c r="E22" s="186">
        <v>8</v>
      </c>
      <c r="F22" s="187">
        <v>3</v>
      </c>
      <c r="G22" s="187">
        <v>5</v>
      </c>
      <c r="H22" s="187">
        <v>3</v>
      </c>
      <c r="I22" s="187">
        <v>2</v>
      </c>
      <c r="J22" s="187">
        <v>1</v>
      </c>
      <c r="K22" s="187">
        <v>4</v>
      </c>
      <c r="L22" s="187">
        <v>1</v>
      </c>
      <c r="M22" s="187">
        <v>3</v>
      </c>
      <c r="N22" s="187">
        <v>1</v>
      </c>
      <c r="O22" s="187">
        <v>0</v>
      </c>
      <c r="P22" s="187">
        <v>1</v>
      </c>
      <c r="Q22" s="187">
        <v>6</v>
      </c>
      <c r="R22" s="187">
        <v>0</v>
      </c>
      <c r="S22" s="305">
        <v>6</v>
      </c>
      <c r="T22" s="305"/>
    </row>
    <row r="23" spans="1:20" ht="12.75">
      <c r="A23" s="25"/>
      <c r="B23" s="25"/>
      <c r="C23" s="304" t="s">
        <v>4349</v>
      </c>
      <c r="D23" s="304"/>
      <c r="E23" s="186">
        <v>2</v>
      </c>
      <c r="F23" s="187">
        <v>2</v>
      </c>
      <c r="G23" s="187">
        <v>0</v>
      </c>
      <c r="H23" s="187">
        <v>1</v>
      </c>
      <c r="I23" s="187">
        <v>1</v>
      </c>
      <c r="J23" s="187">
        <v>0</v>
      </c>
      <c r="K23" s="187">
        <v>0</v>
      </c>
      <c r="L23" s="187">
        <v>0</v>
      </c>
      <c r="M23" s="187">
        <v>0</v>
      </c>
      <c r="N23" s="187">
        <v>1</v>
      </c>
      <c r="O23" s="187">
        <v>1</v>
      </c>
      <c r="P23" s="187">
        <v>0</v>
      </c>
      <c r="Q23" s="187">
        <v>0</v>
      </c>
      <c r="R23" s="187">
        <v>0</v>
      </c>
      <c r="S23" s="305">
        <v>0</v>
      </c>
      <c r="T23" s="305"/>
    </row>
    <row r="24" spans="1:20" ht="12.75">
      <c r="A24" s="25"/>
      <c r="B24" s="25"/>
      <c r="C24" s="304" t="s">
        <v>4347</v>
      </c>
      <c r="D24" s="304"/>
      <c r="E24" s="186">
        <v>5</v>
      </c>
      <c r="F24" s="187">
        <v>1</v>
      </c>
      <c r="G24" s="187">
        <v>4</v>
      </c>
      <c r="H24" s="187">
        <v>2</v>
      </c>
      <c r="I24" s="187">
        <v>1</v>
      </c>
      <c r="J24" s="187">
        <v>1</v>
      </c>
      <c r="K24" s="187">
        <v>3</v>
      </c>
      <c r="L24" s="187">
        <v>0</v>
      </c>
      <c r="M24" s="187">
        <v>3</v>
      </c>
      <c r="N24" s="187">
        <v>0</v>
      </c>
      <c r="O24" s="187">
        <v>0</v>
      </c>
      <c r="P24" s="187">
        <v>0</v>
      </c>
      <c r="Q24" s="187">
        <v>1</v>
      </c>
      <c r="R24" s="187">
        <v>0</v>
      </c>
      <c r="S24" s="305">
        <v>1</v>
      </c>
      <c r="T24" s="305"/>
    </row>
    <row r="25" spans="1:20" ht="12.75">
      <c r="A25" s="25"/>
      <c r="B25" s="25"/>
      <c r="C25" s="304" t="s">
        <v>4353</v>
      </c>
      <c r="D25" s="304"/>
      <c r="E25" s="186">
        <v>1</v>
      </c>
      <c r="F25" s="187">
        <v>1</v>
      </c>
      <c r="G25" s="187">
        <v>0</v>
      </c>
      <c r="H25" s="187">
        <v>1</v>
      </c>
      <c r="I25" s="187">
        <v>1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305">
        <v>0</v>
      </c>
      <c r="T25" s="305"/>
    </row>
    <row r="26" spans="1:20" ht="12.75">
      <c r="A26" s="25"/>
      <c r="B26" s="25"/>
      <c r="C26" s="304" t="s">
        <v>4343</v>
      </c>
      <c r="D26" s="304"/>
      <c r="E26" s="186">
        <v>3</v>
      </c>
      <c r="F26" s="187">
        <v>1</v>
      </c>
      <c r="G26" s="187">
        <v>2</v>
      </c>
      <c r="H26" s="187">
        <v>1</v>
      </c>
      <c r="I26" s="187">
        <v>1</v>
      </c>
      <c r="J26" s="187">
        <v>0</v>
      </c>
      <c r="K26" s="187">
        <v>2</v>
      </c>
      <c r="L26" s="187">
        <v>0</v>
      </c>
      <c r="M26" s="187">
        <v>2</v>
      </c>
      <c r="N26" s="187">
        <v>0</v>
      </c>
      <c r="O26" s="187">
        <v>0</v>
      </c>
      <c r="P26" s="187">
        <v>0</v>
      </c>
      <c r="Q26" s="187">
        <v>4</v>
      </c>
      <c r="R26" s="187">
        <v>0</v>
      </c>
      <c r="S26" s="305">
        <v>4</v>
      </c>
      <c r="T26" s="305"/>
    </row>
    <row r="27" spans="1:20" ht="12.75">
      <c r="A27" s="25"/>
      <c r="B27" s="25"/>
      <c r="C27" s="304" t="s">
        <v>4334</v>
      </c>
      <c r="D27" s="304"/>
      <c r="E27" s="186">
        <v>6</v>
      </c>
      <c r="F27" s="187">
        <v>3</v>
      </c>
      <c r="G27" s="187">
        <v>3</v>
      </c>
      <c r="H27" s="187">
        <v>6</v>
      </c>
      <c r="I27" s="187">
        <v>3</v>
      </c>
      <c r="J27" s="187">
        <v>3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2</v>
      </c>
      <c r="R27" s="187">
        <v>0</v>
      </c>
      <c r="S27" s="305">
        <v>2</v>
      </c>
      <c r="T27" s="305"/>
    </row>
    <row r="28" spans="1:20" ht="12.75">
      <c r="A28" s="25"/>
      <c r="B28" s="25"/>
      <c r="C28" s="304" t="s">
        <v>4338</v>
      </c>
      <c r="D28" s="304"/>
      <c r="E28" s="186">
        <v>11</v>
      </c>
      <c r="F28" s="187">
        <v>4</v>
      </c>
      <c r="G28" s="187">
        <v>7</v>
      </c>
      <c r="H28" s="187">
        <v>8</v>
      </c>
      <c r="I28" s="187">
        <v>2</v>
      </c>
      <c r="J28" s="187">
        <v>6</v>
      </c>
      <c r="K28" s="187">
        <v>2</v>
      </c>
      <c r="L28" s="187">
        <v>1</v>
      </c>
      <c r="M28" s="187">
        <v>1</v>
      </c>
      <c r="N28" s="187">
        <v>1</v>
      </c>
      <c r="O28" s="187">
        <v>1</v>
      </c>
      <c r="P28" s="187">
        <v>0</v>
      </c>
      <c r="Q28" s="187">
        <v>5</v>
      </c>
      <c r="R28" s="187">
        <v>3</v>
      </c>
      <c r="S28" s="305">
        <v>2</v>
      </c>
      <c r="T28" s="305"/>
    </row>
    <row r="29" spans="1:20" ht="12.75">
      <c r="A29" s="25"/>
      <c r="B29" s="25"/>
      <c r="C29" s="304" t="s">
        <v>4344</v>
      </c>
      <c r="D29" s="304"/>
      <c r="E29" s="186">
        <v>3</v>
      </c>
      <c r="F29" s="187">
        <v>1</v>
      </c>
      <c r="G29" s="187">
        <v>2</v>
      </c>
      <c r="H29" s="187">
        <v>1</v>
      </c>
      <c r="I29" s="187">
        <v>1</v>
      </c>
      <c r="J29" s="187">
        <v>0</v>
      </c>
      <c r="K29" s="187">
        <v>1</v>
      </c>
      <c r="L29" s="187">
        <v>0</v>
      </c>
      <c r="M29" s="187">
        <v>1</v>
      </c>
      <c r="N29" s="187">
        <v>1</v>
      </c>
      <c r="O29" s="187">
        <v>0</v>
      </c>
      <c r="P29" s="187">
        <v>1</v>
      </c>
      <c r="Q29" s="187">
        <v>1</v>
      </c>
      <c r="R29" s="187">
        <v>0</v>
      </c>
      <c r="S29" s="305">
        <v>1</v>
      </c>
      <c r="T29" s="305"/>
    </row>
    <row r="30" spans="1:20" ht="12.75">
      <c r="A30" s="25"/>
      <c r="B30" s="25"/>
      <c r="C30" s="304" t="s">
        <v>4337</v>
      </c>
      <c r="D30" s="304"/>
      <c r="E30" s="186">
        <v>5</v>
      </c>
      <c r="F30" s="187">
        <v>3</v>
      </c>
      <c r="G30" s="187">
        <v>2</v>
      </c>
      <c r="H30" s="187">
        <v>3</v>
      </c>
      <c r="I30" s="187">
        <v>2</v>
      </c>
      <c r="J30" s="187">
        <v>1</v>
      </c>
      <c r="K30" s="187">
        <v>1</v>
      </c>
      <c r="L30" s="187">
        <v>0</v>
      </c>
      <c r="M30" s="187">
        <v>1</v>
      </c>
      <c r="N30" s="187">
        <v>1</v>
      </c>
      <c r="O30" s="187">
        <v>1</v>
      </c>
      <c r="P30" s="187">
        <v>0</v>
      </c>
      <c r="Q30" s="187">
        <v>0</v>
      </c>
      <c r="R30" s="187">
        <v>0</v>
      </c>
      <c r="S30" s="305">
        <v>0</v>
      </c>
      <c r="T30" s="305"/>
    </row>
    <row r="31" spans="1:20" ht="12.75">
      <c r="A31" s="25"/>
      <c r="B31" s="304" t="s">
        <v>5601</v>
      </c>
      <c r="C31" s="304"/>
      <c r="D31" s="304"/>
      <c r="E31" s="186">
        <v>1</v>
      </c>
      <c r="F31" s="187">
        <v>1</v>
      </c>
      <c r="G31" s="187">
        <v>0</v>
      </c>
      <c r="H31" s="187">
        <v>0</v>
      </c>
      <c r="I31" s="187">
        <v>0</v>
      </c>
      <c r="J31" s="187">
        <v>0</v>
      </c>
      <c r="K31" s="187">
        <v>1</v>
      </c>
      <c r="L31" s="187">
        <v>1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305">
        <v>0</v>
      </c>
      <c r="T31" s="305"/>
    </row>
    <row r="32" spans="1:20" ht="12.75">
      <c r="A32" s="25"/>
      <c r="B32" s="25"/>
      <c r="C32" s="304" t="s">
        <v>4357</v>
      </c>
      <c r="D32" s="304"/>
      <c r="E32" s="186">
        <v>1</v>
      </c>
      <c r="F32" s="187">
        <v>1</v>
      </c>
      <c r="G32" s="187">
        <v>0</v>
      </c>
      <c r="H32" s="187">
        <v>0</v>
      </c>
      <c r="I32" s="187">
        <v>0</v>
      </c>
      <c r="J32" s="187">
        <v>0</v>
      </c>
      <c r="K32" s="187">
        <v>1</v>
      </c>
      <c r="L32" s="187">
        <v>1</v>
      </c>
      <c r="M32" s="187">
        <v>0</v>
      </c>
      <c r="N32" s="187">
        <v>0</v>
      </c>
      <c r="O32" s="187">
        <v>0</v>
      </c>
      <c r="P32" s="187">
        <v>0</v>
      </c>
      <c r="Q32" s="187">
        <v>0</v>
      </c>
      <c r="R32" s="187">
        <v>0</v>
      </c>
      <c r="S32" s="305">
        <v>0</v>
      </c>
      <c r="T32" s="305"/>
    </row>
    <row r="33" spans="1:20" ht="12.75">
      <c r="A33" s="25"/>
      <c r="B33" s="25"/>
      <c r="C33" s="304" t="s">
        <v>5602</v>
      </c>
      <c r="D33" s="304"/>
      <c r="E33" s="186">
        <v>0</v>
      </c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0</v>
      </c>
      <c r="N33" s="187">
        <v>0</v>
      </c>
      <c r="O33" s="187">
        <v>0</v>
      </c>
      <c r="P33" s="187">
        <v>0</v>
      </c>
      <c r="Q33" s="187">
        <v>0</v>
      </c>
      <c r="R33" s="187">
        <v>0</v>
      </c>
      <c r="S33" s="305">
        <v>0</v>
      </c>
      <c r="T33" s="305"/>
    </row>
    <row r="34" spans="1:20" ht="12.75">
      <c r="A34" s="20"/>
      <c r="B34" s="20"/>
      <c r="C34" s="211"/>
      <c r="D34" s="21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1"/>
      <c r="T34" s="211"/>
    </row>
    <row r="35" spans="1:20" ht="22.5" customHeight="1">
      <c r="A35" s="244" t="s">
        <v>4299</v>
      </c>
      <c r="B35" s="244"/>
      <c r="C35" s="244"/>
      <c r="D35" s="244" t="s">
        <v>5603</v>
      </c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</sheetData>
  <sheetProtection/>
  <mergeCells count="71">
    <mergeCell ref="A1:S1"/>
    <mergeCell ref="A2:S2"/>
    <mergeCell ref="A3:S3"/>
    <mergeCell ref="C4:D4"/>
    <mergeCell ref="E4:G4"/>
    <mergeCell ref="H4:J4"/>
    <mergeCell ref="K4:M4"/>
    <mergeCell ref="N4:P4"/>
    <mergeCell ref="Q4:T4"/>
    <mergeCell ref="B7:D7"/>
    <mergeCell ref="S7:T7"/>
    <mergeCell ref="C8:D8"/>
    <mergeCell ref="S8:T8"/>
    <mergeCell ref="C5:D5"/>
    <mergeCell ref="S5:T5"/>
    <mergeCell ref="A6:D6"/>
    <mergeCell ref="S6:T6"/>
    <mergeCell ref="C11:D11"/>
    <mergeCell ref="S11:T11"/>
    <mergeCell ref="C12:D12"/>
    <mergeCell ref="S12:T12"/>
    <mergeCell ref="C9:D9"/>
    <mergeCell ref="S9:T9"/>
    <mergeCell ref="C10:D10"/>
    <mergeCell ref="S10:T10"/>
    <mergeCell ref="C15:D15"/>
    <mergeCell ref="S15:T15"/>
    <mergeCell ref="C16:D16"/>
    <mergeCell ref="S16:T16"/>
    <mergeCell ref="C13:D13"/>
    <mergeCell ref="S13:T13"/>
    <mergeCell ref="C14:D14"/>
    <mergeCell ref="S14:T14"/>
    <mergeCell ref="C19:D19"/>
    <mergeCell ref="S19:T19"/>
    <mergeCell ref="C20:D20"/>
    <mergeCell ref="S20:T20"/>
    <mergeCell ref="C17:D17"/>
    <mergeCell ref="S17:T17"/>
    <mergeCell ref="C18:D18"/>
    <mergeCell ref="S18:T18"/>
    <mergeCell ref="C23:D23"/>
    <mergeCell ref="S23:T23"/>
    <mergeCell ref="C24:D24"/>
    <mergeCell ref="S24:T24"/>
    <mergeCell ref="C21:D21"/>
    <mergeCell ref="S21:T21"/>
    <mergeCell ref="C22:D22"/>
    <mergeCell ref="S22:T22"/>
    <mergeCell ref="C27:D27"/>
    <mergeCell ref="S27:T27"/>
    <mergeCell ref="C28:D28"/>
    <mergeCell ref="S28:T28"/>
    <mergeCell ref="C25:D25"/>
    <mergeCell ref="S25:T25"/>
    <mergeCell ref="C26:D26"/>
    <mergeCell ref="S26:T26"/>
    <mergeCell ref="B31:D31"/>
    <mergeCell ref="S31:T31"/>
    <mergeCell ref="C32:D32"/>
    <mergeCell ref="S32:T32"/>
    <mergeCell ref="C29:D29"/>
    <mergeCell ref="S29:T29"/>
    <mergeCell ref="C30:D30"/>
    <mergeCell ref="S30:T30"/>
    <mergeCell ref="A35:C35"/>
    <mergeCell ref="D35:T35"/>
    <mergeCell ref="C33:D33"/>
    <mergeCell ref="S33:T33"/>
    <mergeCell ref="C34:D34"/>
    <mergeCell ref="S34:T3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4"/>
  <sheetViews>
    <sheetView showGridLines="0" zoomScalePageLayoutView="0" workbookViewId="0" topLeftCell="A1">
      <selection activeCell="R1" sqref="R1"/>
    </sheetView>
  </sheetViews>
  <sheetFormatPr defaultColWidth="9.140625" defaultRowHeight="12.75"/>
  <cols>
    <col min="1" max="2" width="1.57421875" style="0" customWidth="1"/>
    <col min="3" max="6" width="8.421875" style="0" customWidth="1"/>
    <col min="7" max="15" width="7.00390625" style="0" customWidth="1"/>
    <col min="16" max="17" width="0.13671875" style="0" customWidth="1"/>
  </cols>
  <sheetData>
    <row r="1" spans="1:17" ht="18" customHeight="1">
      <c r="A1" s="216" t="s">
        <v>653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8" customHeight="1">
      <c r="A2" s="217" t="s">
        <v>1898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3.5" customHeight="1">
      <c r="A3" s="218" t="s">
        <v>5594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4.25">
      <c r="A4" s="2"/>
      <c r="B4" s="2"/>
      <c r="C4" s="185"/>
      <c r="D4" s="219" t="s">
        <v>5604</v>
      </c>
      <c r="E4" s="219"/>
      <c r="F4" s="219"/>
      <c r="G4" s="219" t="s">
        <v>5605</v>
      </c>
      <c r="H4" s="219"/>
      <c r="I4" s="219"/>
      <c r="J4" s="278" t="s">
        <v>5606</v>
      </c>
      <c r="K4" s="278"/>
      <c r="L4" s="278"/>
      <c r="M4" s="227" t="s">
        <v>5607</v>
      </c>
      <c r="N4" s="227"/>
      <c r="O4" s="227"/>
      <c r="P4" s="189"/>
      <c r="Q4" s="190"/>
    </row>
    <row r="5" spans="1:17" ht="14.25">
      <c r="A5" s="6"/>
      <c r="B5" s="6"/>
      <c r="C5" s="7"/>
      <c r="D5" s="4" t="s">
        <v>4073</v>
      </c>
      <c r="E5" s="4" t="s">
        <v>5598</v>
      </c>
      <c r="F5" s="4" t="s">
        <v>5599</v>
      </c>
      <c r="G5" s="4" t="s">
        <v>4081</v>
      </c>
      <c r="H5" s="4" t="s">
        <v>5598</v>
      </c>
      <c r="I5" s="4" t="s">
        <v>5599</v>
      </c>
      <c r="J5" s="4" t="s">
        <v>4081</v>
      </c>
      <c r="K5" s="4" t="s">
        <v>5598</v>
      </c>
      <c r="L5" s="4" t="s">
        <v>5599</v>
      </c>
      <c r="M5" s="23" t="s">
        <v>4081</v>
      </c>
      <c r="N5" s="4" t="s">
        <v>5598</v>
      </c>
      <c r="O5" s="24" t="s">
        <v>5599</v>
      </c>
      <c r="P5" s="189"/>
      <c r="Q5" s="190"/>
    </row>
    <row r="6" spans="1:17" ht="14.25">
      <c r="A6" s="308" t="s">
        <v>1909</v>
      </c>
      <c r="B6" s="308"/>
      <c r="C6" s="308"/>
      <c r="D6" s="186">
        <v>93</v>
      </c>
      <c r="E6" s="187">
        <v>20</v>
      </c>
      <c r="F6" s="187">
        <v>73</v>
      </c>
      <c r="G6" s="187">
        <v>38</v>
      </c>
      <c r="H6" s="187">
        <v>10</v>
      </c>
      <c r="I6" s="187">
        <v>28</v>
      </c>
      <c r="J6" s="187">
        <v>40</v>
      </c>
      <c r="K6" s="187">
        <v>7</v>
      </c>
      <c r="L6" s="187">
        <v>33</v>
      </c>
      <c r="M6" s="187">
        <v>15</v>
      </c>
      <c r="N6" s="187">
        <v>3</v>
      </c>
      <c r="O6" s="187">
        <v>12</v>
      </c>
      <c r="P6" s="189"/>
      <c r="Q6" s="190"/>
    </row>
    <row r="7" spans="1:17" ht="14.25">
      <c r="A7" s="25"/>
      <c r="B7" s="304" t="s">
        <v>5600</v>
      </c>
      <c r="C7" s="304"/>
      <c r="D7" s="186">
        <v>92</v>
      </c>
      <c r="E7" s="187">
        <v>19</v>
      </c>
      <c r="F7" s="187">
        <v>73</v>
      </c>
      <c r="G7" s="187">
        <v>38</v>
      </c>
      <c r="H7" s="187">
        <v>10</v>
      </c>
      <c r="I7" s="187">
        <v>28</v>
      </c>
      <c r="J7" s="187">
        <v>39</v>
      </c>
      <c r="K7" s="187">
        <v>6</v>
      </c>
      <c r="L7" s="187">
        <v>33</v>
      </c>
      <c r="M7" s="187">
        <v>15</v>
      </c>
      <c r="N7" s="187">
        <v>3</v>
      </c>
      <c r="O7" s="187">
        <v>12</v>
      </c>
      <c r="P7" s="189"/>
      <c r="Q7" s="190"/>
    </row>
    <row r="8" spans="1:17" ht="14.25">
      <c r="A8" s="25"/>
      <c r="B8" s="25"/>
      <c r="C8" s="188" t="s">
        <v>4332</v>
      </c>
      <c r="D8" s="186">
        <v>12</v>
      </c>
      <c r="E8" s="187">
        <v>5</v>
      </c>
      <c r="F8" s="187">
        <v>7</v>
      </c>
      <c r="G8" s="187">
        <v>4</v>
      </c>
      <c r="H8" s="187">
        <v>2</v>
      </c>
      <c r="I8" s="187">
        <v>2</v>
      </c>
      <c r="J8" s="187">
        <v>6</v>
      </c>
      <c r="K8" s="187">
        <v>3</v>
      </c>
      <c r="L8" s="187">
        <v>3</v>
      </c>
      <c r="M8" s="187">
        <v>2</v>
      </c>
      <c r="N8" s="187">
        <v>0</v>
      </c>
      <c r="O8" s="187">
        <v>2</v>
      </c>
      <c r="P8" s="189"/>
      <c r="Q8" s="190"/>
    </row>
    <row r="9" spans="1:17" ht="14.25">
      <c r="A9" s="25"/>
      <c r="B9" s="25"/>
      <c r="C9" s="188" t="s">
        <v>4342</v>
      </c>
      <c r="D9" s="186">
        <v>5</v>
      </c>
      <c r="E9" s="187">
        <v>3</v>
      </c>
      <c r="F9" s="187">
        <v>2</v>
      </c>
      <c r="G9" s="187">
        <v>2</v>
      </c>
      <c r="H9" s="187">
        <v>2</v>
      </c>
      <c r="I9" s="187">
        <v>0</v>
      </c>
      <c r="J9" s="187">
        <v>2</v>
      </c>
      <c r="K9" s="187">
        <v>1</v>
      </c>
      <c r="L9" s="187">
        <v>1</v>
      </c>
      <c r="M9" s="187">
        <v>1</v>
      </c>
      <c r="N9" s="187">
        <v>0</v>
      </c>
      <c r="O9" s="187">
        <v>1</v>
      </c>
      <c r="P9" s="189"/>
      <c r="Q9" s="190"/>
    </row>
    <row r="10" spans="1:17" ht="14.25">
      <c r="A10" s="25"/>
      <c r="B10" s="25"/>
      <c r="C10" s="188" t="s">
        <v>4336</v>
      </c>
      <c r="D10" s="186">
        <v>11</v>
      </c>
      <c r="E10" s="187">
        <v>0</v>
      </c>
      <c r="F10" s="187">
        <v>11</v>
      </c>
      <c r="G10" s="187">
        <v>4</v>
      </c>
      <c r="H10" s="187">
        <v>0</v>
      </c>
      <c r="I10" s="187">
        <v>4</v>
      </c>
      <c r="J10" s="187">
        <v>6</v>
      </c>
      <c r="K10" s="187">
        <v>0</v>
      </c>
      <c r="L10" s="187">
        <v>6</v>
      </c>
      <c r="M10" s="187">
        <v>1</v>
      </c>
      <c r="N10" s="187">
        <v>0</v>
      </c>
      <c r="O10" s="187">
        <v>1</v>
      </c>
      <c r="P10" s="189"/>
      <c r="Q10" s="190"/>
    </row>
    <row r="11" spans="1:17" ht="14.25">
      <c r="A11" s="25"/>
      <c r="B11" s="25"/>
      <c r="C11" s="188" t="s">
        <v>4333</v>
      </c>
      <c r="D11" s="186">
        <v>2</v>
      </c>
      <c r="E11" s="187">
        <v>0</v>
      </c>
      <c r="F11" s="187">
        <v>2</v>
      </c>
      <c r="G11" s="187">
        <v>0</v>
      </c>
      <c r="H11" s="187">
        <v>0</v>
      </c>
      <c r="I11" s="187">
        <v>0</v>
      </c>
      <c r="J11" s="187">
        <v>1</v>
      </c>
      <c r="K11" s="187">
        <v>0</v>
      </c>
      <c r="L11" s="187">
        <v>1</v>
      </c>
      <c r="M11" s="187">
        <v>1</v>
      </c>
      <c r="N11" s="187">
        <v>0</v>
      </c>
      <c r="O11" s="187">
        <v>1</v>
      </c>
      <c r="P11" s="189"/>
      <c r="Q11" s="190"/>
    </row>
    <row r="12" spans="1:17" ht="14.25">
      <c r="A12" s="25"/>
      <c r="B12" s="25"/>
      <c r="C12" s="188" t="s">
        <v>4340</v>
      </c>
      <c r="D12" s="186">
        <v>6</v>
      </c>
      <c r="E12" s="187">
        <v>0</v>
      </c>
      <c r="F12" s="187">
        <v>6</v>
      </c>
      <c r="G12" s="187">
        <v>3</v>
      </c>
      <c r="H12" s="187">
        <v>0</v>
      </c>
      <c r="I12" s="187">
        <v>3</v>
      </c>
      <c r="J12" s="187">
        <v>2</v>
      </c>
      <c r="K12" s="187">
        <v>0</v>
      </c>
      <c r="L12" s="187">
        <v>2</v>
      </c>
      <c r="M12" s="187">
        <v>1</v>
      </c>
      <c r="N12" s="187">
        <v>0</v>
      </c>
      <c r="O12" s="187">
        <v>1</v>
      </c>
      <c r="P12" s="189"/>
      <c r="Q12" s="190"/>
    </row>
    <row r="13" spans="1:17" ht="14.25">
      <c r="A13" s="25"/>
      <c r="B13" s="25"/>
      <c r="C13" s="188" t="s">
        <v>4335</v>
      </c>
      <c r="D13" s="186">
        <v>2</v>
      </c>
      <c r="E13" s="187">
        <v>0</v>
      </c>
      <c r="F13" s="187">
        <v>2</v>
      </c>
      <c r="G13" s="187">
        <v>1</v>
      </c>
      <c r="H13" s="187">
        <v>0</v>
      </c>
      <c r="I13" s="187">
        <v>1</v>
      </c>
      <c r="J13" s="187">
        <v>1</v>
      </c>
      <c r="K13" s="187">
        <v>0</v>
      </c>
      <c r="L13" s="187">
        <v>1</v>
      </c>
      <c r="M13" s="187">
        <v>0</v>
      </c>
      <c r="N13" s="187">
        <v>0</v>
      </c>
      <c r="O13" s="187">
        <v>0</v>
      </c>
      <c r="P13" s="189"/>
      <c r="Q13" s="190"/>
    </row>
    <row r="14" spans="1:17" ht="14.25">
      <c r="A14" s="25"/>
      <c r="B14" s="25"/>
      <c r="C14" s="188" t="s">
        <v>4351</v>
      </c>
      <c r="D14" s="186">
        <v>3</v>
      </c>
      <c r="E14" s="187">
        <v>0</v>
      </c>
      <c r="F14" s="187">
        <v>3</v>
      </c>
      <c r="G14" s="187">
        <v>0</v>
      </c>
      <c r="H14" s="187">
        <v>0</v>
      </c>
      <c r="I14" s="187">
        <v>0</v>
      </c>
      <c r="J14" s="187">
        <v>2</v>
      </c>
      <c r="K14" s="187">
        <v>0</v>
      </c>
      <c r="L14" s="187">
        <v>2</v>
      </c>
      <c r="M14" s="187">
        <v>1</v>
      </c>
      <c r="N14" s="187">
        <v>0</v>
      </c>
      <c r="O14" s="187">
        <v>1</v>
      </c>
      <c r="P14" s="189"/>
      <c r="Q14" s="190"/>
    </row>
    <row r="15" spans="1:17" ht="14.25">
      <c r="A15" s="25"/>
      <c r="B15" s="25"/>
      <c r="C15" s="188" t="s">
        <v>4354</v>
      </c>
      <c r="D15" s="186">
        <v>4</v>
      </c>
      <c r="E15" s="187">
        <v>1</v>
      </c>
      <c r="F15" s="187">
        <v>3</v>
      </c>
      <c r="G15" s="187">
        <v>3</v>
      </c>
      <c r="H15" s="187">
        <v>1</v>
      </c>
      <c r="I15" s="187">
        <v>2</v>
      </c>
      <c r="J15" s="187">
        <v>1</v>
      </c>
      <c r="K15" s="187">
        <v>0</v>
      </c>
      <c r="L15" s="187">
        <v>1</v>
      </c>
      <c r="M15" s="187">
        <v>0</v>
      </c>
      <c r="N15" s="187">
        <v>0</v>
      </c>
      <c r="O15" s="187">
        <v>0</v>
      </c>
      <c r="P15" s="189"/>
      <c r="Q15" s="190"/>
    </row>
    <row r="16" spans="1:17" ht="14.25">
      <c r="A16" s="25"/>
      <c r="B16" s="25"/>
      <c r="C16" s="188" t="s">
        <v>4346</v>
      </c>
      <c r="D16" s="186">
        <v>2</v>
      </c>
      <c r="E16" s="187">
        <v>0</v>
      </c>
      <c r="F16" s="187">
        <v>2</v>
      </c>
      <c r="G16" s="187">
        <v>1</v>
      </c>
      <c r="H16" s="187">
        <v>0</v>
      </c>
      <c r="I16" s="187">
        <v>1</v>
      </c>
      <c r="J16" s="187">
        <v>1</v>
      </c>
      <c r="K16" s="187">
        <v>0</v>
      </c>
      <c r="L16" s="187">
        <v>1</v>
      </c>
      <c r="M16" s="187">
        <v>0</v>
      </c>
      <c r="N16" s="187">
        <v>0</v>
      </c>
      <c r="O16" s="187">
        <v>0</v>
      </c>
      <c r="P16" s="189"/>
      <c r="Q16" s="190"/>
    </row>
    <row r="17" spans="1:17" ht="14.25">
      <c r="A17" s="25"/>
      <c r="B17" s="25"/>
      <c r="C17" s="188" t="s">
        <v>4339</v>
      </c>
      <c r="D17" s="186">
        <v>1</v>
      </c>
      <c r="E17" s="187">
        <v>0</v>
      </c>
      <c r="F17" s="187">
        <v>1</v>
      </c>
      <c r="G17" s="187">
        <v>1</v>
      </c>
      <c r="H17" s="187">
        <v>0</v>
      </c>
      <c r="I17" s="187">
        <v>1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189"/>
      <c r="Q17" s="190"/>
    </row>
    <row r="18" spans="1:17" ht="14.25">
      <c r="A18" s="25"/>
      <c r="B18" s="25"/>
      <c r="C18" s="188" t="s">
        <v>4348</v>
      </c>
      <c r="D18" s="186">
        <v>3</v>
      </c>
      <c r="E18" s="187">
        <v>2</v>
      </c>
      <c r="F18" s="187">
        <v>1</v>
      </c>
      <c r="G18" s="187">
        <v>2</v>
      </c>
      <c r="H18" s="187">
        <v>2</v>
      </c>
      <c r="I18" s="187">
        <v>0</v>
      </c>
      <c r="J18" s="187">
        <v>1</v>
      </c>
      <c r="K18" s="187">
        <v>0</v>
      </c>
      <c r="L18" s="187">
        <v>1</v>
      </c>
      <c r="M18" s="187">
        <v>0</v>
      </c>
      <c r="N18" s="187">
        <v>0</v>
      </c>
      <c r="O18" s="187">
        <v>0</v>
      </c>
      <c r="P18" s="189"/>
      <c r="Q18" s="190"/>
    </row>
    <row r="19" spans="1:17" ht="14.25">
      <c r="A19" s="25"/>
      <c r="B19" s="25"/>
      <c r="C19" s="188" t="s">
        <v>4341</v>
      </c>
      <c r="D19" s="186">
        <v>1</v>
      </c>
      <c r="E19" s="187">
        <v>0</v>
      </c>
      <c r="F19" s="187">
        <v>1</v>
      </c>
      <c r="G19" s="187">
        <v>0</v>
      </c>
      <c r="H19" s="187">
        <v>0</v>
      </c>
      <c r="I19" s="187">
        <v>0</v>
      </c>
      <c r="J19" s="187">
        <v>1</v>
      </c>
      <c r="K19" s="187">
        <v>0</v>
      </c>
      <c r="L19" s="187">
        <v>1</v>
      </c>
      <c r="M19" s="187">
        <v>0</v>
      </c>
      <c r="N19" s="187">
        <v>0</v>
      </c>
      <c r="O19" s="187">
        <v>0</v>
      </c>
      <c r="P19" s="189"/>
      <c r="Q19" s="190"/>
    </row>
    <row r="20" spans="1:17" ht="14.25">
      <c r="A20" s="25"/>
      <c r="B20" s="25"/>
      <c r="C20" s="188" t="s">
        <v>4352</v>
      </c>
      <c r="D20" s="186">
        <v>8</v>
      </c>
      <c r="E20" s="187">
        <v>0</v>
      </c>
      <c r="F20" s="187">
        <v>8</v>
      </c>
      <c r="G20" s="187">
        <v>6</v>
      </c>
      <c r="H20" s="187">
        <v>0</v>
      </c>
      <c r="I20" s="187">
        <v>6</v>
      </c>
      <c r="J20" s="187">
        <v>1</v>
      </c>
      <c r="K20" s="187">
        <v>0</v>
      </c>
      <c r="L20" s="187">
        <v>1</v>
      </c>
      <c r="M20" s="187">
        <v>1</v>
      </c>
      <c r="N20" s="187">
        <v>0</v>
      </c>
      <c r="O20" s="187">
        <v>1</v>
      </c>
      <c r="P20" s="189"/>
      <c r="Q20" s="190"/>
    </row>
    <row r="21" spans="1:17" ht="14.25">
      <c r="A21" s="25"/>
      <c r="B21" s="25"/>
      <c r="C21" s="188" t="s">
        <v>4345</v>
      </c>
      <c r="D21" s="186">
        <v>9</v>
      </c>
      <c r="E21" s="187">
        <v>1</v>
      </c>
      <c r="F21" s="187">
        <v>8</v>
      </c>
      <c r="G21" s="187">
        <v>5</v>
      </c>
      <c r="H21" s="187">
        <v>1</v>
      </c>
      <c r="I21" s="187">
        <v>4</v>
      </c>
      <c r="J21" s="187">
        <v>2</v>
      </c>
      <c r="K21" s="187">
        <v>0</v>
      </c>
      <c r="L21" s="187">
        <v>2</v>
      </c>
      <c r="M21" s="187">
        <v>2</v>
      </c>
      <c r="N21" s="187">
        <v>0</v>
      </c>
      <c r="O21" s="187">
        <v>2</v>
      </c>
      <c r="P21" s="189"/>
      <c r="Q21" s="190"/>
    </row>
    <row r="22" spans="1:17" ht="14.25">
      <c r="A22" s="25"/>
      <c r="B22" s="25"/>
      <c r="C22" s="188" t="s">
        <v>4350</v>
      </c>
      <c r="D22" s="186">
        <v>7</v>
      </c>
      <c r="E22" s="187">
        <v>2</v>
      </c>
      <c r="F22" s="187">
        <v>5</v>
      </c>
      <c r="G22" s="187">
        <v>2</v>
      </c>
      <c r="H22" s="187">
        <v>1</v>
      </c>
      <c r="I22" s="187">
        <v>1</v>
      </c>
      <c r="J22" s="187">
        <v>4</v>
      </c>
      <c r="K22" s="187">
        <v>1</v>
      </c>
      <c r="L22" s="187">
        <v>3</v>
      </c>
      <c r="M22" s="187">
        <v>1</v>
      </c>
      <c r="N22" s="187">
        <v>0</v>
      </c>
      <c r="O22" s="187">
        <v>1</v>
      </c>
      <c r="P22" s="189"/>
      <c r="Q22" s="190"/>
    </row>
    <row r="23" spans="1:17" ht="14.25">
      <c r="A23" s="25"/>
      <c r="B23" s="25"/>
      <c r="C23" s="188" t="s">
        <v>4349</v>
      </c>
      <c r="D23" s="186">
        <v>1</v>
      </c>
      <c r="E23" s="187">
        <v>1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1</v>
      </c>
      <c r="N23" s="187">
        <v>1</v>
      </c>
      <c r="O23" s="187">
        <v>0</v>
      </c>
      <c r="P23" s="189"/>
      <c r="Q23" s="190"/>
    </row>
    <row r="24" spans="1:17" ht="14.25">
      <c r="A24" s="25"/>
      <c r="B24" s="25"/>
      <c r="C24" s="188" t="s">
        <v>4347</v>
      </c>
      <c r="D24" s="186">
        <v>3</v>
      </c>
      <c r="E24" s="187">
        <v>0</v>
      </c>
      <c r="F24" s="187">
        <v>3</v>
      </c>
      <c r="G24" s="187">
        <v>0</v>
      </c>
      <c r="H24" s="187">
        <v>0</v>
      </c>
      <c r="I24" s="187">
        <v>0</v>
      </c>
      <c r="J24" s="187">
        <v>3</v>
      </c>
      <c r="K24" s="187">
        <v>0</v>
      </c>
      <c r="L24" s="187">
        <v>3</v>
      </c>
      <c r="M24" s="187">
        <v>0</v>
      </c>
      <c r="N24" s="187">
        <v>0</v>
      </c>
      <c r="O24" s="187">
        <v>0</v>
      </c>
      <c r="P24" s="189"/>
      <c r="Q24" s="190"/>
    </row>
    <row r="25" spans="1:17" ht="14.25">
      <c r="A25" s="25"/>
      <c r="B25" s="25"/>
      <c r="C25" s="188" t="s">
        <v>4353</v>
      </c>
      <c r="D25" s="186">
        <v>1</v>
      </c>
      <c r="E25" s="187">
        <v>1</v>
      </c>
      <c r="F25" s="187">
        <v>0</v>
      </c>
      <c r="G25" s="187">
        <v>1</v>
      </c>
      <c r="H25" s="187">
        <v>1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9"/>
      <c r="Q25" s="190"/>
    </row>
    <row r="26" spans="1:17" ht="14.25">
      <c r="A26" s="25"/>
      <c r="B26" s="25"/>
      <c r="C26" s="188" t="s">
        <v>4343</v>
      </c>
      <c r="D26" s="186">
        <v>2</v>
      </c>
      <c r="E26" s="187">
        <v>0</v>
      </c>
      <c r="F26" s="187">
        <v>2</v>
      </c>
      <c r="G26" s="187">
        <v>0</v>
      </c>
      <c r="H26" s="187">
        <v>0</v>
      </c>
      <c r="I26" s="187">
        <v>0</v>
      </c>
      <c r="J26" s="187">
        <v>2</v>
      </c>
      <c r="K26" s="187">
        <v>0</v>
      </c>
      <c r="L26" s="187">
        <v>2</v>
      </c>
      <c r="M26" s="187">
        <v>0</v>
      </c>
      <c r="N26" s="187">
        <v>0</v>
      </c>
      <c r="O26" s="187">
        <v>0</v>
      </c>
      <c r="P26" s="189"/>
      <c r="Q26" s="190"/>
    </row>
    <row r="27" spans="1:17" ht="14.25">
      <c r="A27" s="25"/>
      <c r="B27" s="25"/>
      <c r="C27" s="188" t="s">
        <v>4334</v>
      </c>
      <c r="D27" s="186">
        <v>1</v>
      </c>
      <c r="E27" s="187">
        <v>0</v>
      </c>
      <c r="F27" s="187">
        <v>1</v>
      </c>
      <c r="G27" s="187">
        <v>1</v>
      </c>
      <c r="H27" s="187">
        <v>0</v>
      </c>
      <c r="I27" s="187">
        <v>1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9"/>
      <c r="Q27" s="190"/>
    </row>
    <row r="28" spans="1:17" ht="14.25">
      <c r="A28" s="25"/>
      <c r="B28" s="25"/>
      <c r="C28" s="188" t="s">
        <v>4338</v>
      </c>
      <c r="D28" s="186">
        <v>5</v>
      </c>
      <c r="E28" s="187">
        <v>2</v>
      </c>
      <c r="F28" s="187">
        <v>3</v>
      </c>
      <c r="G28" s="187">
        <v>2</v>
      </c>
      <c r="H28" s="187">
        <v>0</v>
      </c>
      <c r="I28" s="187">
        <v>2</v>
      </c>
      <c r="J28" s="187">
        <v>2</v>
      </c>
      <c r="K28" s="187">
        <v>1</v>
      </c>
      <c r="L28" s="187">
        <v>1</v>
      </c>
      <c r="M28" s="187">
        <v>1</v>
      </c>
      <c r="N28" s="187">
        <v>1</v>
      </c>
      <c r="O28" s="187">
        <v>0</v>
      </c>
      <c r="P28" s="189"/>
      <c r="Q28" s="190"/>
    </row>
    <row r="29" spans="1:17" ht="14.25">
      <c r="A29" s="25"/>
      <c r="B29" s="25"/>
      <c r="C29" s="188" t="s">
        <v>4344</v>
      </c>
      <c r="D29" s="186">
        <v>2</v>
      </c>
      <c r="E29" s="187">
        <v>0</v>
      </c>
      <c r="F29" s="187">
        <v>2</v>
      </c>
      <c r="G29" s="187">
        <v>0</v>
      </c>
      <c r="H29" s="187">
        <v>0</v>
      </c>
      <c r="I29" s="187">
        <v>0</v>
      </c>
      <c r="J29" s="187">
        <v>1</v>
      </c>
      <c r="K29" s="187">
        <v>0</v>
      </c>
      <c r="L29" s="187">
        <v>1</v>
      </c>
      <c r="M29" s="187">
        <v>1</v>
      </c>
      <c r="N29" s="187">
        <v>0</v>
      </c>
      <c r="O29" s="187">
        <v>1</v>
      </c>
      <c r="P29" s="189"/>
      <c r="Q29" s="190"/>
    </row>
    <row r="30" spans="1:17" ht="14.25">
      <c r="A30" s="25"/>
      <c r="B30" s="25"/>
      <c r="C30" s="188" t="s">
        <v>4337</v>
      </c>
      <c r="D30" s="186">
        <v>1</v>
      </c>
      <c r="E30" s="187">
        <v>1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1</v>
      </c>
      <c r="N30" s="187">
        <v>1</v>
      </c>
      <c r="O30" s="187">
        <v>0</v>
      </c>
      <c r="P30" s="189"/>
      <c r="Q30" s="190"/>
    </row>
    <row r="31" spans="1:17" ht="14.25">
      <c r="A31" s="25"/>
      <c r="B31" s="304" t="s">
        <v>5601</v>
      </c>
      <c r="C31" s="304"/>
      <c r="D31" s="186">
        <v>1</v>
      </c>
      <c r="E31" s="187">
        <v>1</v>
      </c>
      <c r="F31" s="187">
        <v>0</v>
      </c>
      <c r="G31" s="187">
        <v>0</v>
      </c>
      <c r="H31" s="187">
        <v>0</v>
      </c>
      <c r="I31" s="187">
        <v>0</v>
      </c>
      <c r="J31" s="187">
        <v>1</v>
      </c>
      <c r="K31" s="187">
        <v>1</v>
      </c>
      <c r="L31" s="187">
        <v>0</v>
      </c>
      <c r="M31" s="187">
        <v>0</v>
      </c>
      <c r="N31" s="187">
        <v>0</v>
      </c>
      <c r="O31" s="187">
        <v>0</v>
      </c>
      <c r="P31" s="189"/>
      <c r="Q31" s="190"/>
    </row>
    <row r="32" spans="1:17" ht="14.25">
      <c r="A32" s="25"/>
      <c r="B32" s="25"/>
      <c r="C32" s="188" t="s">
        <v>4357</v>
      </c>
      <c r="D32" s="186">
        <v>1</v>
      </c>
      <c r="E32" s="187">
        <v>1</v>
      </c>
      <c r="F32" s="187">
        <v>0</v>
      </c>
      <c r="G32" s="187">
        <v>0</v>
      </c>
      <c r="H32" s="187">
        <v>0</v>
      </c>
      <c r="I32" s="187">
        <v>0</v>
      </c>
      <c r="J32" s="187">
        <v>1</v>
      </c>
      <c r="K32" s="187">
        <v>1</v>
      </c>
      <c r="L32" s="187">
        <v>0</v>
      </c>
      <c r="M32" s="187">
        <v>0</v>
      </c>
      <c r="N32" s="187">
        <v>0</v>
      </c>
      <c r="O32" s="187">
        <v>0</v>
      </c>
      <c r="P32" s="189"/>
      <c r="Q32" s="190"/>
    </row>
    <row r="33" spans="1:17" ht="14.25">
      <c r="A33" s="25"/>
      <c r="B33" s="25"/>
      <c r="C33" s="188" t="s">
        <v>5602</v>
      </c>
      <c r="D33" s="186">
        <v>0</v>
      </c>
      <c r="E33" s="187">
        <v>0</v>
      </c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0</v>
      </c>
      <c r="N33" s="187">
        <v>0</v>
      </c>
      <c r="O33" s="187">
        <v>0</v>
      </c>
      <c r="P33" s="189"/>
      <c r="Q33" s="190"/>
    </row>
    <row r="34" spans="1:17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89"/>
      <c r="Q34" s="190"/>
    </row>
  </sheetData>
  <sheetProtection/>
  <mergeCells count="10">
    <mergeCell ref="A6:C6"/>
    <mergeCell ref="B7:C7"/>
    <mergeCell ref="B31:C31"/>
    <mergeCell ref="A1:Q1"/>
    <mergeCell ref="A2:Q2"/>
    <mergeCell ref="A3:Q3"/>
    <mergeCell ref="D4:F4"/>
    <mergeCell ref="G4:I4"/>
    <mergeCell ref="J4:L4"/>
    <mergeCell ref="M4:O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110"/>
  <sheetViews>
    <sheetView showGridLines="0" zoomScalePageLayoutView="0" workbookViewId="0" topLeftCell="A1">
      <selection activeCell="O1" sqref="O1"/>
    </sheetView>
  </sheetViews>
  <sheetFormatPr defaultColWidth="9.140625" defaultRowHeight="12.75"/>
  <cols>
    <col min="1" max="1" width="3.7109375" style="0" customWidth="1"/>
    <col min="2" max="2" width="1.57421875" style="0" customWidth="1"/>
    <col min="3" max="3" width="20.28125" style="0" customWidth="1"/>
    <col min="4" max="4" width="6.421875" style="0" customWidth="1"/>
    <col min="6" max="12" width="8.421875" style="0" customWidth="1"/>
    <col min="13" max="14" width="0.13671875" style="0" customWidth="1"/>
  </cols>
  <sheetData>
    <row r="1" spans="1:14" ht="18" customHeight="1">
      <c r="A1" s="216" t="s">
        <v>640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"/>
    </row>
    <row r="2" spans="1:14" ht="18" customHeight="1">
      <c r="A2" s="217" t="s">
        <v>1898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"/>
    </row>
    <row r="3" spans="1:14" ht="13.5" customHeight="1">
      <c r="A3" s="218" t="s">
        <v>4072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"/>
    </row>
    <row r="4" spans="1:14" ht="12.75">
      <c r="A4" s="22"/>
      <c r="B4" s="222"/>
      <c r="C4" s="222"/>
      <c r="D4" s="23"/>
      <c r="E4" s="4" t="s">
        <v>4073</v>
      </c>
      <c r="F4" s="4" t="s">
        <v>4074</v>
      </c>
      <c r="G4" s="4" t="s">
        <v>4075</v>
      </c>
      <c r="H4" s="4" t="s">
        <v>4076</v>
      </c>
      <c r="I4" s="4" t="s">
        <v>4077</v>
      </c>
      <c r="J4" s="4" t="s">
        <v>4078</v>
      </c>
      <c r="K4" s="4" t="s">
        <v>4079</v>
      </c>
      <c r="L4" s="24" t="s">
        <v>4080</v>
      </c>
      <c r="M4" s="25"/>
      <c r="N4" s="25"/>
    </row>
    <row r="5" spans="1:14" ht="14.25">
      <c r="A5" s="215" t="s">
        <v>1909</v>
      </c>
      <c r="B5" s="215"/>
      <c r="C5" s="215"/>
      <c r="D5" s="11"/>
      <c r="E5" s="26">
        <v>33829</v>
      </c>
      <c r="F5" s="28">
        <v>10288</v>
      </c>
      <c r="G5" s="28">
        <v>9941</v>
      </c>
      <c r="H5" s="28">
        <v>6748</v>
      </c>
      <c r="I5" s="28">
        <v>6174</v>
      </c>
      <c r="J5" s="28">
        <v>622</v>
      </c>
      <c r="K5" s="28">
        <v>32</v>
      </c>
      <c r="L5" s="28">
        <v>24</v>
      </c>
      <c r="M5" s="29"/>
      <c r="N5" s="25"/>
    </row>
    <row r="6" spans="1:14" ht="12.75">
      <c r="A6" s="9"/>
      <c r="B6" s="215"/>
      <c r="C6" s="215"/>
      <c r="D6" s="30" t="str">
        <f>"博士"</f>
        <v>博士</v>
      </c>
      <c r="E6" s="26">
        <v>1533</v>
      </c>
      <c r="F6" s="28">
        <v>786</v>
      </c>
      <c r="G6" s="28">
        <v>747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/>
      <c r="N6" s="25"/>
    </row>
    <row r="7" spans="1:14" ht="12.75">
      <c r="A7" s="9"/>
      <c r="B7" s="215"/>
      <c r="C7" s="215"/>
      <c r="D7" s="30" t="str">
        <f>"博士職"</f>
        <v>博士職</v>
      </c>
      <c r="E7" s="26">
        <v>10</v>
      </c>
      <c r="F7" s="28">
        <v>3</v>
      </c>
      <c r="G7" s="28">
        <v>4</v>
      </c>
      <c r="H7" s="28">
        <v>3</v>
      </c>
      <c r="I7" s="28">
        <v>0</v>
      </c>
      <c r="J7" s="28">
        <v>0</v>
      </c>
      <c r="K7" s="28">
        <v>0</v>
      </c>
      <c r="L7" s="28">
        <v>0</v>
      </c>
      <c r="M7" s="29"/>
      <c r="N7" s="25"/>
    </row>
    <row r="8" spans="1:14" ht="12.75">
      <c r="A8" s="9"/>
      <c r="B8" s="215"/>
      <c r="C8" s="215"/>
      <c r="D8" s="30" t="str">
        <f>"碩士"</f>
        <v>碩士</v>
      </c>
      <c r="E8" s="26">
        <v>4826</v>
      </c>
      <c r="F8" s="28">
        <v>2474</v>
      </c>
      <c r="G8" s="28">
        <v>2352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/>
      <c r="N8" s="25"/>
    </row>
    <row r="9" spans="1:14" ht="12.75">
      <c r="A9" s="9"/>
      <c r="B9" s="215"/>
      <c r="C9" s="215"/>
      <c r="D9" s="30" t="str">
        <f>"碩士職"</f>
        <v>碩士職</v>
      </c>
      <c r="E9" s="26">
        <v>2499</v>
      </c>
      <c r="F9" s="28">
        <v>987</v>
      </c>
      <c r="G9" s="28">
        <v>940</v>
      </c>
      <c r="H9" s="28">
        <v>572</v>
      </c>
      <c r="I9" s="28">
        <v>0</v>
      </c>
      <c r="J9" s="28">
        <v>0</v>
      </c>
      <c r="K9" s="28">
        <v>0</v>
      </c>
      <c r="L9" s="28">
        <v>0</v>
      </c>
      <c r="M9" s="29"/>
      <c r="N9" s="25"/>
    </row>
    <row r="10" spans="1:14" ht="12.75">
      <c r="A10" s="9"/>
      <c r="B10" s="215"/>
      <c r="C10" s="215"/>
      <c r="D10" s="30" t="str">
        <f>"碩士暑"</f>
        <v>碩士暑</v>
      </c>
      <c r="E10" s="26">
        <v>152</v>
      </c>
      <c r="F10" s="28">
        <v>42</v>
      </c>
      <c r="G10" s="28">
        <v>38</v>
      </c>
      <c r="H10" s="28">
        <v>48</v>
      </c>
      <c r="I10" s="28">
        <v>24</v>
      </c>
      <c r="J10" s="28">
        <v>0</v>
      </c>
      <c r="K10" s="28">
        <v>0</v>
      </c>
      <c r="L10" s="28">
        <v>0</v>
      </c>
      <c r="M10" s="29"/>
      <c r="N10" s="25"/>
    </row>
    <row r="11" spans="1:14" ht="12.75">
      <c r="A11" s="9"/>
      <c r="B11" s="215"/>
      <c r="C11" s="215"/>
      <c r="D11" s="30" t="str">
        <f>"大學"</f>
        <v>大學</v>
      </c>
      <c r="E11" s="26">
        <v>15669</v>
      </c>
      <c r="F11" s="28">
        <v>4148</v>
      </c>
      <c r="G11" s="28">
        <v>3953</v>
      </c>
      <c r="H11" s="28">
        <v>3799</v>
      </c>
      <c r="I11" s="28">
        <v>3654</v>
      </c>
      <c r="J11" s="28">
        <v>59</v>
      </c>
      <c r="K11" s="28">
        <v>32</v>
      </c>
      <c r="L11" s="28">
        <v>24</v>
      </c>
      <c r="M11" s="29"/>
      <c r="N11" s="25"/>
    </row>
    <row r="12" spans="1:14" ht="12.75">
      <c r="A12" s="9"/>
      <c r="B12" s="215"/>
      <c r="C12" s="215"/>
      <c r="D12" s="30" t="str">
        <f>"大學Ⅱ"</f>
        <v>大學Ⅱ</v>
      </c>
      <c r="E12" s="26">
        <v>6</v>
      </c>
      <c r="F12" s="28">
        <v>0</v>
      </c>
      <c r="G12" s="28">
        <v>0</v>
      </c>
      <c r="H12" s="28">
        <v>0</v>
      </c>
      <c r="I12" s="28">
        <v>4</v>
      </c>
      <c r="J12" s="28">
        <v>2</v>
      </c>
      <c r="K12" s="28">
        <v>0</v>
      </c>
      <c r="L12" s="28">
        <v>0</v>
      </c>
      <c r="M12" s="29"/>
      <c r="N12" s="25"/>
    </row>
    <row r="13" spans="1:14" ht="12.75">
      <c r="A13" s="9"/>
      <c r="B13" s="215"/>
      <c r="C13" s="215"/>
      <c r="D13" s="30" t="str">
        <f>"大學夜"</f>
        <v>大學夜</v>
      </c>
      <c r="E13" s="26">
        <v>3048</v>
      </c>
      <c r="F13" s="28">
        <v>855</v>
      </c>
      <c r="G13" s="28">
        <v>789</v>
      </c>
      <c r="H13" s="28">
        <v>707</v>
      </c>
      <c r="I13" s="28">
        <v>673</v>
      </c>
      <c r="J13" s="28">
        <v>24</v>
      </c>
      <c r="K13" s="28">
        <v>0</v>
      </c>
      <c r="L13" s="28">
        <v>0</v>
      </c>
      <c r="M13" s="29"/>
      <c r="N13" s="25"/>
    </row>
    <row r="14" spans="1:14" ht="12.75">
      <c r="A14" s="9"/>
      <c r="B14" s="215"/>
      <c r="C14" s="215"/>
      <c r="D14" s="30" t="str">
        <f>"大學進"</f>
        <v>大學進</v>
      </c>
      <c r="E14" s="26">
        <v>1075</v>
      </c>
      <c r="F14" s="28">
        <v>252</v>
      </c>
      <c r="G14" s="28">
        <v>258</v>
      </c>
      <c r="H14" s="28">
        <v>272</v>
      </c>
      <c r="I14" s="28">
        <v>244</v>
      </c>
      <c r="J14" s="28">
        <v>49</v>
      </c>
      <c r="K14" s="28">
        <v>0</v>
      </c>
      <c r="L14" s="28">
        <v>0</v>
      </c>
      <c r="M14" s="29"/>
      <c r="N14" s="25"/>
    </row>
    <row r="15" spans="1:14" ht="12.75">
      <c r="A15" s="9"/>
      <c r="B15" s="215"/>
      <c r="C15" s="215"/>
      <c r="D15" s="30" t="str">
        <f>"大學暑"</f>
        <v>大學暑</v>
      </c>
      <c r="E15" s="26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/>
      <c r="N15" s="25"/>
    </row>
    <row r="16" spans="1:14" ht="12.75">
      <c r="A16" s="9"/>
      <c r="B16" s="215"/>
      <c r="C16" s="215"/>
      <c r="D16" s="30" t="str">
        <f>"二技"</f>
        <v>二技</v>
      </c>
      <c r="E16" s="26">
        <v>757</v>
      </c>
      <c r="F16" s="28">
        <v>0</v>
      </c>
      <c r="G16" s="28">
        <v>0</v>
      </c>
      <c r="H16" s="28">
        <v>321</v>
      </c>
      <c r="I16" s="28">
        <v>436</v>
      </c>
      <c r="J16" s="28">
        <v>0</v>
      </c>
      <c r="K16" s="28">
        <v>0</v>
      </c>
      <c r="L16" s="28">
        <v>0</v>
      </c>
      <c r="M16" s="29"/>
      <c r="N16" s="25"/>
    </row>
    <row r="17" spans="1:14" ht="12.75">
      <c r="A17" s="9"/>
      <c r="B17" s="215"/>
      <c r="C17" s="215"/>
      <c r="D17" s="30" t="str">
        <f>"二技夜"</f>
        <v>二技夜</v>
      </c>
      <c r="E17" s="26">
        <v>1526</v>
      </c>
      <c r="F17" s="28">
        <v>0</v>
      </c>
      <c r="G17" s="28">
        <v>0</v>
      </c>
      <c r="H17" s="28">
        <v>608</v>
      </c>
      <c r="I17" s="28">
        <v>772</v>
      </c>
      <c r="J17" s="28">
        <v>146</v>
      </c>
      <c r="K17" s="28">
        <v>0</v>
      </c>
      <c r="L17" s="28">
        <v>0</v>
      </c>
      <c r="M17" s="29"/>
      <c r="N17" s="25"/>
    </row>
    <row r="18" spans="1:14" ht="12.75">
      <c r="A18" s="9"/>
      <c r="B18" s="215"/>
      <c r="C18" s="215"/>
      <c r="D18" s="30" t="str">
        <f>"二專"</f>
        <v>二專</v>
      </c>
      <c r="E18" s="26">
        <v>357</v>
      </c>
      <c r="F18" s="28">
        <v>154</v>
      </c>
      <c r="G18" s="28">
        <v>195</v>
      </c>
      <c r="H18" s="28">
        <v>8</v>
      </c>
      <c r="I18" s="28">
        <v>0</v>
      </c>
      <c r="J18" s="28">
        <v>0</v>
      </c>
      <c r="K18" s="28">
        <v>0</v>
      </c>
      <c r="L18" s="28">
        <v>0</v>
      </c>
      <c r="M18" s="29"/>
      <c r="N18" s="25"/>
    </row>
    <row r="19" spans="1:14" ht="12.75">
      <c r="A19" s="9"/>
      <c r="B19" s="215"/>
      <c r="C19" s="215"/>
      <c r="D19" s="30" t="str">
        <f>"二專夜"</f>
        <v>二專夜</v>
      </c>
      <c r="E19" s="26">
        <v>522</v>
      </c>
      <c r="F19" s="28">
        <v>216</v>
      </c>
      <c r="G19" s="28">
        <v>269</v>
      </c>
      <c r="H19" s="28">
        <v>37</v>
      </c>
      <c r="I19" s="28">
        <v>0</v>
      </c>
      <c r="J19" s="28">
        <v>0</v>
      </c>
      <c r="K19" s="28">
        <v>0</v>
      </c>
      <c r="L19" s="28">
        <v>0</v>
      </c>
      <c r="M19" s="29"/>
      <c r="N19" s="25"/>
    </row>
    <row r="20" spans="1:14" ht="12.75">
      <c r="A20" s="9"/>
      <c r="B20" s="215"/>
      <c r="C20" s="215"/>
      <c r="D20" s="30" t="str">
        <f>"五專"</f>
        <v>五專</v>
      </c>
      <c r="E20" s="26">
        <v>1849</v>
      </c>
      <c r="F20" s="28">
        <v>371</v>
      </c>
      <c r="G20" s="28">
        <v>396</v>
      </c>
      <c r="H20" s="28">
        <v>373</v>
      </c>
      <c r="I20" s="28">
        <v>367</v>
      </c>
      <c r="J20" s="28">
        <v>342</v>
      </c>
      <c r="K20" s="28">
        <v>0</v>
      </c>
      <c r="L20" s="28">
        <v>0</v>
      </c>
      <c r="M20" s="29"/>
      <c r="N20" s="25"/>
    </row>
    <row r="21" spans="1:14" ht="14.25">
      <c r="A21" s="31"/>
      <c r="B21" s="223"/>
      <c r="C21" s="223"/>
      <c r="D21" s="32"/>
      <c r="E21" s="33"/>
      <c r="F21" s="31"/>
      <c r="G21" s="31"/>
      <c r="H21" s="31"/>
      <c r="I21" s="31"/>
      <c r="J21" s="31"/>
      <c r="K21" s="31"/>
      <c r="L21" s="31"/>
      <c r="M21" s="29"/>
      <c r="N21" s="25"/>
    </row>
    <row r="22" spans="1:14" ht="12.75">
      <c r="A22" s="34" t="s">
        <v>1910</v>
      </c>
      <c r="B22" s="215" t="s">
        <v>1911</v>
      </c>
      <c r="C22" s="215"/>
      <c r="D22" s="30" t="s">
        <v>4081</v>
      </c>
      <c r="E22" s="26">
        <v>448</v>
      </c>
      <c r="F22" s="28">
        <v>162</v>
      </c>
      <c r="G22" s="28">
        <v>159</v>
      </c>
      <c r="H22" s="28">
        <v>79</v>
      </c>
      <c r="I22" s="28">
        <v>48</v>
      </c>
      <c r="J22" s="28">
        <v>0</v>
      </c>
      <c r="K22" s="28">
        <v>0</v>
      </c>
      <c r="L22" s="28">
        <v>0</v>
      </c>
      <c r="M22" s="29"/>
      <c r="N22" s="25"/>
    </row>
    <row r="23" spans="1:14" ht="12.75">
      <c r="A23" s="35"/>
      <c r="B23" s="224"/>
      <c r="C23" s="224"/>
      <c r="D23" s="30" t="s">
        <v>1913</v>
      </c>
      <c r="E23" s="26">
        <v>68</v>
      </c>
      <c r="F23" s="28">
        <v>36</v>
      </c>
      <c r="G23" s="28">
        <v>32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/>
      <c r="N23" s="25"/>
    </row>
    <row r="24" spans="1:14" ht="12.75">
      <c r="A24" s="35"/>
      <c r="B24" s="224"/>
      <c r="C24" s="224"/>
      <c r="D24" s="30" t="s">
        <v>1919</v>
      </c>
      <c r="E24" s="26">
        <v>102</v>
      </c>
      <c r="F24" s="28">
        <v>51</v>
      </c>
      <c r="G24" s="28">
        <v>51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/>
      <c r="N24" s="25"/>
    </row>
    <row r="25" spans="1:14" ht="12.75">
      <c r="A25" s="35"/>
      <c r="B25" s="224"/>
      <c r="C25" s="224"/>
      <c r="D25" s="30" t="s">
        <v>4082</v>
      </c>
      <c r="E25" s="26">
        <v>73</v>
      </c>
      <c r="F25" s="28">
        <v>22</v>
      </c>
      <c r="G25" s="28">
        <v>23</v>
      </c>
      <c r="H25" s="28">
        <v>28</v>
      </c>
      <c r="I25" s="28">
        <v>0</v>
      </c>
      <c r="J25" s="28">
        <v>0</v>
      </c>
      <c r="K25" s="28">
        <v>0</v>
      </c>
      <c r="L25" s="28">
        <v>0</v>
      </c>
      <c r="M25" s="29"/>
      <c r="N25" s="25"/>
    </row>
    <row r="26" spans="1:14" ht="12.75">
      <c r="A26" s="35"/>
      <c r="B26" s="224"/>
      <c r="C26" s="224"/>
      <c r="D26" s="30" t="s">
        <v>4083</v>
      </c>
      <c r="E26" s="26">
        <v>205</v>
      </c>
      <c r="F26" s="28">
        <v>53</v>
      </c>
      <c r="G26" s="28">
        <v>53</v>
      </c>
      <c r="H26" s="28">
        <v>51</v>
      </c>
      <c r="I26" s="28">
        <v>48</v>
      </c>
      <c r="J26" s="28">
        <v>0</v>
      </c>
      <c r="K26" s="28">
        <v>0</v>
      </c>
      <c r="L26" s="28">
        <v>0</v>
      </c>
      <c r="M26" s="29"/>
      <c r="N26" s="25"/>
    </row>
    <row r="27" spans="1:14" ht="12.75">
      <c r="A27" s="34" t="s">
        <v>1930</v>
      </c>
      <c r="B27" s="215" t="s">
        <v>1931</v>
      </c>
      <c r="C27" s="215"/>
      <c r="D27" s="30" t="s">
        <v>4081</v>
      </c>
      <c r="E27" s="26">
        <v>275</v>
      </c>
      <c r="F27" s="28">
        <v>114</v>
      </c>
      <c r="G27" s="28">
        <v>104</v>
      </c>
      <c r="H27" s="28">
        <v>31</v>
      </c>
      <c r="I27" s="28">
        <v>26</v>
      </c>
      <c r="J27" s="28">
        <v>0</v>
      </c>
      <c r="K27" s="28">
        <v>0</v>
      </c>
      <c r="L27" s="28">
        <v>0</v>
      </c>
      <c r="M27" s="29"/>
      <c r="N27" s="25"/>
    </row>
    <row r="28" spans="1:14" ht="12.75">
      <c r="A28" s="35"/>
      <c r="B28" s="224"/>
      <c r="C28" s="224"/>
      <c r="D28" s="30" t="s">
        <v>1913</v>
      </c>
      <c r="E28" s="26">
        <v>57</v>
      </c>
      <c r="F28" s="28">
        <v>29</v>
      </c>
      <c r="G28" s="28">
        <v>28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/>
      <c r="N28" s="25"/>
    </row>
    <row r="29" spans="1:14" ht="12.75">
      <c r="A29" s="35"/>
      <c r="B29" s="224"/>
      <c r="C29" s="224"/>
      <c r="D29" s="30" t="s">
        <v>1919</v>
      </c>
      <c r="E29" s="26">
        <v>92</v>
      </c>
      <c r="F29" s="28">
        <v>48</v>
      </c>
      <c r="G29" s="28">
        <v>44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/>
      <c r="N29" s="25"/>
    </row>
    <row r="30" spans="1:14" ht="12.75">
      <c r="A30" s="35"/>
      <c r="B30" s="224"/>
      <c r="C30" s="224"/>
      <c r="D30" s="30" t="s">
        <v>4082</v>
      </c>
      <c r="E30" s="26">
        <v>11</v>
      </c>
      <c r="F30" s="28">
        <v>4</v>
      </c>
      <c r="G30" s="28">
        <v>4</v>
      </c>
      <c r="H30" s="28">
        <v>3</v>
      </c>
      <c r="I30" s="28">
        <v>0</v>
      </c>
      <c r="J30" s="28">
        <v>0</v>
      </c>
      <c r="K30" s="28">
        <v>0</v>
      </c>
      <c r="L30" s="28">
        <v>0</v>
      </c>
      <c r="M30" s="29"/>
      <c r="N30" s="25"/>
    </row>
    <row r="31" spans="1:14" ht="12.75">
      <c r="A31" s="35"/>
      <c r="B31" s="224"/>
      <c r="C31" s="224"/>
      <c r="D31" s="30" t="s">
        <v>4083</v>
      </c>
      <c r="E31" s="26">
        <v>115</v>
      </c>
      <c r="F31" s="28">
        <v>33</v>
      </c>
      <c r="G31" s="28">
        <v>28</v>
      </c>
      <c r="H31" s="28">
        <v>28</v>
      </c>
      <c r="I31" s="28">
        <v>26</v>
      </c>
      <c r="J31" s="28">
        <v>0</v>
      </c>
      <c r="K31" s="28">
        <v>0</v>
      </c>
      <c r="L31" s="28">
        <v>0</v>
      </c>
      <c r="M31" s="29"/>
      <c r="N31" s="25"/>
    </row>
    <row r="32" spans="1:14" ht="12.75">
      <c r="A32" s="34" t="s">
        <v>1941</v>
      </c>
      <c r="B32" s="215" t="s">
        <v>1942</v>
      </c>
      <c r="C32" s="215"/>
      <c r="D32" s="30" t="s">
        <v>4081</v>
      </c>
      <c r="E32" s="26">
        <v>1147</v>
      </c>
      <c r="F32" s="28">
        <v>436</v>
      </c>
      <c r="G32" s="28">
        <v>437</v>
      </c>
      <c r="H32" s="28">
        <v>132</v>
      </c>
      <c r="I32" s="28">
        <v>124</v>
      </c>
      <c r="J32" s="28">
        <v>11</v>
      </c>
      <c r="K32" s="28">
        <v>4</v>
      </c>
      <c r="L32" s="28">
        <v>3</v>
      </c>
      <c r="M32" s="29"/>
      <c r="N32" s="25"/>
    </row>
    <row r="33" spans="1:14" ht="12.75">
      <c r="A33" s="35"/>
      <c r="B33" s="224"/>
      <c r="C33" s="224"/>
      <c r="D33" s="30" t="s">
        <v>1913</v>
      </c>
      <c r="E33" s="26">
        <v>204</v>
      </c>
      <c r="F33" s="28">
        <v>103</v>
      </c>
      <c r="G33" s="28">
        <v>101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/>
      <c r="N33" s="25"/>
    </row>
    <row r="34" spans="1:14" ht="12.75">
      <c r="A34" s="35"/>
      <c r="B34" s="224"/>
      <c r="C34" s="224"/>
      <c r="D34" s="30" t="s">
        <v>1919</v>
      </c>
      <c r="E34" s="26">
        <v>376</v>
      </c>
      <c r="F34" s="28">
        <v>191</v>
      </c>
      <c r="G34" s="28">
        <v>185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/>
      <c r="N34" s="25"/>
    </row>
    <row r="35" spans="1:14" ht="12.75">
      <c r="A35" s="35"/>
      <c r="B35" s="224"/>
      <c r="C35" s="224"/>
      <c r="D35" s="30" t="s">
        <v>4082</v>
      </c>
      <c r="E35" s="26">
        <v>86</v>
      </c>
      <c r="F35" s="28">
        <v>26</v>
      </c>
      <c r="G35" s="28">
        <v>33</v>
      </c>
      <c r="H35" s="28">
        <v>27</v>
      </c>
      <c r="I35" s="28">
        <v>0</v>
      </c>
      <c r="J35" s="28">
        <v>0</v>
      </c>
      <c r="K35" s="28">
        <v>0</v>
      </c>
      <c r="L35" s="28">
        <v>0</v>
      </c>
      <c r="M35" s="29"/>
      <c r="N35" s="25"/>
    </row>
    <row r="36" spans="1:14" ht="12.75">
      <c r="A36" s="35"/>
      <c r="B36" s="224"/>
      <c r="C36" s="224"/>
      <c r="D36" s="30" t="s">
        <v>4083</v>
      </c>
      <c r="E36" s="26">
        <v>461</v>
      </c>
      <c r="F36" s="28">
        <v>114</v>
      </c>
      <c r="G36" s="28">
        <v>114</v>
      </c>
      <c r="H36" s="28">
        <v>101</v>
      </c>
      <c r="I36" s="28">
        <v>119</v>
      </c>
      <c r="J36" s="28">
        <v>6</v>
      </c>
      <c r="K36" s="28">
        <v>4</v>
      </c>
      <c r="L36" s="28">
        <v>3</v>
      </c>
      <c r="M36" s="29"/>
      <c r="N36" s="25"/>
    </row>
    <row r="37" spans="1:14" ht="12.75">
      <c r="A37" s="35"/>
      <c r="B37" s="224"/>
      <c r="C37" s="224"/>
      <c r="D37" s="30" t="s">
        <v>4084</v>
      </c>
      <c r="E37" s="26">
        <v>20</v>
      </c>
      <c r="F37" s="28">
        <v>2</v>
      </c>
      <c r="G37" s="28">
        <v>4</v>
      </c>
      <c r="H37" s="28">
        <v>4</v>
      </c>
      <c r="I37" s="28">
        <v>5</v>
      </c>
      <c r="J37" s="28">
        <v>5</v>
      </c>
      <c r="K37" s="28">
        <v>0</v>
      </c>
      <c r="L37" s="28">
        <v>0</v>
      </c>
      <c r="M37" s="29"/>
      <c r="N37" s="25"/>
    </row>
    <row r="38" spans="1:14" ht="12.75">
      <c r="A38" s="34" t="s">
        <v>1959</v>
      </c>
      <c r="B38" s="215" t="s">
        <v>1960</v>
      </c>
      <c r="C38" s="215"/>
      <c r="D38" s="30" t="s">
        <v>4081</v>
      </c>
      <c r="E38" s="26">
        <v>475</v>
      </c>
      <c r="F38" s="28">
        <v>177</v>
      </c>
      <c r="G38" s="28">
        <v>156</v>
      </c>
      <c r="H38" s="28">
        <v>87</v>
      </c>
      <c r="I38" s="28">
        <v>55</v>
      </c>
      <c r="J38" s="28">
        <v>0</v>
      </c>
      <c r="K38" s="28">
        <v>0</v>
      </c>
      <c r="L38" s="28">
        <v>0</v>
      </c>
      <c r="M38" s="29"/>
      <c r="N38" s="25"/>
    </row>
    <row r="39" spans="1:14" ht="12.75">
      <c r="A39" s="35"/>
      <c r="B39" s="224"/>
      <c r="C39" s="224"/>
      <c r="D39" s="30" t="s">
        <v>1913</v>
      </c>
      <c r="E39" s="26">
        <v>58</v>
      </c>
      <c r="F39" s="28">
        <v>30</v>
      </c>
      <c r="G39" s="28">
        <v>28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/>
      <c r="N39" s="25"/>
    </row>
    <row r="40" spans="1:14" ht="12.75">
      <c r="A40" s="35"/>
      <c r="B40" s="224"/>
      <c r="C40" s="224"/>
      <c r="D40" s="30" t="s">
        <v>1919</v>
      </c>
      <c r="E40" s="26">
        <v>101</v>
      </c>
      <c r="F40" s="28">
        <v>54</v>
      </c>
      <c r="G40" s="28">
        <v>47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/>
      <c r="N40" s="25"/>
    </row>
    <row r="41" spans="1:14" ht="12.75">
      <c r="A41" s="35"/>
      <c r="B41" s="224"/>
      <c r="C41" s="224"/>
      <c r="D41" s="30" t="s">
        <v>4082</v>
      </c>
      <c r="E41" s="26">
        <v>99</v>
      </c>
      <c r="F41" s="28">
        <v>37</v>
      </c>
      <c r="G41" s="28">
        <v>28</v>
      </c>
      <c r="H41" s="28">
        <v>34</v>
      </c>
      <c r="I41" s="28">
        <v>0</v>
      </c>
      <c r="J41" s="28">
        <v>0</v>
      </c>
      <c r="K41" s="28">
        <v>0</v>
      </c>
      <c r="L41" s="28">
        <v>0</v>
      </c>
      <c r="M41" s="29"/>
      <c r="N41" s="25"/>
    </row>
    <row r="42" spans="1:14" ht="12.75">
      <c r="A42" s="35"/>
      <c r="B42" s="224"/>
      <c r="C42" s="224"/>
      <c r="D42" s="30" t="s">
        <v>4085</v>
      </c>
      <c r="E42" s="26">
        <v>46</v>
      </c>
      <c r="F42" s="28">
        <v>11</v>
      </c>
      <c r="G42" s="28">
        <v>11</v>
      </c>
      <c r="H42" s="28">
        <v>11</v>
      </c>
      <c r="I42" s="28">
        <v>13</v>
      </c>
      <c r="J42" s="28">
        <v>0</v>
      </c>
      <c r="K42" s="28">
        <v>0</v>
      </c>
      <c r="L42" s="28">
        <v>0</v>
      </c>
      <c r="M42" s="29"/>
      <c r="N42" s="25"/>
    </row>
    <row r="43" spans="1:14" ht="12.75">
      <c r="A43" s="35"/>
      <c r="B43" s="224"/>
      <c r="C43" s="224"/>
      <c r="D43" s="30" t="s">
        <v>4083</v>
      </c>
      <c r="E43" s="26">
        <v>171</v>
      </c>
      <c r="F43" s="28">
        <v>45</v>
      </c>
      <c r="G43" s="28">
        <v>42</v>
      </c>
      <c r="H43" s="28">
        <v>42</v>
      </c>
      <c r="I43" s="28">
        <v>42</v>
      </c>
      <c r="J43" s="28">
        <v>0</v>
      </c>
      <c r="K43" s="28">
        <v>0</v>
      </c>
      <c r="L43" s="28">
        <v>0</v>
      </c>
      <c r="M43" s="29"/>
      <c r="N43" s="25"/>
    </row>
    <row r="44" spans="1:14" ht="12.75">
      <c r="A44" s="34" t="s">
        <v>1975</v>
      </c>
      <c r="B44" s="215" t="s">
        <v>1976</v>
      </c>
      <c r="C44" s="215"/>
      <c r="D44" s="30" t="s">
        <v>4081</v>
      </c>
      <c r="E44" s="26">
        <v>536</v>
      </c>
      <c r="F44" s="28">
        <v>210</v>
      </c>
      <c r="G44" s="28">
        <v>203</v>
      </c>
      <c r="H44" s="28">
        <v>67</v>
      </c>
      <c r="I44" s="28">
        <v>50</v>
      </c>
      <c r="J44" s="28">
        <v>4</v>
      </c>
      <c r="K44" s="28">
        <v>1</v>
      </c>
      <c r="L44" s="28">
        <v>1</v>
      </c>
      <c r="M44" s="29"/>
      <c r="N44" s="25"/>
    </row>
    <row r="45" spans="1:14" ht="12.75">
      <c r="A45" s="35"/>
      <c r="B45" s="224"/>
      <c r="C45" s="224"/>
      <c r="D45" s="30" t="s">
        <v>1913</v>
      </c>
      <c r="E45" s="26">
        <v>109</v>
      </c>
      <c r="F45" s="28">
        <v>55</v>
      </c>
      <c r="G45" s="28">
        <v>54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/>
      <c r="N45" s="25"/>
    </row>
    <row r="46" spans="1:14" ht="12.75">
      <c r="A46" s="35"/>
      <c r="B46" s="224"/>
      <c r="C46" s="224"/>
      <c r="D46" s="30" t="s">
        <v>1919</v>
      </c>
      <c r="E46" s="26">
        <v>162</v>
      </c>
      <c r="F46" s="28">
        <v>83</v>
      </c>
      <c r="G46" s="28">
        <v>79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/>
      <c r="N46" s="25"/>
    </row>
    <row r="47" spans="1:14" ht="12.75">
      <c r="A47" s="35"/>
      <c r="B47" s="224"/>
      <c r="C47" s="224"/>
      <c r="D47" s="30" t="s">
        <v>4082</v>
      </c>
      <c r="E47" s="26">
        <v>61</v>
      </c>
      <c r="F47" s="28">
        <v>21</v>
      </c>
      <c r="G47" s="28">
        <v>21</v>
      </c>
      <c r="H47" s="28">
        <v>19</v>
      </c>
      <c r="I47" s="28">
        <v>0</v>
      </c>
      <c r="J47" s="28">
        <v>0</v>
      </c>
      <c r="K47" s="28">
        <v>0</v>
      </c>
      <c r="L47" s="28">
        <v>0</v>
      </c>
      <c r="M47" s="29"/>
      <c r="N47" s="25"/>
    </row>
    <row r="48" spans="1:14" ht="12.75">
      <c r="A48" s="35"/>
      <c r="B48" s="224"/>
      <c r="C48" s="224"/>
      <c r="D48" s="30" t="s">
        <v>4083</v>
      </c>
      <c r="E48" s="26">
        <v>198</v>
      </c>
      <c r="F48" s="28">
        <v>51</v>
      </c>
      <c r="G48" s="28">
        <v>49</v>
      </c>
      <c r="H48" s="28">
        <v>48</v>
      </c>
      <c r="I48" s="28">
        <v>47</v>
      </c>
      <c r="J48" s="28">
        <v>1</v>
      </c>
      <c r="K48" s="28">
        <v>1</v>
      </c>
      <c r="L48" s="28">
        <v>1</v>
      </c>
      <c r="M48" s="29"/>
      <c r="N48" s="25"/>
    </row>
    <row r="49" spans="1:14" ht="12.75">
      <c r="A49" s="35"/>
      <c r="B49" s="224"/>
      <c r="C49" s="224"/>
      <c r="D49" s="30" t="s">
        <v>4084</v>
      </c>
      <c r="E49" s="26">
        <v>6</v>
      </c>
      <c r="F49" s="28">
        <v>0</v>
      </c>
      <c r="G49" s="28">
        <v>0</v>
      </c>
      <c r="H49" s="28">
        <v>0</v>
      </c>
      <c r="I49" s="28">
        <v>3</v>
      </c>
      <c r="J49" s="28">
        <v>3</v>
      </c>
      <c r="K49" s="28">
        <v>0</v>
      </c>
      <c r="L49" s="28">
        <v>0</v>
      </c>
      <c r="M49" s="29"/>
      <c r="N49" s="25"/>
    </row>
    <row r="50" spans="1:14" ht="12.75">
      <c r="A50" s="34" t="s">
        <v>1989</v>
      </c>
      <c r="B50" s="215" t="s">
        <v>1990</v>
      </c>
      <c r="C50" s="215"/>
      <c r="D50" s="30" t="s">
        <v>4081</v>
      </c>
      <c r="E50" s="26">
        <v>443</v>
      </c>
      <c r="F50" s="28">
        <v>167</v>
      </c>
      <c r="G50" s="28">
        <v>159</v>
      </c>
      <c r="H50" s="28">
        <v>61</v>
      </c>
      <c r="I50" s="28">
        <v>46</v>
      </c>
      <c r="J50" s="28">
        <v>10</v>
      </c>
      <c r="K50" s="28">
        <v>0</v>
      </c>
      <c r="L50" s="28">
        <v>0</v>
      </c>
      <c r="M50" s="29"/>
      <c r="N50" s="25"/>
    </row>
    <row r="51" spans="1:14" ht="12.75">
      <c r="A51" s="35"/>
      <c r="B51" s="224"/>
      <c r="C51" s="224"/>
      <c r="D51" s="30" t="s">
        <v>1913</v>
      </c>
      <c r="E51" s="26">
        <v>70</v>
      </c>
      <c r="F51" s="28">
        <v>36</v>
      </c>
      <c r="G51" s="28">
        <v>34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/>
      <c r="N51" s="25"/>
    </row>
    <row r="52" spans="1:14" ht="12.75">
      <c r="A52" s="35"/>
      <c r="B52" s="224"/>
      <c r="C52" s="224"/>
      <c r="D52" s="30" t="s">
        <v>1919</v>
      </c>
      <c r="E52" s="26">
        <v>129</v>
      </c>
      <c r="F52" s="28">
        <v>66</v>
      </c>
      <c r="G52" s="28">
        <v>63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/>
      <c r="N52" s="25"/>
    </row>
    <row r="53" spans="1:14" ht="12.75">
      <c r="A53" s="35"/>
      <c r="B53" s="224"/>
      <c r="C53" s="224"/>
      <c r="D53" s="30" t="s">
        <v>4082</v>
      </c>
      <c r="E53" s="26">
        <v>49</v>
      </c>
      <c r="F53" s="28">
        <v>17</v>
      </c>
      <c r="G53" s="28">
        <v>17</v>
      </c>
      <c r="H53" s="28">
        <v>15</v>
      </c>
      <c r="I53" s="28">
        <v>0</v>
      </c>
      <c r="J53" s="28">
        <v>0</v>
      </c>
      <c r="K53" s="28">
        <v>0</v>
      </c>
      <c r="L53" s="28">
        <v>0</v>
      </c>
      <c r="M53" s="29"/>
      <c r="N53" s="25"/>
    </row>
    <row r="54" spans="1:14" ht="12.75">
      <c r="A54" s="35"/>
      <c r="B54" s="224"/>
      <c r="C54" s="224"/>
      <c r="D54" s="30" t="s">
        <v>4083</v>
      </c>
      <c r="E54" s="26">
        <v>157</v>
      </c>
      <c r="F54" s="28">
        <v>41</v>
      </c>
      <c r="G54" s="28">
        <v>38</v>
      </c>
      <c r="H54" s="28">
        <v>38</v>
      </c>
      <c r="I54" s="28">
        <v>38</v>
      </c>
      <c r="J54" s="28">
        <v>2</v>
      </c>
      <c r="K54" s="28">
        <v>0</v>
      </c>
      <c r="L54" s="28">
        <v>0</v>
      </c>
      <c r="M54" s="29"/>
      <c r="N54" s="25"/>
    </row>
    <row r="55" spans="1:14" ht="12.75">
      <c r="A55" s="35"/>
      <c r="B55" s="224"/>
      <c r="C55" s="224"/>
      <c r="D55" s="30" t="s">
        <v>4084</v>
      </c>
      <c r="E55" s="26">
        <v>38</v>
      </c>
      <c r="F55" s="28">
        <v>7</v>
      </c>
      <c r="G55" s="28">
        <v>7</v>
      </c>
      <c r="H55" s="28">
        <v>8</v>
      </c>
      <c r="I55" s="28">
        <v>8</v>
      </c>
      <c r="J55" s="28">
        <v>8</v>
      </c>
      <c r="K55" s="28">
        <v>0</v>
      </c>
      <c r="L55" s="28">
        <v>0</v>
      </c>
      <c r="M55" s="29"/>
      <c r="N55" s="25"/>
    </row>
    <row r="56" spans="1:14" ht="12.75">
      <c r="A56" s="34" t="s">
        <v>2004</v>
      </c>
      <c r="B56" s="215" t="s">
        <v>2005</v>
      </c>
      <c r="C56" s="215"/>
      <c r="D56" s="30" t="s">
        <v>4081</v>
      </c>
      <c r="E56" s="26">
        <v>348</v>
      </c>
      <c r="F56" s="28">
        <v>136</v>
      </c>
      <c r="G56" s="28">
        <v>133</v>
      </c>
      <c r="H56" s="28">
        <v>50</v>
      </c>
      <c r="I56" s="28">
        <v>29</v>
      </c>
      <c r="J56" s="28">
        <v>0</v>
      </c>
      <c r="K56" s="28">
        <v>0</v>
      </c>
      <c r="L56" s="28">
        <v>0</v>
      </c>
      <c r="M56" s="29"/>
      <c r="N56" s="25"/>
    </row>
    <row r="57" spans="1:14" ht="12.75">
      <c r="A57" s="35"/>
      <c r="B57" s="224"/>
      <c r="C57" s="224"/>
      <c r="D57" s="30" t="s">
        <v>1913</v>
      </c>
      <c r="E57" s="26">
        <v>59</v>
      </c>
      <c r="F57" s="28">
        <v>30</v>
      </c>
      <c r="G57" s="28">
        <v>29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/>
      <c r="N57" s="25"/>
    </row>
    <row r="58" spans="1:14" ht="12.75">
      <c r="A58" s="35"/>
      <c r="B58" s="224"/>
      <c r="C58" s="224"/>
      <c r="D58" s="30" t="s">
        <v>1919</v>
      </c>
      <c r="E58" s="26">
        <v>105</v>
      </c>
      <c r="F58" s="28">
        <v>53</v>
      </c>
      <c r="G58" s="28">
        <v>52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/>
      <c r="N58" s="25"/>
    </row>
    <row r="59" spans="1:14" ht="12.75">
      <c r="A59" s="35"/>
      <c r="B59" s="224"/>
      <c r="C59" s="224"/>
      <c r="D59" s="30" t="s">
        <v>4082</v>
      </c>
      <c r="E59" s="26">
        <v>68</v>
      </c>
      <c r="F59" s="28">
        <v>23</v>
      </c>
      <c r="G59" s="28">
        <v>23</v>
      </c>
      <c r="H59" s="28">
        <v>22</v>
      </c>
      <c r="I59" s="28">
        <v>0</v>
      </c>
      <c r="J59" s="28">
        <v>0</v>
      </c>
      <c r="K59" s="28">
        <v>0</v>
      </c>
      <c r="L59" s="28">
        <v>0</v>
      </c>
      <c r="M59" s="29"/>
      <c r="N59" s="25"/>
    </row>
    <row r="60" spans="1:14" ht="12.75">
      <c r="A60" s="35"/>
      <c r="B60" s="224"/>
      <c r="C60" s="224"/>
      <c r="D60" s="30" t="s">
        <v>4083</v>
      </c>
      <c r="E60" s="26">
        <v>116</v>
      </c>
      <c r="F60" s="28">
        <v>30</v>
      </c>
      <c r="G60" s="28">
        <v>29</v>
      </c>
      <c r="H60" s="28">
        <v>28</v>
      </c>
      <c r="I60" s="28">
        <v>29</v>
      </c>
      <c r="J60" s="28">
        <v>0</v>
      </c>
      <c r="K60" s="28">
        <v>0</v>
      </c>
      <c r="L60" s="28">
        <v>0</v>
      </c>
      <c r="M60" s="29"/>
      <c r="N60" s="25"/>
    </row>
    <row r="61" spans="1:14" ht="12.75">
      <c r="A61" s="34" t="s">
        <v>2017</v>
      </c>
      <c r="B61" s="215" t="s">
        <v>2018</v>
      </c>
      <c r="C61" s="215"/>
      <c r="D61" s="30" t="s">
        <v>4081</v>
      </c>
      <c r="E61" s="26">
        <v>344</v>
      </c>
      <c r="F61" s="28">
        <v>136</v>
      </c>
      <c r="G61" s="28">
        <v>131</v>
      </c>
      <c r="H61" s="28">
        <v>49</v>
      </c>
      <c r="I61" s="28">
        <v>28</v>
      </c>
      <c r="J61" s="28">
        <v>0</v>
      </c>
      <c r="K61" s="28">
        <v>0</v>
      </c>
      <c r="L61" s="28">
        <v>0</v>
      </c>
      <c r="M61" s="29"/>
      <c r="N61" s="25"/>
    </row>
    <row r="62" spans="1:14" ht="12.75">
      <c r="A62" s="35"/>
      <c r="B62" s="224"/>
      <c r="C62" s="224"/>
      <c r="D62" s="30" t="s">
        <v>1913</v>
      </c>
      <c r="E62" s="26">
        <v>64</v>
      </c>
      <c r="F62" s="28">
        <v>33</v>
      </c>
      <c r="G62" s="28">
        <v>31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9"/>
      <c r="N62" s="25"/>
    </row>
    <row r="63" spans="1:14" ht="12.75">
      <c r="A63" s="35"/>
      <c r="B63" s="224"/>
      <c r="C63" s="224"/>
      <c r="D63" s="30" t="s">
        <v>1919</v>
      </c>
      <c r="E63" s="26">
        <v>100</v>
      </c>
      <c r="F63" s="28">
        <v>51</v>
      </c>
      <c r="G63" s="28">
        <v>49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9"/>
      <c r="N63" s="25"/>
    </row>
    <row r="64" spans="1:14" ht="12.75">
      <c r="A64" s="35"/>
      <c r="B64" s="224"/>
      <c r="C64" s="224"/>
      <c r="D64" s="30" t="s">
        <v>4082</v>
      </c>
      <c r="E64" s="26">
        <v>64</v>
      </c>
      <c r="F64" s="28">
        <v>22</v>
      </c>
      <c r="G64" s="28">
        <v>22</v>
      </c>
      <c r="H64" s="28">
        <v>20</v>
      </c>
      <c r="I64" s="28">
        <v>0</v>
      </c>
      <c r="J64" s="28">
        <v>0</v>
      </c>
      <c r="K64" s="28">
        <v>0</v>
      </c>
      <c r="L64" s="28">
        <v>0</v>
      </c>
      <c r="M64" s="29"/>
      <c r="N64" s="25"/>
    </row>
    <row r="65" spans="1:14" ht="12.75">
      <c r="A65" s="35"/>
      <c r="B65" s="224"/>
      <c r="C65" s="224"/>
      <c r="D65" s="30" t="s">
        <v>4083</v>
      </c>
      <c r="E65" s="26">
        <v>116</v>
      </c>
      <c r="F65" s="28">
        <v>30</v>
      </c>
      <c r="G65" s="28">
        <v>29</v>
      </c>
      <c r="H65" s="28">
        <v>29</v>
      </c>
      <c r="I65" s="28">
        <v>28</v>
      </c>
      <c r="J65" s="28">
        <v>0</v>
      </c>
      <c r="K65" s="28">
        <v>0</v>
      </c>
      <c r="L65" s="28">
        <v>0</v>
      </c>
      <c r="M65" s="29"/>
      <c r="N65" s="25"/>
    </row>
    <row r="66" spans="1:14" ht="12.75">
      <c r="A66" s="34" t="s">
        <v>2025</v>
      </c>
      <c r="B66" s="215" t="s">
        <v>2026</v>
      </c>
      <c r="C66" s="215"/>
      <c r="D66" s="30" t="s">
        <v>4081</v>
      </c>
      <c r="E66" s="26">
        <v>260</v>
      </c>
      <c r="F66" s="28">
        <v>99</v>
      </c>
      <c r="G66" s="28">
        <v>98</v>
      </c>
      <c r="H66" s="28">
        <v>41</v>
      </c>
      <c r="I66" s="28">
        <v>21</v>
      </c>
      <c r="J66" s="28">
        <v>1</v>
      </c>
      <c r="K66" s="28">
        <v>0</v>
      </c>
      <c r="L66" s="28">
        <v>0</v>
      </c>
      <c r="M66" s="29"/>
      <c r="N66" s="25"/>
    </row>
    <row r="67" spans="1:14" ht="12.75">
      <c r="A67" s="35"/>
      <c r="B67" s="224"/>
      <c r="C67" s="224"/>
      <c r="D67" s="30" t="s">
        <v>1913</v>
      </c>
      <c r="E67" s="26">
        <v>50</v>
      </c>
      <c r="F67" s="28">
        <v>25</v>
      </c>
      <c r="G67" s="28">
        <v>25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/>
      <c r="N67" s="25"/>
    </row>
    <row r="68" spans="1:14" ht="12.75">
      <c r="A68" s="35"/>
      <c r="B68" s="224"/>
      <c r="C68" s="224"/>
      <c r="D68" s="30" t="s">
        <v>1919</v>
      </c>
      <c r="E68" s="26">
        <v>75</v>
      </c>
      <c r="F68" s="28">
        <v>38</v>
      </c>
      <c r="G68" s="28">
        <v>37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/>
      <c r="N68" s="25"/>
    </row>
    <row r="69" spans="1:14" ht="12.75">
      <c r="A69" s="35"/>
      <c r="B69" s="224"/>
      <c r="C69" s="224"/>
      <c r="D69" s="30" t="s">
        <v>4082</v>
      </c>
      <c r="E69" s="26">
        <v>44</v>
      </c>
      <c r="F69" s="28">
        <v>11</v>
      </c>
      <c r="G69" s="28">
        <v>14</v>
      </c>
      <c r="H69" s="28">
        <v>19</v>
      </c>
      <c r="I69" s="28">
        <v>0</v>
      </c>
      <c r="J69" s="28">
        <v>0</v>
      </c>
      <c r="K69" s="28">
        <v>0</v>
      </c>
      <c r="L69" s="28">
        <v>0</v>
      </c>
      <c r="M69" s="29"/>
      <c r="N69" s="25"/>
    </row>
    <row r="70" spans="1:14" ht="12.75">
      <c r="A70" s="35"/>
      <c r="B70" s="224"/>
      <c r="C70" s="224"/>
      <c r="D70" s="30" t="s">
        <v>4085</v>
      </c>
      <c r="E70" s="26">
        <v>3</v>
      </c>
      <c r="F70" s="28">
        <v>1</v>
      </c>
      <c r="G70" s="28">
        <v>1</v>
      </c>
      <c r="H70" s="28">
        <v>1</v>
      </c>
      <c r="I70" s="28">
        <v>0</v>
      </c>
      <c r="J70" s="28">
        <v>0</v>
      </c>
      <c r="K70" s="28">
        <v>0</v>
      </c>
      <c r="L70" s="28">
        <v>0</v>
      </c>
      <c r="M70" s="29"/>
      <c r="N70" s="25"/>
    </row>
    <row r="71" spans="1:14" ht="12.75">
      <c r="A71" s="35"/>
      <c r="B71" s="224"/>
      <c r="C71" s="224"/>
      <c r="D71" s="30" t="s">
        <v>4083</v>
      </c>
      <c r="E71" s="26">
        <v>87</v>
      </c>
      <c r="F71" s="28">
        <v>24</v>
      </c>
      <c r="G71" s="28">
        <v>21</v>
      </c>
      <c r="H71" s="28">
        <v>21</v>
      </c>
      <c r="I71" s="28">
        <v>21</v>
      </c>
      <c r="J71" s="28">
        <v>0</v>
      </c>
      <c r="K71" s="28">
        <v>0</v>
      </c>
      <c r="L71" s="28">
        <v>0</v>
      </c>
      <c r="M71" s="29"/>
      <c r="N71" s="25"/>
    </row>
    <row r="72" spans="1:14" ht="12.75">
      <c r="A72" s="35"/>
      <c r="B72" s="224"/>
      <c r="C72" s="224"/>
      <c r="D72" s="30" t="s">
        <v>4086</v>
      </c>
      <c r="E72" s="26">
        <v>1</v>
      </c>
      <c r="F72" s="28">
        <v>0</v>
      </c>
      <c r="G72" s="28">
        <v>0</v>
      </c>
      <c r="H72" s="28">
        <v>0</v>
      </c>
      <c r="I72" s="28">
        <v>0</v>
      </c>
      <c r="J72" s="28">
        <v>1</v>
      </c>
      <c r="K72" s="28">
        <v>0</v>
      </c>
      <c r="L72" s="28">
        <v>0</v>
      </c>
      <c r="M72" s="29"/>
      <c r="N72" s="25"/>
    </row>
    <row r="73" spans="1:14" ht="12.75">
      <c r="A73" s="34" t="s">
        <v>2034</v>
      </c>
      <c r="B73" s="215" t="s">
        <v>2035</v>
      </c>
      <c r="C73" s="215"/>
      <c r="D73" s="30" t="s">
        <v>4081</v>
      </c>
      <c r="E73" s="26">
        <v>227</v>
      </c>
      <c r="F73" s="28">
        <v>84</v>
      </c>
      <c r="G73" s="28">
        <v>81</v>
      </c>
      <c r="H73" s="28">
        <v>30</v>
      </c>
      <c r="I73" s="28">
        <v>30</v>
      </c>
      <c r="J73" s="28">
        <v>2</v>
      </c>
      <c r="K73" s="28">
        <v>0</v>
      </c>
      <c r="L73" s="28">
        <v>0</v>
      </c>
      <c r="M73" s="29"/>
      <c r="N73" s="25"/>
    </row>
    <row r="74" spans="1:14" ht="12.75">
      <c r="A74" s="35"/>
      <c r="B74" s="224"/>
      <c r="C74" s="224"/>
      <c r="D74" s="30" t="s">
        <v>1913</v>
      </c>
      <c r="E74" s="26">
        <v>32</v>
      </c>
      <c r="F74" s="28">
        <v>17</v>
      </c>
      <c r="G74" s="28">
        <v>15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9"/>
      <c r="N74" s="25"/>
    </row>
    <row r="75" spans="1:14" ht="12.75">
      <c r="A75" s="35"/>
      <c r="B75" s="224"/>
      <c r="C75" s="224"/>
      <c r="D75" s="30" t="s">
        <v>1919</v>
      </c>
      <c r="E75" s="26">
        <v>53</v>
      </c>
      <c r="F75" s="28">
        <v>27</v>
      </c>
      <c r="G75" s="28">
        <v>26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9"/>
      <c r="N75" s="25"/>
    </row>
    <row r="76" spans="1:14" ht="12.75">
      <c r="A76" s="35"/>
      <c r="B76" s="224"/>
      <c r="C76" s="224"/>
      <c r="D76" s="30" t="s">
        <v>4082</v>
      </c>
      <c r="E76" s="26">
        <v>22</v>
      </c>
      <c r="F76" s="28">
        <v>11</v>
      </c>
      <c r="G76" s="28">
        <v>11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9"/>
      <c r="N76" s="25"/>
    </row>
    <row r="77" spans="1:14" ht="12.75">
      <c r="A77" s="35"/>
      <c r="B77" s="224"/>
      <c r="C77" s="224"/>
      <c r="D77" s="30" t="s">
        <v>4083</v>
      </c>
      <c r="E77" s="26">
        <v>99</v>
      </c>
      <c r="F77" s="28">
        <v>25</v>
      </c>
      <c r="G77" s="28">
        <v>25</v>
      </c>
      <c r="H77" s="28">
        <v>25</v>
      </c>
      <c r="I77" s="28">
        <v>24</v>
      </c>
      <c r="J77" s="28">
        <v>0</v>
      </c>
      <c r="K77" s="28">
        <v>0</v>
      </c>
      <c r="L77" s="28">
        <v>0</v>
      </c>
      <c r="M77" s="29"/>
      <c r="N77" s="25"/>
    </row>
    <row r="78" spans="1:14" ht="12.75">
      <c r="A78" s="35"/>
      <c r="B78" s="224"/>
      <c r="C78" s="224"/>
      <c r="D78" s="30" t="s">
        <v>4084</v>
      </c>
      <c r="E78" s="26">
        <v>21</v>
      </c>
      <c r="F78" s="28">
        <v>4</v>
      </c>
      <c r="G78" s="28">
        <v>4</v>
      </c>
      <c r="H78" s="28">
        <v>5</v>
      </c>
      <c r="I78" s="28">
        <v>6</v>
      </c>
      <c r="J78" s="28">
        <v>2</v>
      </c>
      <c r="K78" s="28">
        <v>0</v>
      </c>
      <c r="L78" s="28">
        <v>0</v>
      </c>
      <c r="M78" s="29"/>
      <c r="N78" s="25"/>
    </row>
    <row r="79" spans="1:14" ht="12.75">
      <c r="A79" s="34" t="s">
        <v>2046</v>
      </c>
      <c r="B79" s="215" t="s">
        <v>2047</v>
      </c>
      <c r="C79" s="215"/>
      <c r="D79" s="30" t="s">
        <v>4081</v>
      </c>
      <c r="E79" s="26">
        <v>332</v>
      </c>
      <c r="F79" s="28">
        <v>124</v>
      </c>
      <c r="G79" s="28">
        <v>122</v>
      </c>
      <c r="H79" s="28">
        <v>51</v>
      </c>
      <c r="I79" s="28">
        <v>35</v>
      </c>
      <c r="J79" s="28">
        <v>0</v>
      </c>
      <c r="K79" s="28">
        <v>0</v>
      </c>
      <c r="L79" s="28">
        <v>0</v>
      </c>
      <c r="M79" s="29"/>
      <c r="N79" s="25"/>
    </row>
    <row r="80" spans="1:14" ht="12.75">
      <c r="A80" s="35"/>
      <c r="B80" s="224"/>
      <c r="C80" s="224"/>
      <c r="D80" s="30" t="s">
        <v>1913</v>
      </c>
      <c r="E80" s="26">
        <v>55</v>
      </c>
      <c r="F80" s="28">
        <v>28</v>
      </c>
      <c r="G80" s="28">
        <v>27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/>
      <c r="N80" s="25"/>
    </row>
    <row r="81" spans="1:14" ht="12.75">
      <c r="A81" s="35"/>
      <c r="B81" s="224"/>
      <c r="C81" s="224"/>
      <c r="D81" s="30" t="s">
        <v>1919</v>
      </c>
      <c r="E81" s="26">
        <v>87</v>
      </c>
      <c r="F81" s="28">
        <v>44</v>
      </c>
      <c r="G81" s="28">
        <v>43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/>
      <c r="N81" s="25"/>
    </row>
    <row r="82" spans="1:14" ht="12.75">
      <c r="A82" s="35"/>
      <c r="B82" s="224"/>
      <c r="C82" s="224"/>
      <c r="D82" s="30" t="s">
        <v>4082</v>
      </c>
      <c r="E82" s="26">
        <v>50</v>
      </c>
      <c r="F82" s="28">
        <v>17</v>
      </c>
      <c r="G82" s="28">
        <v>17</v>
      </c>
      <c r="H82" s="28">
        <v>16</v>
      </c>
      <c r="I82" s="28">
        <v>0</v>
      </c>
      <c r="J82" s="28">
        <v>0</v>
      </c>
      <c r="K82" s="28">
        <v>0</v>
      </c>
      <c r="L82" s="28">
        <v>0</v>
      </c>
      <c r="M82" s="29"/>
      <c r="N82" s="25"/>
    </row>
    <row r="83" spans="1:14" ht="12.75">
      <c r="A83" s="35"/>
      <c r="B83" s="224"/>
      <c r="C83" s="224"/>
      <c r="D83" s="30" t="s">
        <v>4083</v>
      </c>
      <c r="E83" s="26">
        <v>140</v>
      </c>
      <c r="F83" s="28">
        <v>35</v>
      </c>
      <c r="G83" s="28">
        <v>35</v>
      </c>
      <c r="H83" s="28">
        <v>35</v>
      </c>
      <c r="I83" s="28">
        <v>35</v>
      </c>
      <c r="J83" s="28">
        <v>0</v>
      </c>
      <c r="K83" s="28">
        <v>0</v>
      </c>
      <c r="L83" s="28">
        <v>0</v>
      </c>
      <c r="M83" s="29"/>
      <c r="N83" s="25"/>
    </row>
    <row r="84" spans="1:14" ht="12.75">
      <c r="A84" s="34" t="s">
        <v>2055</v>
      </c>
      <c r="B84" s="215" t="s">
        <v>2056</v>
      </c>
      <c r="C84" s="215"/>
      <c r="D84" s="30" t="s">
        <v>4081</v>
      </c>
      <c r="E84" s="26">
        <v>239</v>
      </c>
      <c r="F84" s="28">
        <v>90</v>
      </c>
      <c r="G84" s="28">
        <v>85</v>
      </c>
      <c r="H84" s="28">
        <v>46</v>
      </c>
      <c r="I84" s="28">
        <v>18</v>
      </c>
      <c r="J84" s="28">
        <v>0</v>
      </c>
      <c r="K84" s="28">
        <v>0</v>
      </c>
      <c r="L84" s="28">
        <v>0</v>
      </c>
      <c r="M84" s="29"/>
      <c r="N84" s="25"/>
    </row>
    <row r="85" spans="1:14" ht="12.75">
      <c r="A85" s="35"/>
      <c r="B85" s="224"/>
      <c r="C85" s="224"/>
      <c r="D85" s="30" t="s">
        <v>1913</v>
      </c>
      <c r="E85" s="26">
        <v>19</v>
      </c>
      <c r="F85" s="28">
        <v>9</v>
      </c>
      <c r="G85" s="28">
        <v>10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9"/>
      <c r="N85" s="25"/>
    </row>
    <row r="86" spans="1:14" ht="12.75">
      <c r="A86" s="35"/>
      <c r="B86" s="224"/>
      <c r="C86" s="224"/>
      <c r="D86" s="30" t="s">
        <v>1919</v>
      </c>
      <c r="E86" s="26">
        <v>63</v>
      </c>
      <c r="F86" s="28">
        <v>33</v>
      </c>
      <c r="G86" s="28">
        <v>30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9"/>
      <c r="N86" s="25"/>
    </row>
    <row r="87" spans="1:14" ht="12.75">
      <c r="A87" s="35"/>
      <c r="B87" s="224"/>
      <c r="C87" s="224"/>
      <c r="D87" s="30" t="s">
        <v>4082</v>
      </c>
      <c r="E87" s="26">
        <v>75</v>
      </c>
      <c r="F87" s="28">
        <v>26</v>
      </c>
      <c r="G87" s="28">
        <v>23</v>
      </c>
      <c r="H87" s="28">
        <v>26</v>
      </c>
      <c r="I87" s="28">
        <v>0</v>
      </c>
      <c r="J87" s="28">
        <v>0</v>
      </c>
      <c r="K87" s="28">
        <v>0</v>
      </c>
      <c r="L87" s="28">
        <v>0</v>
      </c>
      <c r="M87" s="29"/>
      <c r="N87" s="25"/>
    </row>
    <row r="88" spans="1:14" ht="12.75">
      <c r="A88" s="35"/>
      <c r="B88" s="224"/>
      <c r="C88" s="224"/>
      <c r="D88" s="30" t="s">
        <v>4083</v>
      </c>
      <c r="E88" s="26">
        <v>82</v>
      </c>
      <c r="F88" s="28">
        <v>22</v>
      </c>
      <c r="G88" s="28">
        <v>22</v>
      </c>
      <c r="H88" s="28">
        <v>20</v>
      </c>
      <c r="I88" s="28">
        <v>18</v>
      </c>
      <c r="J88" s="28">
        <v>0</v>
      </c>
      <c r="K88" s="28">
        <v>0</v>
      </c>
      <c r="L88" s="28">
        <v>0</v>
      </c>
      <c r="M88" s="29"/>
      <c r="N88" s="25"/>
    </row>
    <row r="89" spans="1:14" ht="12.75">
      <c r="A89" s="34" t="s">
        <v>2063</v>
      </c>
      <c r="B89" s="215" t="s">
        <v>2064</v>
      </c>
      <c r="C89" s="215"/>
      <c r="D89" s="30" t="s">
        <v>4081</v>
      </c>
      <c r="E89" s="26">
        <v>295</v>
      </c>
      <c r="F89" s="28">
        <v>116</v>
      </c>
      <c r="G89" s="28">
        <v>106</v>
      </c>
      <c r="H89" s="28">
        <v>47</v>
      </c>
      <c r="I89" s="28">
        <v>26</v>
      </c>
      <c r="J89" s="28">
        <v>0</v>
      </c>
      <c r="K89" s="28">
        <v>0</v>
      </c>
      <c r="L89" s="28">
        <v>0</v>
      </c>
      <c r="M89" s="29"/>
      <c r="N89" s="25"/>
    </row>
    <row r="90" spans="1:14" ht="12.75">
      <c r="A90" s="35"/>
      <c r="B90" s="224"/>
      <c r="C90" s="224"/>
      <c r="D90" s="30" t="s">
        <v>1913</v>
      </c>
      <c r="E90" s="26">
        <v>28</v>
      </c>
      <c r="F90" s="28">
        <v>14</v>
      </c>
      <c r="G90" s="28">
        <v>14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9"/>
      <c r="N90" s="25"/>
    </row>
    <row r="91" spans="1:14" ht="12.75">
      <c r="A91" s="35"/>
      <c r="B91" s="224"/>
      <c r="C91" s="224"/>
      <c r="D91" s="30" t="s">
        <v>1919</v>
      </c>
      <c r="E91" s="26">
        <v>90</v>
      </c>
      <c r="F91" s="28">
        <v>45</v>
      </c>
      <c r="G91" s="28">
        <v>45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9"/>
      <c r="N91" s="25"/>
    </row>
    <row r="92" spans="1:14" ht="12.75">
      <c r="A92" s="35"/>
      <c r="B92" s="224"/>
      <c r="C92" s="224"/>
      <c r="D92" s="30" t="s">
        <v>4082</v>
      </c>
      <c r="E92" s="26">
        <v>48</v>
      </c>
      <c r="F92" s="28">
        <v>19</v>
      </c>
      <c r="G92" s="28">
        <v>16</v>
      </c>
      <c r="H92" s="28">
        <v>13</v>
      </c>
      <c r="I92" s="28">
        <v>0</v>
      </c>
      <c r="J92" s="28">
        <v>0</v>
      </c>
      <c r="K92" s="28">
        <v>0</v>
      </c>
      <c r="L92" s="28">
        <v>0</v>
      </c>
      <c r="M92" s="29"/>
      <c r="N92" s="25"/>
    </row>
    <row r="93" spans="1:14" ht="12.75">
      <c r="A93" s="35"/>
      <c r="B93" s="224"/>
      <c r="C93" s="224"/>
      <c r="D93" s="30" t="s">
        <v>4085</v>
      </c>
      <c r="E93" s="26">
        <v>21</v>
      </c>
      <c r="F93" s="28">
        <v>10</v>
      </c>
      <c r="G93" s="28">
        <v>4</v>
      </c>
      <c r="H93" s="28">
        <v>7</v>
      </c>
      <c r="I93" s="28">
        <v>0</v>
      </c>
      <c r="J93" s="28">
        <v>0</v>
      </c>
      <c r="K93" s="28">
        <v>0</v>
      </c>
      <c r="L93" s="28">
        <v>0</v>
      </c>
      <c r="M93" s="29"/>
      <c r="N93" s="25"/>
    </row>
    <row r="94" spans="1:14" ht="12.75">
      <c r="A94" s="35"/>
      <c r="B94" s="224"/>
      <c r="C94" s="224"/>
      <c r="D94" s="30" t="s">
        <v>4083</v>
      </c>
      <c r="E94" s="26">
        <v>108</v>
      </c>
      <c r="F94" s="28">
        <v>28</v>
      </c>
      <c r="G94" s="28">
        <v>27</v>
      </c>
      <c r="H94" s="28">
        <v>27</v>
      </c>
      <c r="I94" s="28">
        <v>26</v>
      </c>
      <c r="J94" s="28">
        <v>0</v>
      </c>
      <c r="K94" s="28">
        <v>0</v>
      </c>
      <c r="L94" s="28">
        <v>0</v>
      </c>
      <c r="M94" s="29"/>
      <c r="N94" s="25"/>
    </row>
    <row r="95" spans="1:14" ht="12.75">
      <c r="A95" s="34" t="s">
        <v>2074</v>
      </c>
      <c r="B95" s="215" t="s">
        <v>2075</v>
      </c>
      <c r="C95" s="215"/>
      <c r="D95" s="30" t="s">
        <v>4081</v>
      </c>
      <c r="E95" s="26">
        <v>146</v>
      </c>
      <c r="F95" s="28">
        <v>61</v>
      </c>
      <c r="G95" s="28">
        <v>58</v>
      </c>
      <c r="H95" s="28">
        <v>11</v>
      </c>
      <c r="I95" s="28">
        <v>8</v>
      </c>
      <c r="J95" s="28">
        <v>3</v>
      </c>
      <c r="K95" s="28">
        <v>3</v>
      </c>
      <c r="L95" s="28">
        <v>2</v>
      </c>
      <c r="M95" s="29"/>
      <c r="N95" s="25"/>
    </row>
    <row r="96" spans="1:14" ht="12.75">
      <c r="A96" s="35"/>
      <c r="B96" s="224"/>
      <c r="C96" s="224"/>
      <c r="D96" s="30" t="s">
        <v>1913</v>
      </c>
      <c r="E96" s="26">
        <v>42</v>
      </c>
      <c r="F96" s="28">
        <v>22</v>
      </c>
      <c r="G96" s="28">
        <v>20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/>
      <c r="N96" s="25"/>
    </row>
    <row r="97" spans="1:14" ht="12.75">
      <c r="A97" s="35"/>
      <c r="B97" s="224"/>
      <c r="C97" s="224"/>
      <c r="D97" s="30" t="s">
        <v>1919</v>
      </c>
      <c r="E97" s="26">
        <v>52</v>
      </c>
      <c r="F97" s="28">
        <v>27</v>
      </c>
      <c r="G97" s="28">
        <v>25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/>
      <c r="N97" s="25"/>
    </row>
    <row r="98" spans="1:14" ht="12.75">
      <c r="A98" s="35"/>
      <c r="B98" s="224"/>
      <c r="C98" s="224"/>
      <c r="D98" s="30" t="s">
        <v>4082</v>
      </c>
      <c r="E98" s="26">
        <v>11</v>
      </c>
      <c r="F98" s="28">
        <v>4</v>
      </c>
      <c r="G98" s="28">
        <v>4</v>
      </c>
      <c r="H98" s="28">
        <v>3</v>
      </c>
      <c r="I98" s="28">
        <v>0</v>
      </c>
      <c r="J98" s="28">
        <v>0</v>
      </c>
      <c r="K98" s="28">
        <v>0</v>
      </c>
      <c r="L98" s="28">
        <v>0</v>
      </c>
      <c r="M98" s="29"/>
      <c r="N98" s="25"/>
    </row>
    <row r="99" spans="1:14" ht="12.75">
      <c r="A99" s="35"/>
      <c r="B99" s="224"/>
      <c r="C99" s="224"/>
      <c r="D99" s="30" t="s">
        <v>4083</v>
      </c>
      <c r="E99" s="26">
        <v>41</v>
      </c>
      <c r="F99" s="28">
        <v>8</v>
      </c>
      <c r="G99" s="28">
        <v>9</v>
      </c>
      <c r="H99" s="28">
        <v>8</v>
      </c>
      <c r="I99" s="28">
        <v>8</v>
      </c>
      <c r="J99" s="28">
        <v>3</v>
      </c>
      <c r="K99" s="28">
        <v>3</v>
      </c>
      <c r="L99" s="28">
        <v>2</v>
      </c>
      <c r="M99" s="29"/>
      <c r="N99" s="25"/>
    </row>
    <row r="100" spans="1:14" ht="12.75">
      <c r="A100" s="34" t="s">
        <v>2087</v>
      </c>
      <c r="B100" s="215" t="s">
        <v>2088</v>
      </c>
      <c r="C100" s="215"/>
      <c r="D100" s="30" t="s">
        <v>4081</v>
      </c>
      <c r="E100" s="26">
        <v>227</v>
      </c>
      <c r="F100" s="28">
        <v>74</v>
      </c>
      <c r="G100" s="28">
        <v>73</v>
      </c>
      <c r="H100" s="28">
        <v>34</v>
      </c>
      <c r="I100" s="28">
        <v>34</v>
      </c>
      <c r="J100" s="28">
        <v>12</v>
      </c>
      <c r="K100" s="28">
        <v>0</v>
      </c>
      <c r="L100" s="28">
        <v>0</v>
      </c>
      <c r="M100" s="29"/>
      <c r="N100" s="25"/>
    </row>
    <row r="101" spans="1:14" ht="12.75">
      <c r="A101" s="35"/>
      <c r="B101" s="224"/>
      <c r="C101" s="224"/>
      <c r="D101" s="30" t="s">
        <v>1913</v>
      </c>
      <c r="E101" s="26">
        <v>16</v>
      </c>
      <c r="F101" s="28">
        <v>8</v>
      </c>
      <c r="G101" s="28">
        <v>8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/>
      <c r="N101" s="25"/>
    </row>
    <row r="102" spans="1:14" ht="12.75">
      <c r="A102" s="35"/>
      <c r="B102" s="224"/>
      <c r="C102" s="224"/>
      <c r="D102" s="30" t="s">
        <v>1919</v>
      </c>
      <c r="E102" s="26">
        <v>47</v>
      </c>
      <c r="F102" s="28">
        <v>24</v>
      </c>
      <c r="G102" s="28">
        <v>23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/>
      <c r="N102" s="25"/>
    </row>
    <row r="103" spans="1:14" ht="12.75">
      <c r="A103" s="35"/>
      <c r="B103" s="224"/>
      <c r="C103" s="224"/>
      <c r="D103" s="30" t="s">
        <v>4082</v>
      </c>
      <c r="E103" s="26">
        <v>16</v>
      </c>
      <c r="F103" s="28">
        <v>8</v>
      </c>
      <c r="G103" s="28">
        <v>8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9"/>
      <c r="N103" s="25"/>
    </row>
    <row r="104" spans="1:14" ht="12.75">
      <c r="A104" s="35"/>
      <c r="B104" s="224"/>
      <c r="C104" s="224"/>
      <c r="D104" s="30" t="s">
        <v>4083</v>
      </c>
      <c r="E104" s="26">
        <v>90</v>
      </c>
      <c r="F104" s="28">
        <v>23</v>
      </c>
      <c r="G104" s="28">
        <v>23</v>
      </c>
      <c r="H104" s="28">
        <v>22</v>
      </c>
      <c r="I104" s="28">
        <v>22</v>
      </c>
      <c r="J104" s="28">
        <v>0</v>
      </c>
      <c r="K104" s="28">
        <v>0</v>
      </c>
      <c r="L104" s="28">
        <v>0</v>
      </c>
      <c r="M104" s="29"/>
      <c r="N104" s="25"/>
    </row>
    <row r="105" spans="1:14" ht="12.75">
      <c r="A105" s="35"/>
      <c r="B105" s="224"/>
      <c r="C105" s="224"/>
      <c r="D105" s="30" t="s">
        <v>4084</v>
      </c>
      <c r="E105" s="26">
        <v>58</v>
      </c>
      <c r="F105" s="28">
        <v>11</v>
      </c>
      <c r="G105" s="28">
        <v>11</v>
      </c>
      <c r="H105" s="28">
        <v>12</v>
      </c>
      <c r="I105" s="28">
        <v>12</v>
      </c>
      <c r="J105" s="28">
        <v>12</v>
      </c>
      <c r="K105" s="28">
        <v>0</v>
      </c>
      <c r="L105" s="28">
        <v>0</v>
      </c>
      <c r="M105" s="29"/>
      <c r="N105" s="25"/>
    </row>
    <row r="106" spans="1:14" ht="12.75">
      <c r="A106" s="34" t="s">
        <v>2096</v>
      </c>
      <c r="B106" s="215" t="s">
        <v>2097</v>
      </c>
      <c r="C106" s="215"/>
      <c r="D106" s="30" t="s">
        <v>4081</v>
      </c>
      <c r="E106" s="26">
        <v>351</v>
      </c>
      <c r="F106" s="28">
        <v>121</v>
      </c>
      <c r="G106" s="28">
        <v>112</v>
      </c>
      <c r="H106" s="28">
        <v>64</v>
      </c>
      <c r="I106" s="28">
        <v>52</v>
      </c>
      <c r="J106" s="28">
        <v>2</v>
      </c>
      <c r="K106" s="28">
        <v>0</v>
      </c>
      <c r="L106" s="28">
        <v>0</v>
      </c>
      <c r="M106" s="29"/>
      <c r="N106" s="25"/>
    </row>
    <row r="107" spans="1:14" ht="12.75">
      <c r="A107" s="35"/>
      <c r="B107" s="224"/>
      <c r="C107" s="224"/>
      <c r="D107" s="30" t="s">
        <v>1913</v>
      </c>
      <c r="E107" s="26">
        <v>11</v>
      </c>
      <c r="F107" s="28">
        <v>7</v>
      </c>
      <c r="G107" s="28">
        <v>4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/>
      <c r="N107" s="25"/>
    </row>
    <row r="108" spans="1:14" ht="12.75">
      <c r="A108" s="35"/>
      <c r="B108" s="224"/>
      <c r="C108" s="224"/>
      <c r="D108" s="30" t="s">
        <v>1919</v>
      </c>
      <c r="E108" s="26">
        <v>88</v>
      </c>
      <c r="F108" s="28">
        <v>44</v>
      </c>
      <c r="G108" s="28">
        <v>44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/>
      <c r="N108" s="25"/>
    </row>
    <row r="109" spans="1:14" ht="12.75">
      <c r="A109" s="35"/>
      <c r="B109" s="224"/>
      <c r="C109" s="224"/>
      <c r="D109" s="30" t="s">
        <v>4082</v>
      </c>
      <c r="E109" s="26">
        <v>42</v>
      </c>
      <c r="F109" s="28">
        <v>17</v>
      </c>
      <c r="G109" s="28">
        <v>13</v>
      </c>
      <c r="H109" s="28">
        <v>12</v>
      </c>
      <c r="I109" s="28">
        <v>0</v>
      </c>
      <c r="J109" s="28">
        <v>0</v>
      </c>
      <c r="K109" s="28">
        <v>0</v>
      </c>
      <c r="L109" s="28">
        <v>0</v>
      </c>
      <c r="M109" s="29"/>
      <c r="N109" s="25"/>
    </row>
    <row r="110" spans="1:14" ht="12.75">
      <c r="A110" s="35"/>
      <c r="B110" s="224"/>
      <c r="C110" s="224"/>
      <c r="D110" s="30" t="s">
        <v>4083</v>
      </c>
      <c r="E110" s="26">
        <v>154</v>
      </c>
      <c r="F110" s="28">
        <v>40</v>
      </c>
      <c r="G110" s="28">
        <v>39</v>
      </c>
      <c r="H110" s="28">
        <v>39</v>
      </c>
      <c r="I110" s="28">
        <v>35</v>
      </c>
      <c r="J110" s="28">
        <v>1</v>
      </c>
      <c r="K110" s="28">
        <v>0</v>
      </c>
      <c r="L110" s="28">
        <v>0</v>
      </c>
      <c r="M110" s="29"/>
      <c r="N110" s="25"/>
    </row>
    <row r="111" spans="1:14" ht="12.75">
      <c r="A111" s="35"/>
      <c r="B111" s="224"/>
      <c r="C111" s="224"/>
      <c r="D111" s="30" t="s">
        <v>4084</v>
      </c>
      <c r="E111" s="26">
        <v>53</v>
      </c>
      <c r="F111" s="28">
        <v>13</v>
      </c>
      <c r="G111" s="28">
        <v>12</v>
      </c>
      <c r="H111" s="28">
        <v>13</v>
      </c>
      <c r="I111" s="28">
        <v>14</v>
      </c>
      <c r="J111" s="28">
        <v>1</v>
      </c>
      <c r="K111" s="28">
        <v>0</v>
      </c>
      <c r="L111" s="28">
        <v>0</v>
      </c>
      <c r="M111" s="29"/>
      <c r="N111" s="25"/>
    </row>
    <row r="112" spans="1:14" ht="12.75">
      <c r="A112" s="35"/>
      <c r="B112" s="224"/>
      <c r="C112" s="224"/>
      <c r="D112" s="30" t="s">
        <v>4086</v>
      </c>
      <c r="E112" s="26">
        <v>3</v>
      </c>
      <c r="F112" s="28">
        <v>0</v>
      </c>
      <c r="G112" s="28">
        <v>0</v>
      </c>
      <c r="H112" s="28">
        <v>0</v>
      </c>
      <c r="I112" s="28">
        <v>3</v>
      </c>
      <c r="J112" s="28">
        <v>0</v>
      </c>
      <c r="K112" s="28">
        <v>0</v>
      </c>
      <c r="L112" s="28">
        <v>0</v>
      </c>
      <c r="M112" s="29"/>
      <c r="N112" s="25"/>
    </row>
    <row r="113" spans="1:14" ht="12.75">
      <c r="A113" s="34" t="s">
        <v>2106</v>
      </c>
      <c r="B113" s="215" t="s">
        <v>2107</v>
      </c>
      <c r="C113" s="215"/>
      <c r="D113" s="30" t="s">
        <v>4081</v>
      </c>
      <c r="E113" s="26">
        <v>140</v>
      </c>
      <c r="F113" s="28">
        <v>47</v>
      </c>
      <c r="G113" s="28">
        <v>43</v>
      </c>
      <c r="H113" s="28">
        <v>27</v>
      </c>
      <c r="I113" s="28">
        <v>23</v>
      </c>
      <c r="J113" s="28">
        <v>0</v>
      </c>
      <c r="K113" s="28">
        <v>0</v>
      </c>
      <c r="L113" s="28">
        <v>0</v>
      </c>
      <c r="M113" s="29"/>
      <c r="N113" s="25"/>
    </row>
    <row r="114" spans="1:14" ht="12.75">
      <c r="A114" s="35"/>
      <c r="B114" s="224"/>
      <c r="C114" s="224"/>
      <c r="D114" s="30" t="s">
        <v>1913</v>
      </c>
      <c r="E114" s="26">
        <v>1</v>
      </c>
      <c r="F114" s="28">
        <v>0</v>
      </c>
      <c r="G114" s="28">
        <v>1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9"/>
      <c r="N114" s="25"/>
    </row>
    <row r="115" spans="1:14" ht="12.75">
      <c r="A115" s="35"/>
      <c r="B115" s="224"/>
      <c r="C115" s="224"/>
      <c r="D115" s="30" t="s">
        <v>1919</v>
      </c>
      <c r="E115" s="26">
        <v>39</v>
      </c>
      <c r="F115" s="28">
        <v>20</v>
      </c>
      <c r="G115" s="28">
        <v>19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9"/>
      <c r="N115" s="25"/>
    </row>
    <row r="116" spans="1:14" ht="12.75">
      <c r="A116" s="35"/>
      <c r="B116" s="224"/>
      <c r="C116" s="224"/>
      <c r="D116" s="30" t="s">
        <v>4082</v>
      </c>
      <c r="E116" s="26">
        <v>15</v>
      </c>
      <c r="F116" s="28">
        <v>7</v>
      </c>
      <c r="G116" s="28">
        <v>4</v>
      </c>
      <c r="H116" s="28">
        <v>4</v>
      </c>
      <c r="I116" s="28">
        <v>0</v>
      </c>
      <c r="J116" s="28">
        <v>0</v>
      </c>
      <c r="K116" s="28">
        <v>0</v>
      </c>
      <c r="L116" s="28">
        <v>0</v>
      </c>
      <c r="M116" s="29"/>
      <c r="N116" s="25"/>
    </row>
    <row r="117" spans="1:14" ht="12.75">
      <c r="A117" s="35"/>
      <c r="B117" s="224"/>
      <c r="C117" s="224"/>
      <c r="D117" s="30" t="s">
        <v>4083</v>
      </c>
      <c r="E117" s="26">
        <v>77</v>
      </c>
      <c r="F117" s="28">
        <v>20</v>
      </c>
      <c r="G117" s="28">
        <v>19</v>
      </c>
      <c r="H117" s="28">
        <v>19</v>
      </c>
      <c r="I117" s="28">
        <v>19</v>
      </c>
      <c r="J117" s="28">
        <v>0</v>
      </c>
      <c r="K117" s="28">
        <v>0</v>
      </c>
      <c r="L117" s="28">
        <v>0</v>
      </c>
      <c r="M117" s="29"/>
      <c r="N117" s="25"/>
    </row>
    <row r="118" spans="1:14" ht="12.75">
      <c r="A118" s="35"/>
      <c r="B118" s="224"/>
      <c r="C118" s="224"/>
      <c r="D118" s="30" t="s">
        <v>4086</v>
      </c>
      <c r="E118" s="26">
        <v>8</v>
      </c>
      <c r="F118" s="28">
        <v>0</v>
      </c>
      <c r="G118" s="28">
        <v>0</v>
      </c>
      <c r="H118" s="28">
        <v>4</v>
      </c>
      <c r="I118" s="28">
        <v>4</v>
      </c>
      <c r="J118" s="28">
        <v>0</v>
      </c>
      <c r="K118" s="28">
        <v>0</v>
      </c>
      <c r="L118" s="28">
        <v>0</v>
      </c>
      <c r="M118" s="29"/>
      <c r="N118" s="25"/>
    </row>
    <row r="119" spans="1:14" ht="12.75">
      <c r="A119" s="34" t="s">
        <v>2111</v>
      </c>
      <c r="B119" s="215" t="s">
        <v>2112</v>
      </c>
      <c r="C119" s="215"/>
      <c r="D119" s="30" t="s">
        <v>4081</v>
      </c>
      <c r="E119" s="26">
        <v>317</v>
      </c>
      <c r="F119" s="28">
        <v>115</v>
      </c>
      <c r="G119" s="28">
        <v>115</v>
      </c>
      <c r="H119" s="28">
        <v>51</v>
      </c>
      <c r="I119" s="28">
        <v>35</v>
      </c>
      <c r="J119" s="28">
        <v>1</v>
      </c>
      <c r="K119" s="28">
        <v>0</v>
      </c>
      <c r="L119" s="28">
        <v>0</v>
      </c>
      <c r="M119" s="29"/>
      <c r="N119" s="25"/>
    </row>
    <row r="120" spans="1:14" ht="12.75">
      <c r="A120" s="35"/>
      <c r="B120" s="224"/>
      <c r="C120" s="224"/>
      <c r="D120" s="30" t="s">
        <v>1913</v>
      </c>
      <c r="E120" s="26">
        <v>34</v>
      </c>
      <c r="F120" s="28">
        <v>17</v>
      </c>
      <c r="G120" s="28">
        <v>17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9"/>
      <c r="N120" s="25"/>
    </row>
    <row r="121" spans="1:14" ht="12.75">
      <c r="A121" s="35"/>
      <c r="B121" s="224"/>
      <c r="C121" s="224"/>
      <c r="D121" s="30" t="s">
        <v>1919</v>
      </c>
      <c r="E121" s="26">
        <v>101</v>
      </c>
      <c r="F121" s="28">
        <v>51</v>
      </c>
      <c r="G121" s="28">
        <v>50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/>
      <c r="N121" s="25"/>
    </row>
    <row r="122" spans="1:14" ht="12.75">
      <c r="A122" s="35"/>
      <c r="B122" s="224"/>
      <c r="C122" s="224"/>
      <c r="D122" s="30" t="s">
        <v>4082</v>
      </c>
      <c r="E122" s="26">
        <v>29</v>
      </c>
      <c r="F122" s="28">
        <v>10</v>
      </c>
      <c r="G122" s="28">
        <v>9</v>
      </c>
      <c r="H122" s="28">
        <v>10</v>
      </c>
      <c r="I122" s="28">
        <v>0</v>
      </c>
      <c r="J122" s="28">
        <v>0</v>
      </c>
      <c r="K122" s="28">
        <v>0</v>
      </c>
      <c r="L122" s="28">
        <v>0</v>
      </c>
      <c r="M122" s="29"/>
      <c r="N122" s="25"/>
    </row>
    <row r="123" spans="1:14" ht="12.75">
      <c r="A123" s="35"/>
      <c r="B123" s="224"/>
      <c r="C123" s="224"/>
      <c r="D123" s="30" t="s">
        <v>4085</v>
      </c>
      <c r="E123" s="26">
        <v>5</v>
      </c>
      <c r="F123" s="28">
        <v>1</v>
      </c>
      <c r="G123" s="28">
        <v>1</v>
      </c>
      <c r="H123" s="28">
        <v>3</v>
      </c>
      <c r="I123" s="28">
        <v>0</v>
      </c>
      <c r="J123" s="28">
        <v>0</v>
      </c>
      <c r="K123" s="28">
        <v>0</v>
      </c>
      <c r="L123" s="28">
        <v>0</v>
      </c>
      <c r="M123" s="29"/>
      <c r="N123" s="25"/>
    </row>
    <row r="124" spans="1:14" ht="12.75">
      <c r="A124" s="35"/>
      <c r="B124" s="224"/>
      <c r="C124" s="224"/>
      <c r="D124" s="30" t="s">
        <v>4083</v>
      </c>
      <c r="E124" s="26">
        <v>143</v>
      </c>
      <c r="F124" s="28">
        <v>35</v>
      </c>
      <c r="G124" s="28">
        <v>37</v>
      </c>
      <c r="H124" s="28">
        <v>36</v>
      </c>
      <c r="I124" s="28">
        <v>35</v>
      </c>
      <c r="J124" s="28">
        <v>0</v>
      </c>
      <c r="K124" s="28">
        <v>0</v>
      </c>
      <c r="L124" s="28">
        <v>0</v>
      </c>
      <c r="M124" s="29"/>
      <c r="N124" s="25"/>
    </row>
    <row r="125" spans="1:14" ht="12.75">
      <c r="A125" s="35"/>
      <c r="B125" s="224"/>
      <c r="C125" s="224"/>
      <c r="D125" s="30" t="s">
        <v>4084</v>
      </c>
      <c r="E125" s="26">
        <v>4</v>
      </c>
      <c r="F125" s="28">
        <v>1</v>
      </c>
      <c r="G125" s="28">
        <v>1</v>
      </c>
      <c r="H125" s="28">
        <v>2</v>
      </c>
      <c r="I125" s="28">
        <v>0</v>
      </c>
      <c r="J125" s="28">
        <v>0</v>
      </c>
      <c r="K125" s="28">
        <v>0</v>
      </c>
      <c r="L125" s="28">
        <v>0</v>
      </c>
      <c r="M125" s="29"/>
      <c r="N125" s="25"/>
    </row>
    <row r="126" spans="1:14" ht="12.75">
      <c r="A126" s="35"/>
      <c r="B126" s="224"/>
      <c r="C126" s="224"/>
      <c r="D126" s="30" t="s">
        <v>4086</v>
      </c>
      <c r="E126" s="26">
        <v>1</v>
      </c>
      <c r="F126" s="28">
        <v>0</v>
      </c>
      <c r="G126" s="28">
        <v>0</v>
      </c>
      <c r="H126" s="28">
        <v>0</v>
      </c>
      <c r="I126" s="28">
        <v>0</v>
      </c>
      <c r="J126" s="28">
        <v>1</v>
      </c>
      <c r="K126" s="28">
        <v>0</v>
      </c>
      <c r="L126" s="28">
        <v>0</v>
      </c>
      <c r="M126" s="29"/>
      <c r="N126" s="25"/>
    </row>
    <row r="127" spans="1:14" ht="12.75">
      <c r="A127" s="34" t="s">
        <v>2122</v>
      </c>
      <c r="B127" s="215" t="s">
        <v>2123</v>
      </c>
      <c r="C127" s="215"/>
      <c r="D127" s="30" t="s">
        <v>4081</v>
      </c>
      <c r="E127" s="26">
        <v>151</v>
      </c>
      <c r="F127" s="28">
        <v>58</v>
      </c>
      <c r="G127" s="28">
        <v>59</v>
      </c>
      <c r="H127" s="28">
        <v>19</v>
      </c>
      <c r="I127" s="28">
        <v>15</v>
      </c>
      <c r="J127" s="28">
        <v>0</v>
      </c>
      <c r="K127" s="28">
        <v>0</v>
      </c>
      <c r="L127" s="28">
        <v>0</v>
      </c>
      <c r="M127" s="29"/>
      <c r="N127" s="25"/>
    </row>
    <row r="128" spans="1:14" ht="12.75">
      <c r="A128" s="35"/>
      <c r="B128" s="224"/>
      <c r="C128" s="224"/>
      <c r="D128" s="30" t="s">
        <v>1913</v>
      </c>
      <c r="E128" s="26">
        <v>27</v>
      </c>
      <c r="F128" s="28">
        <v>14</v>
      </c>
      <c r="G128" s="28">
        <v>13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9"/>
      <c r="N128" s="25"/>
    </row>
    <row r="129" spans="1:14" ht="12.75">
      <c r="A129" s="35"/>
      <c r="B129" s="224"/>
      <c r="C129" s="224"/>
      <c r="D129" s="30" t="s">
        <v>1919</v>
      </c>
      <c r="E129" s="26">
        <v>46</v>
      </c>
      <c r="F129" s="28">
        <v>23</v>
      </c>
      <c r="G129" s="28">
        <v>23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9"/>
      <c r="N129" s="25"/>
    </row>
    <row r="130" spans="1:14" ht="12.75">
      <c r="A130" s="35"/>
      <c r="B130" s="224"/>
      <c r="C130" s="224"/>
      <c r="D130" s="30" t="s">
        <v>4082</v>
      </c>
      <c r="E130" s="26">
        <v>13</v>
      </c>
      <c r="F130" s="28">
        <v>4</v>
      </c>
      <c r="G130" s="28">
        <v>7</v>
      </c>
      <c r="H130" s="28">
        <v>2</v>
      </c>
      <c r="I130" s="28">
        <v>0</v>
      </c>
      <c r="J130" s="28">
        <v>0</v>
      </c>
      <c r="K130" s="28">
        <v>0</v>
      </c>
      <c r="L130" s="28">
        <v>0</v>
      </c>
      <c r="M130" s="29"/>
      <c r="N130" s="25"/>
    </row>
    <row r="131" spans="1:14" ht="12.75">
      <c r="A131" s="35"/>
      <c r="B131" s="224"/>
      <c r="C131" s="224"/>
      <c r="D131" s="30" t="s">
        <v>4083</v>
      </c>
      <c r="E131" s="26">
        <v>64</v>
      </c>
      <c r="F131" s="28">
        <v>17</v>
      </c>
      <c r="G131" s="28">
        <v>16</v>
      </c>
      <c r="H131" s="28">
        <v>16</v>
      </c>
      <c r="I131" s="28">
        <v>15</v>
      </c>
      <c r="J131" s="28">
        <v>0</v>
      </c>
      <c r="K131" s="28">
        <v>0</v>
      </c>
      <c r="L131" s="28">
        <v>0</v>
      </c>
      <c r="M131" s="29"/>
      <c r="N131" s="25"/>
    </row>
    <row r="132" spans="1:14" ht="12.75">
      <c r="A132" s="35"/>
      <c r="B132" s="224"/>
      <c r="C132" s="224"/>
      <c r="D132" s="30" t="s">
        <v>4086</v>
      </c>
      <c r="E132" s="26">
        <v>1</v>
      </c>
      <c r="F132" s="28">
        <v>0</v>
      </c>
      <c r="G132" s="28">
        <v>0</v>
      </c>
      <c r="H132" s="28">
        <v>1</v>
      </c>
      <c r="I132" s="28">
        <v>0</v>
      </c>
      <c r="J132" s="28">
        <v>0</v>
      </c>
      <c r="K132" s="28">
        <v>0</v>
      </c>
      <c r="L132" s="28">
        <v>0</v>
      </c>
      <c r="M132" s="29"/>
      <c r="N132" s="25"/>
    </row>
    <row r="133" spans="1:14" ht="12.75">
      <c r="A133" s="34" t="s">
        <v>2130</v>
      </c>
      <c r="B133" s="215" t="s">
        <v>2131</v>
      </c>
      <c r="C133" s="215"/>
      <c r="D133" s="30" t="s">
        <v>4081</v>
      </c>
      <c r="E133" s="26">
        <v>275</v>
      </c>
      <c r="F133" s="28">
        <v>88</v>
      </c>
      <c r="G133" s="28">
        <v>89</v>
      </c>
      <c r="H133" s="28">
        <v>57</v>
      </c>
      <c r="I133" s="28">
        <v>37</v>
      </c>
      <c r="J133" s="28">
        <v>4</v>
      </c>
      <c r="K133" s="28">
        <v>0</v>
      </c>
      <c r="L133" s="28">
        <v>0</v>
      </c>
      <c r="M133" s="29"/>
      <c r="N133" s="25"/>
    </row>
    <row r="134" spans="1:14" ht="12.75">
      <c r="A134" s="35"/>
      <c r="B134" s="224"/>
      <c r="C134" s="224"/>
      <c r="D134" s="30" t="s">
        <v>1913</v>
      </c>
      <c r="E134" s="26">
        <v>32</v>
      </c>
      <c r="F134" s="28">
        <v>16</v>
      </c>
      <c r="G134" s="28">
        <v>16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9"/>
      <c r="N134" s="25"/>
    </row>
    <row r="135" spans="1:14" ht="12.75">
      <c r="A135" s="35"/>
      <c r="B135" s="224"/>
      <c r="C135" s="224"/>
      <c r="D135" s="30" t="s">
        <v>4087</v>
      </c>
      <c r="E135" s="26">
        <v>10</v>
      </c>
      <c r="F135" s="28">
        <v>3</v>
      </c>
      <c r="G135" s="28">
        <v>4</v>
      </c>
      <c r="H135" s="28">
        <v>3</v>
      </c>
      <c r="I135" s="28">
        <v>0</v>
      </c>
      <c r="J135" s="28">
        <v>0</v>
      </c>
      <c r="K135" s="28">
        <v>0</v>
      </c>
      <c r="L135" s="28">
        <v>0</v>
      </c>
      <c r="M135" s="29"/>
      <c r="N135" s="25"/>
    </row>
    <row r="136" spans="1:14" ht="12.75">
      <c r="A136" s="35"/>
      <c r="B136" s="224"/>
      <c r="C136" s="224"/>
      <c r="D136" s="30" t="s">
        <v>1919</v>
      </c>
      <c r="E136" s="26">
        <v>47</v>
      </c>
      <c r="F136" s="28">
        <v>23</v>
      </c>
      <c r="G136" s="28">
        <v>24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9"/>
      <c r="N136" s="25"/>
    </row>
    <row r="137" spans="1:14" ht="12.75">
      <c r="A137" s="35"/>
      <c r="B137" s="224"/>
      <c r="C137" s="224"/>
      <c r="D137" s="30" t="s">
        <v>4082</v>
      </c>
      <c r="E137" s="26">
        <v>46</v>
      </c>
      <c r="F137" s="28">
        <v>15</v>
      </c>
      <c r="G137" s="28">
        <v>15</v>
      </c>
      <c r="H137" s="28">
        <v>16</v>
      </c>
      <c r="I137" s="28">
        <v>0</v>
      </c>
      <c r="J137" s="28">
        <v>0</v>
      </c>
      <c r="K137" s="28">
        <v>0</v>
      </c>
      <c r="L137" s="28">
        <v>0</v>
      </c>
      <c r="M137" s="29"/>
      <c r="N137" s="25"/>
    </row>
    <row r="138" spans="1:14" ht="12.75">
      <c r="A138" s="35"/>
      <c r="B138" s="224"/>
      <c r="C138" s="224"/>
      <c r="D138" s="30" t="s">
        <v>4088</v>
      </c>
      <c r="E138" s="26">
        <v>100</v>
      </c>
      <c r="F138" s="28">
        <v>31</v>
      </c>
      <c r="G138" s="28">
        <v>30</v>
      </c>
      <c r="H138" s="28">
        <v>25</v>
      </c>
      <c r="I138" s="28">
        <v>14</v>
      </c>
      <c r="J138" s="28">
        <v>0</v>
      </c>
      <c r="K138" s="28">
        <v>0</v>
      </c>
      <c r="L138" s="28">
        <v>0</v>
      </c>
      <c r="M138" s="29"/>
      <c r="N138" s="25"/>
    </row>
    <row r="139" spans="1:14" ht="12.75">
      <c r="A139" s="35"/>
      <c r="B139" s="224"/>
      <c r="C139" s="224"/>
      <c r="D139" s="30" t="s">
        <v>4089</v>
      </c>
      <c r="E139" s="26">
        <v>28</v>
      </c>
      <c r="F139" s="28">
        <v>0</v>
      </c>
      <c r="G139" s="28">
        <v>0</v>
      </c>
      <c r="H139" s="28">
        <v>9</v>
      </c>
      <c r="I139" s="28">
        <v>19</v>
      </c>
      <c r="J139" s="28">
        <v>0</v>
      </c>
      <c r="K139" s="28">
        <v>0</v>
      </c>
      <c r="L139" s="28">
        <v>0</v>
      </c>
      <c r="M139" s="29"/>
      <c r="N139" s="25"/>
    </row>
    <row r="140" spans="1:14" ht="12.75">
      <c r="A140" s="35"/>
      <c r="B140" s="224"/>
      <c r="C140" s="224"/>
      <c r="D140" s="30" t="s">
        <v>4086</v>
      </c>
      <c r="E140" s="26">
        <v>12</v>
      </c>
      <c r="F140" s="28">
        <v>0</v>
      </c>
      <c r="G140" s="28">
        <v>0</v>
      </c>
      <c r="H140" s="28">
        <v>4</v>
      </c>
      <c r="I140" s="28">
        <v>4</v>
      </c>
      <c r="J140" s="28">
        <v>4</v>
      </c>
      <c r="K140" s="28">
        <v>0</v>
      </c>
      <c r="L140" s="28">
        <v>0</v>
      </c>
      <c r="M140" s="29"/>
      <c r="N140" s="25"/>
    </row>
    <row r="141" spans="1:14" ht="12.75">
      <c r="A141" s="34" t="s">
        <v>2139</v>
      </c>
      <c r="B141" s="215" t="s">
        <v>2140</v>
      </c>
      <c r="C141" s="215"/>
      <c r="D141" s="30" t="s">
        <v>4081</v>
      </c>
      <c r="E141" s="26">
        <v>221</v>
      </c>
      <c r="F141" s="28">
        <v>83</v>
      </c>
      <c r="G141" s="28">
        <v>76</v>
      </c>
      <c r="H141" s="28">
        <v>29</v>
      </c>
      <c r="I141" s="28">
        <v>29</v>
      </c>
      <c r="J141" s="28">
        <v>4</v>
      </c>
      <c r="K141" s="28">
        <v>0</v>
      </c>
      <c r="L141" s="28">
        <v>0</v>
      </c>
      <c r="M141" s="29"/>
      <c r="N141" s="25"/>
    </row>
    <row r="142" spans="1:14" ht="12.75">
      <c r="A142" s="35"/>
      <c r="B142" s="224"/>
      <c r="C142" s="224"/>
      <c r="D142" s="30" t="s">
        <v>1913</v>
      </c>
      <c r="E142" s="26">
        <v>19</v>
      </c>
      <c r="F142" s="28">
        <v>10</v>
      </c>
      <c r="G142" s="28">
        <v>9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9"/>
      <c r="N142" s="25"/>
    </row>
    <row r="143" spans="1:14" ht="12.75">
      <c r="A143" s="35"/>
      <c r="B143" s="224"/>
      <c r="C143" s="224"/>
      <c r="D143" s="30" t="s">
        <v>1919</v>
      </c>
      <c r="E143" s="26">
        <v>57</v>
      </c>
      <c r="F143" s="28">
        <v>29</v>
      </c>
      <c r="G143" s="28">
        <v>28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9"/>
      <c r="N143" s="25"/>
    </row>
    <row r="144" spans="1:14" ht="12.75">
      <c r="A144" s="35"/>
      <c r="B144" s="224"/>
      <c r="C144" s="224"/>
      <c r="D144" s="30" t="s">
        <v>4082</v>
      </c>
      <c r="E144" s="26">
        <v>32</v>
      </c>
      <c r="F144" s="28">
        <v>16</v>
      </c>
      <c r="G144" s="28">
        <v>16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9"/>
      <c r="N144" s="25"/>
    </row>
    <row r="145" spans="1:14" ht="12.75">
      <c r="A145" s="35"/>
      <c r="B145" s="224"/>
      <c r="C145" s="224"/>
      <c r="D145" s="30" t="s">
        <v>4088</v>
      </c>
      <c r="E145" s="26">
        <v>92</v>
      </c>
      <c r="F145" s="28">
        <v>28</v>
      </c>
      <c r="G145" s="28">
        <v>23</v>
      </c>
      <c r="H145" s="28">
        <v>21</v>
      </c>
      <c r="I145" s="28">
        <v>20</v>
      </c>
      <c r="J145" s="28">
        <v>0</v>
      </c>
      <c r="K145" s="28">
        <v>0</v>
      </c>
      <c r="L145" s="28">
        <v>0</v>
      </c>
      <c r="M145" s="29"/>
      <c r="N145" s="25"/>
    </row>
    <row r="146" spans="1:14" ht="12.75">
      <c r="A146" s="35"/>
      <c r="B146" s="224"/>
      <c r="C146" s="224"/>
      <c r="D146" s="30" t="s">
        <v>4089</v>
      </c>
      <c r="E146" s="26">
        <v>17</v>
      </c>
      <c r="F146" s="28">
        <v>0</v>
      </c>
      <c r="G146" s="28">
        <v>0</v>
      </c>
      <c r="H146" s="28">
        <v>8</v>
      </c>
      <c r="I146" s="28">
        <v>9</v>
      </c>
      <c r="J146" s="28">
        <v>0</v>
      </c>
      <c r="K146" s="28">
        <v>0</v>
      </c>
      <c r="L146" s="28">
        <v>0</v>
      </c>
      <c r="M146" s="29"/>
      <c r="N146" s="25"/>
    </row>
    <row r="147" spans="1:14" ht="12.75">
      <c r="A147" s="35"/>
      <c r="B147" s="224"/>
      <c r="C147" s="224"/>
      <c r="D147" s="30" t="s">
        <v>4086</v>
      </c>
      <c r="E147" s="26">
        <v>4</v>
      </c>
      <c r="F147" s="28">
        <v>0</v>
      </c>
      <c r="G147" s="28">
        <v>0</v>
      </c>
      <c r="H147" s="28">
        <v>0</v>
      </c>
      <c r="I147" s="28">
        <v>0</v>
      </c>
      <c r="J147" s="28">
        <v>4</v>
      </c>
      <c r="K147" s="28">
        <v>0</v>
      </c>
      <c r="L147" s="28">
        <v>0</v>
      </c>
      <c r="M147" s="29"/>
      <c r="N147" s="25"/>
    </row>
    <row r="148" spans="1:14" ht="12.75">
      <c r="A148" s="34" t="s">
        <v>2150</v>
      </c>
      <c r="B148" s="215" t="s">
        <v>2151</v>
      </c>
      <c r="C148" s="215"/>
      <c r="D148" s="30" t="s">
        <v>4081</v>
      </c>
      <c r="E148" s="26">
        <v>286</v>
      </c>
      <c r="F148" s="28">
        <v>98</v>
      </c>
      <c r="G148" s="28">
        <v>97</v>
      </c>
      <c r="H148" s="28">
        <v>45</v>
      </c>
      <c r="I148" s="28">
        <v>45</v>
      </c>
      <c r="J148" s="28">
        <v>1</v>
      </c>
      <c r="K148" s="28">
        <v>0</v>
      </c>
      <c r="L148" s="28">
        <v>0</v>
      </c>
      <c r="M148" s="29"/>
      <c r="N148" s="25"/>
    </row>
    <row r="149" spans="1:14" ht="12.75">
      <c r="A149" s="35"/>
      <c r="B149" s="224"/>
      <c r="C149" s="224"/>
      <c r="D149" s="30" t="s">
        <v>1913</v>
      </c>
      <c r="E149" s="26">
        <v>14</v>
      </c>
      <c r="F149" s="28">
        <v>7</v>
      </c>
      <c r="G149" s="28">
        <v>7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9"/>
      <c r="N149" s="25"/>
    </row>
    <row r="150" spans="1:14" ht="12.75">
      <c r="A150" s="35"/>
      <c r="B150" s="224"/>
      <c r="C150" s="224"/>
      <c r="D150" s="30" t="s">
        <v>1919</v>
      </c>
      <c r="E150" s="26">
        <v>62</v>
      </c>
      <c r="F150" s="28">
        <v>31</v>
      </c>
      <c r="G150" s="28">
        <v>31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9"/>
      <c r="N150" s="25"/>
    </row>
    <row r="151" spans="1:14" ht="12.75">
      <c r="A151" s="35"/>
      <c r="B151" s="224"/>
      <c r="C151" s="224"/>
      <c r="D151" s="30" t="s">
        <v>4082</v>
      </c>
      <c r="E151" s="26">
        <v>34</v>
      </c>
      <c r="F151" s="28">
        <v>17</v>
      </c>
      <c r="G151" s="28">
        <v>17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9"/>
      <c r="N151" s="25"/>
    </row>
    <row r="152" spans="1:14" ht="12.75">
      <c r="A152" s="35"/>
      <c r="B152" s="224"/>
      <c r="C152" s="224"/>
      <c r="D152" s="30" t="s">
        <v>4088</v>
      </c>
      <c r="E152" s="26">
        <v>132</v>
      </c>
      <c r="F152" s="28">
        <v>35</v>
      </c>
      <c r="G152" s="28">
        <v>33</v>
      </c>
      <c r="H152" s="28">
        <v>32</v>
      </c>
      <c r="I152" s="28">
        <v>31</v>
      </c>
      <c r="J152" s="28">
        <v>1</v>
      </c>
      <c r="K152" s="28">
        <v>0</v>
      </c>
      <c r="L152" s="28">
        <v>0</v>
      </c>
      <c r="M152" s="29"/>
      <c r="N152" s="25"/>
    </row>
    <row r="153" spans="1:14" ht="12.75">
      <c r="A153" s="35"/>
      <c r="B153" s="224"/>
      <c r="C153" s="224"/>
      <c r="D153" s="30" t="s">
        <v>4090</v>
      </c>
      <c r="E153" s="26">
        <v>35</v>
      </c>
      <c r="F153" s="28">
        <v>8</v>
      </c>
      <c r="G153" s="28">
        <v>9</v>
      </c>
      <c r="H153" s="28">
        <v>9</v>
      </c>
      <c r="I153" s="28">
        <v>9</v>
      </c>
      <c r="J153" s="28">
        <v>0</v>
      </c>
      <c r="K153" s="28">
        <v>0</v>
      </c>
      <c r="L153" s="28">
        <v>0</v>
      </c>
      <c r="M153" s="29"/>
      <c r="N153" s="25"/>
    </row>
    <row r="154" spans="1:14" ht="12.75">
      <c r="A154" s="35"/>
      <c r="B154" s="224"/>
      <c r="C154" s="224"/>
      <c r="D154" s="30" t="s">
        <v>4089</v>
      </c>
      <c r="E154" s="26">
        <v>4</v>
      </c>
      <c r="F154" s="28">
        <v>0</v>
      </c>
      <c r="G154" s="28">
        <v>0</v>
      </c>
      <c r="H154" s="28">
        <v>2</v>
      </c>
      <c r="I154" s="28">
        <v>2</v>
      </c>
      <c r="J154" s="28">
        <v>0</v>
      </c>
      <c r="K154" s="28">
        <v>0</v>
      </c>
      <c r="L154" s="28">
        <v>0</v>
      </c>
      <c r="M154" s="29"/>
      <c r="N154" s="25"/>
    </row>
    <row r="155" spans="1:14" ht="12.75">
      <c r="A155" s="35"/>
      <c r="B155" s="224"/>
      <c r="C155" s="224"/>
      <c r="D155" s="30" t="s">
        <v>4086</v>
      </c>
      <c r="E155" s="26">
        <v>5</v>
      </c>
      <c r="F155" s="28">
        <v>0</v>
      </c>
      <c r="G155" s="28">
        <v>0</v>
      </c>
      <c r="H155" s="28">
        <v>2</v>
      </c>
      <c r="I155" s="28">
        <v>3</v>
      </c>
      <c r="J155" s="28">
        <v>0</v>
      </c>
      <c r="K155" s="28">
        <v>0</v>
      </c>
      <c r="L155" s="28">
        <v>0</v>
      </c>
      <c r="M155" s="29"/>
      <c r="N155" s="25"/>
    </row>
    <row r="156" spans="1:14" ht="12.75">
      <c r="A156" s="34" t="s">
        <v>2160</v>
      </c>
      <c r="B156" s="215" t="s">
        <v>2161</v>
      </c>
      <c r="C156" s="215"/>
      <c r="D156" s="30" t="s">
        <v>4081</v>
      </c>
      <c r="E156" s="26">
        <v>274</v>
      </c>
      <c r="F156" s="28">
        <v>86</v>
      </c>
      <c r="G156" s="28">
        <v>80</v>
      </c>
      <c r="H156" s="28">
        <v>55</v>
      </c>
      <c r="I156" s="28">
        <v>41</v>
      </c>
      <c r="J156" s="28">
        <v>12</v>
      </c>
      <c r="K156" s="28">
        <v>0</v>
      </c>
      <c r="L156" s="28">
        <v>0</v>
      </c>
      <c r="M156" s="29"/>
      <c r="N156" s="25"/>
    </row>
    <row r="157" spans="1:14" ht="12.75">
      <c r="A157" s="35"/>
      <c r="B157" s="224"/>
      <c r="C157" s="224"/>
      <c r="D157" s="30" t="s">
        <v>1913</v>
      </c>
      <c r="E157" s="26">
        <v>23</v>
      </c>
      <c r="F157" s="28">
        <v>12</v>
      </c>
      <c r="G157" s="28">
        <v>11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9"/>
      <c r="N157" s="25"/>
    </row>
    <row r="158" spans="1:14" ht="12.75">
      <c r="A158" s="35"/>
      <c r="B158" s="224"/>
      <c r="C158" s="224"/>
      <c r="D158" s="30" t="s">
        <v>1919</v>
      </c>
      <c r="E158" s="26">
        <v>52</v>
      </c>
      <c r="F158" s="28">
        <v>26</v>
      </c>
      <c r="G158" s="28">
        <v>26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9"/>
      <c r="N158" s="25"/>
    </row>
    <row r="159" spans="1:14" ht="12.75">
      <c r="A159" s="35"/>
      <c r="B159" s="224"/>
      <c r="C159" s="224"/>
      <c r="D159" s="30" t="s">
        <v>4082</v>
      </c>
      <c r="E159" s="26">
        <v>50</v>
      </c>
      <c r="F159" s="28">
        <v>18</v>
      </c>
      <c r="G159" s="28">
        <v>16</v>
      </c>
      <c r="H159" s="28">
        <v>16</v>
      </c>
      <c r="I159" s="28">
        <v>0</v>
      </c>
      <c r="J159" s="28">
        <v>0</v>
      </c>
      <c r="K159" s="28">
        <v>0</v>
      </c>
      <c r="L159" s="28">
        <v>0</v>
      </c>
      <c r="M159" s="29"/>
      <c r="N159" s="25"/>
    </row>
    <row r="160" spans="1:14" ht="12.75">
      <c r="A160" s="35"/>
      <c r="B160" s="224"/>
      <c r="C160" s="224"/>
      <c r="D160" s="30" t="s">
        <v>4088</v>
      </c>
      <c r="E160" s="26">
        <v>105</v>
      </c>
      <c r="F160" s="28">
        <v>30</v>
      </c>
      <c r="G160" s="28">
        <v>27</v>
      </c>
      <c r="H160" s="28">
        <v>25</v>
      </c>
      <c r="I160" s="28">
        <v>23</v>
      </c>
      <c r="J160" s="28">
        <v>0</v>
      </c>
      <c r="K160" s="28">
        <v>0</v>
      </c>
      <c r="L160" s="28">
        <v>0</v>
      </c>
      <c r="M160" s="29"/>
      <c r="N160" s="25"/>
    </row>
    <row r="161" spans="1:14" ht="12.75">
      <c r="A161" s="35"/>
      <c r="B161" s="224"/>
      <c r="C161" s="224"/>
      <c r="D161" s="30" t="s">
        <v>4089</v>
      </c>
      <c r="E161" s="26">
        <v>8</v>
      </c>
      <c r="F161" s="28">
        <v>0</v>
      </c>
      <c r="G161" s="28">
        <v>0</v>
      </c>
      <c r="H161" s="28">
        <v>2</v>
      </c>
      <c r="I161" s="28">
        <v>6</v>
      </c>
      <c r="J161" s="28">
        <v>0</v>
      </c>
      <c r="K161" s="28">
        <v>0</v>
      </c>
      <c r="L161" s="28">
        <v>0</v>
      </c>
      <c r="M161" s="29"/>
      <c r="N161" s="25"/>
    </row>
    <row r="162" spans="1:14" ht="12.75">
      <c r="A162" s="35"/>
      <c r="B162" s="224"/>
      <c r="C162" s="224"/>
      <c r="D162" s="30" t="s">
        <v>4086</v>
      </c>
      <c r="E162" s="26">
        <v>36</v>
      </c>
      <c r="F162" s="28">
        <v>0</v>
      </c>
      <c r="G162" s="28">
        <v>0</v>
      </c>
      <c r="H162" s="28">
        <v>12</v>
      </c>
      <c r="I162" s="28">
        <v>12</v>
      </c>
      <c r="J162" s="28">
        <v>12</v>
      </c>
      <c r="K162" s="28">
        <v>0</v>
      </c>
      <c r="L162" s="28">
        <v>0</v>
      </c>
      <c r="M162" s="29"/>
      <c r="N162" s="25"/>
    </row>
    <row r="163" spans="1:14" ht="12.75">
      <c r="A163" s="34" t="s">
        <v>2172</v>
      </c>
      <c r="B163" s="215" t="s">
        <v>2173</v>
      </c>
      <c r="C163" s="215"/>
      <c r="D163" s="30" t="s">
        <v>4081</v>
      </c>
      <c r="E163" s="26">
        <v>192</v>
      </c>
      <c r="F163" s="28">
        <v>66</v>
      </c>
      <c r="G163" s="28">
        <v>58</v>
      </c>
      <c r="H163" s="28">
        <v>40</v>
      </c>
      <c r="I163" s="28">
        <v>28</v>
      </c>
      <c r="J163" s="28">
        <v>0</v>
      </c>
      <c r="K163" s="28">
        <v>0</v>
      </c>
      <c r="L163" s="28">
        <v>0</v>
      </c>
      <c r="M163" s="29"/>
      <c r="N163" s="25"/>
    </row>
    <row r="164" spans="1:14" ht="12.75">
      <c r="A164" s="35"/>
      <c r="B164" s="224"/>
      <c r="C164" s="224"/>
      <c r="D164" s="30" t="s">
        <v>1913</v>
      </c>
      <c r="E164" s="26">
        <v>5</v>
      </c>
      <c r="F164" s="28">
        <v>3</v>
      </c>
      <c r="G164" s="28">
        <v>2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9"/>
      <c r="N164" s="25"/>
    </row>
    <row r="165" spans="1:14" ht="12.75">
      <c r="A165" s="35"/>
      <c r="B165" s="224"/>
      <c r="C165" s="224"/>
      <c r="D165" s="30" t="s">
        <v>1919</v>
      </c>
      <c r="E165" s="26">
        <v>45</v>
      </c>
      <c r="F165" s="28">
        <v>24</v>
      </c>
      <c r="G165" s="28">
        <v>21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9"/>
      <c r="N165" s="25"/>
    </row>
    <row r="166" spans="1:14" ht="12.75">
      <c r="A166" s="35"/>
      <c r="B166" s="224"/>
      <c r="C166" s="224"/>
      <c r="D166" s="30" t="s">
        <v>4082</v>
      </c>
      <c r="E166" s="26">
        <v>42</v>
      </c>
      <c r="F166" s="28">
        <v>14</v>
      </c>
      <c r="G166" s="28">
        <v>14</v>
      </c>
      <c r="H166" s="28">
        <v>14</v>
      </c>
      <c r="I166" s="28">
        <v>0</v>
      </c>
      <c r="J166" s="28">
        <v>0</v>
      </c>
      <c r="K166" s="28">
        <v>0</v>
      </c>
      <c r="L166" s="28">
        <v>0</v>
      </c>
      <c r="M166" s="29"/>
      <c r="N166" s="25"/>
    </row>
    <row r="167" spans="1:14" ht="12.75">
      <c r="A167" s="35"/>
      <c r="B167" s="224"/>
      <c r="C167" s="224"/>
      <c r="D167" s="30" t="s">
        <v>4088</v>
      </c>
      <c r="E167" s="26">
        <v>83</v>
      </c>
      <c r="F167" s="28">
        <v>25</v>
      </c>
      <c r="G167" s="28">
        <v>21</v>
      </c>
      <c r="H167" s="28">
        <v>20</v>
      </c>
      <c r="I167" s="28">
        <v>17</v>
      </c>
      <c r="J167" s="28">
        <v>0</v>
      </c>
      <c r="K167" s="28">
        <v>0</v>
      </c>
      <c r="L167" s="28">
        <v>0</v>
      </c>
      <c r="M167" s="29"/>
      <c r="N167" s="25"/>
    </row>
    <row r="168" spans="1:14" ht="12.75">
      <c r="A168" s="35"/>
      <c r="B168" s="224"/>
      <c r="C168" s="224"/>
      <c r="D168" s="30" t="s">
        <v>4089</v>
      </c>
      <c r="E168" s="26">
        <v>17</v>
      </c>
      <c r="F168" s="28">
        <v>0</v>
      </c>
      <c r="G168" s="28">
        <v>0</v>
      </c>
      <c r="H168" s="28">
        <v>6</v>
      </c>
      <c r="I168" s="28">
        <v>11</v>
      </c>
      <c r="J168" s="28">
        <v>0</v>
      </c>
      <c r="K168" s="28">
        <v>0</v>
      </c>
      <c r="L168" s="28">
        <v>0</v>
      </c>
      <c r="M168" s="29"/>
      <c r="N168" s="25"/>
    </row>
    <row r="169" spans="1:14" ht="12.75">
      <c r="A169" s="34" t="s">
        <v>2181</v>
      </c>
      <c r="B169" s="215" t="s">
        <v>2182</v>
      </c>
      <c r="C169" s="215"/>
      <c r="D169" s="30" t="s">
        <v>4081</v>
      </c>
      <c r="E169" s="26">
        <v>262</v>
      </c>
      <c r="F169" s="28">
        <v>85</v>
      </c>
      <c r="G169" s="28">
        <v>80</v>
      </c>
      <c r="H169" s="28">
        <v>47</v>
      </c>
      <c r="I169" s="28">
        <v>50</v>
      </c>
      <c r="J169" s="28">
        <v>0</v>
      </c>
      <c r="K169" s="28">
        <v>0</v>
      </c>
      <c r="L169" s="28">
        <v>0</v>
      </c>
      <c r="M169" s="29"/>
      <c r="N169" s="25"/>
    </row>
    <row r="170" spans="1:14" ht="12.75">
      <c r="A170" s="35"/>
      <c r="B170" s="224"/>
      <c r="C170" s="224"/>
      <c r="D170" s="30" t="s">
        <v>1913</v>
      </c>
      <c r="E170" s="26">
        <v>7</v>
      </c>
      <c r="F170" s="28">
        <v>4</v>
      </c>
      <c r="G170" s="28">
        <v>3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9"/>
      <c r="N170" s="25"/>
    </row>
    <row r="171" spans="1:14" ht="12.75">
      <c r="A171" s="35"/>
      <c r="B171" s="224"/>
      <c r="C171" s="224"/>
      <c r="D171" s="30" t="s">
        <v>1919</v>
      </c>
      <c r="E171" s="26">
        <v>36</v>
      </c>
      <c r="F171" s="28">
        <v>18</v>
      </c>
      <c r="G171" s="28">
        <v>18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9"/>
      <c r="N171" s="25"/>
    </row>
    <row r="172" spans="1:14" ht="12.75">
      <c r="A172" s="35"/>
      <c r="B172" s="224"/>
      <c r="C172" s="224"/>
      <c r="D172" s="30" t="s">
        <v>4082</v>
      </c>
      <c r="E172" s="26">
        <v>44</v>
      </c>
      <c r="F172" s="28">
        <v>21</v>
      </c>
      <c r="G172" s="28">
        <v>23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9"/>
      <c r="N172" s="25"/>
    </row>
    <row r="173" spans="1:14" ht="12.75">
      <c r="A173" s="35"/>
      <c r="B173" s="224"/>
      <c r="C173" s="224"/>
      <c r="D173" s="30" t="s">
        <v>4088</v>
      </c>
      <c r="E173" s="26">
        <v>127</v>
      </c>
      <c r="F173" s="28">
        <v>36</v>
      </c>
      <c r="G173" s="28">
        <v>31</v>
      </c>
      <c r="H173" s="28">
        <v>30</v>
      </c>
      <c r="I173" s="28">
        <v>30</v>
      </c>
      <c r="J173" s="28">
        <v>0</v>
      </c>
      <c r="K173" s="28">
        <v>0</v>
      </c>
      <c r="L173" s="28">
        <v>0</v>
      </c>
      <c r="M173" s="29"/>
      <c r="N173" s="25"/>
    </row>
    <row r="174" spans="1:14" ht="12.75">
      <c r="A174" s="35"/>
      <c r="B174" s="224"/>
      <c r="C174" s="224"/>
      <c r="D174" s="30" t="s">
        <v>4090</v>
      </c>
      <c r="E174" s="26">
        <v>17</v>
      </c>
      <c r="F174" s="28">
        <v>6</v>
      </c>
      <c r="G174" s="28">
        <v>5</v>
      </c>
      <c r="H174" s="28">
        <v>4</v>
      </c>
      <c r="I174" s="28">
        <v>2</v>
      </c>
      <c r="J174" s="28">
        <v>0</v>
      </c>
      <c r="K174" s="28">
        <v>0</v>
      </c>
      <c r="L174" s="28">
        <v>0</v>
      </c>
      <c r="M174" s="29"/>
      <c r="N174" s="25"/>
    </row>
    <row r="175" spans="1:14" ht="12.75">
      <c r="A175" s="35"/>
      <c r="B175" s="224"/>
      <c r="C175" s="224"/>
      <c r="D175" s="30" t="s">
        <v>4089</v>
      </c>
      <c r="E175" s="26">
        <v>9</v>
      </c>
      <c r="F175" s="28">
        <v>0</v>
      </c>
      <c r="G175" s="28">
        <v>0</v>
      </c>
      <c r="H175" s="28">
        <v>3</v>
      </c>
      <c r="I175" s="28">
        <v>6</v>
      </c>
      <c r="J175" s="28">
        <v>0</v>
      </c>
      <c r="K175" s="28">
        <v>0</v>
      </c>
      <c r="L175" s="28">
        <v>0</v>
      </c>
      <c r="M175" s="29"/>
      <c r="N175" s="25"/>
    </row>
    <row r="176" spans="1:14" ht="12.75">
      <c r="A176" s="35"/>
      <c r="B176" s="224"/>
      <c r="C176" s="224"/>
      <c r="D176" s="30" t="s">
        <v>4086</v>
      </c>
      <c r="E176" s="26">
        <v>22</v>
      </c>
      <c r="F176" s="28">
        <v>0</v>
      </c>
      <c r="G176" s="28">
        <v>0</v>
      </c>
      <c r="H176" s="28">
        <v>10</v>
      </c>
      <c r="I176" s="28">
        <v>12</v>
      </c>
      <c r="J176" s="28">
        <v>0</v>
      </c>
      <c r="K176" s="28">
        <v>0</v>
      </c>
      <c r="L176" s="28">
        <v>0</v>
      </c>
      <c r="M176" s="29"/>
      <c r="N176" s="25"/>
    </row>
    <row r="177" spans="1:14" ht="12.75">
      <c r="A177" s="34" t="s">
        <v>2194</v>
      </c>
      <c r="B177" s="215" t="s">
        <v>2195</v>
      </c>
      <c r="C177" s="215"/>
      <c r="D177" s="30" t="s">
        <v>4081</v>
      </c>
      <c r="E177" s="26">
        <v>83</v>
      </c>
      <c r="F177" s="28">
        <v>33</v>
      </c>
      <c r="G177" s="28">
        <v>33</v>
      </c>
      <c r="H177" s="28">
        <v>10</v>
      </c>
      <c r="I177" s="28">
        <v>7</v>
      </c>
      <c r="J177" s="28">
        <v>0</v>
      </c>
      <c r="K177" s="28">
        <v>0</v>
      </c>
      <c r="L177" s="28">
        <v>0</v>
      </c>
      <c r="M177" s="29"/>
      <c r="N177" s="25"/>
    </row>
    <row r="178" spans="1:14" ht="12.75">
      <c r="A178" s="35"/>
      <c r="B178" s="224"/>
      <c r="C178" s="224"/>
      <c r="D178" s="30" t="s">
        <v>1913</v>
      </c>
      <c r="E178" s="26">
        <v>4</v>
      </c>
      <c r="F178" s="28">
        <v>2</v>
      </c>
      <c r="G178" s="28">
        <v>2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9"/>
      <c r="N178" s="25"/>
    </row>
    <row r="179" spans="1:14" ht="12.75">
      <c r="A179" s="35"/>
      <c r="B179" s="224"/>
      <c r="C179" s="224"/>
      <c r="D179" s="30" t="s">
        <v>1919</v>
      </c>
      <c r="E179" s="26">
        <v>42</v>
      </c>
      <c r="F179" s="28">
        <v>21</v>
      </c>
      <c r="G179" s="28">
        <v>21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9"/>
      <c r="N179" s="25"/>
    </row>
    <row r="180" spans="1:14" ht="12.75">
      <c r="A180" s="35"/>
      <c r="B180" s="224"/>
      <c r="C180" s="224"/>
      <c r="D180" s="30" t="s">
        <v>4082</v>
      </c>
      <c r="E180" s="26">
        <v>6</v>
      </c>
      <c r="F180" s="28">
        <v>2</v>
      </c>
      <c r="G180" s="28">
        <v>2</v>
      </c>
      <c r="H180" s="28">
        <v>2</v>
      </c>
      <c r="I180" s="28">
        <v>0</v>
      </c>
      <c r="J180" s="28">
        <v>0</v>
      </c>
      <c r="K180" s="28">
        <v>0</v>
      </c>
      <c r="L180" s="28">
        <v>0</v>
      </c>
      <c r="M180" s="29"/>
      <c r="N180" s="25"/>
    </row>
    <row r="181" spans="1:14" ht="12.75">
      <c r="A181" s="35"/>
      <c r="B181" s="224"/>
      <c r="C181" s="224"/>
      <c r="D181" s="30" t="s">
        <v>4083</v>
      </c>
      <c r="E181" s="26">
        <v>28</v>
      </c>
      <c r="F181" s="28">
        <v>7</v>
      </c>
      <c r="G181" s="28">
        <v>7</v>
      </c>
      <c r="H181" s="28">
        <v>7</v>
      </c>
      <c r="I181" s="28">
        <v>7</v>
      </c>
      <c r="J181" s="28">
        <v>0</v>
      </c>
      <c r="K181" s="28">
        <v>0</v>
      </c>
      <c r="L181" s="28">
        <v>0</v>
      </c>
      <c r="M181" s="29"/>
      <c r="N181" s="25"/>
    </row>
    <row r="182" spans="1:14" ht="12.75">
      <c r="A182" s="35"/>
      <c r="B182" s="224"/>
      <c r="C182" s="224"/>
      <c r="D182" s="30" t="s">
        <v>4091</v>
      </c>
      <c r="E182" s="26">
        <v>3</v>
      </c>
      <c r="F182" s="28">
        <v>1</v>
      </c>
      <c r="G182" s="28">
        <v>1</v>
      </c>
      <c r="H182" s="28">
        <v>1</v>
      </c>
      <c r="I182" s="28">
        <v>0</v>
      </c>
      <c r="J182" s="28">
        <v>0</v>
      </c>
      <c r="K182" s="28">
        <v>0</v>
      </c>
      <c r="L182" s="28">
        <v>0</v>
      </c>
      <c r="M182" s="29"/>
      <c r="N182" s="25"/>
    </row>
    <row r="183" spans="1:14" ht="12.75">
      <c r="A183" s="34" t="s">
        <v>2204</v>
      </c>
      <c r="B183" s="215" t="s">
        <v>2205</v>
      </c>
      <c r="C183" s="215"/>
      <c r="D183" s="30" t="s">
        <v>4081</v>
      </c>
      <c r="E183" s="26">
        <v>183</v>
      </c>
      <c r="F183" s="28">
        <v>60</v>
      </c>
      <c r="G183" s="28">
        <v>59</v>
      </c>
      <c r="H183" s="28">
        <v>32</v>
      </c>
      <c r="I183" s="28">
        <v>32</v>
      </c>
      <c r="J183" s="28">
        <v>0</v>
      </c>
      <c r="K183" s="28">
        <v>0</v>
      </c>
      <c r="L183" s="28">
        <v>0</v>
      </c>
      <c r="M183" s="29"/>
      <c r="N183" s="25"/>
    </row>
    <row r="184" spans="1:14" ht="12.75">
      <c r="A184" s="35"/>
      <c r="B184" s="224"/>
      <c r="C184" s="224"/>
      <c r="D184" s="30" t="s">
        <v>1913</v>
      </c>
      <c r="E184" s="26">
        <v>2</v>
      </c>
      <c r="F184" s="28">
        <v>1</v>
      </c>
      <c r="G184" s="28">
        <v>1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9"/>
      <c r="N184" s="25"/>
    </row>
    <row r="185" spans="1:14" ht="12.75">
      <c r="A185" s="35"/>
      <c r="B185" s="224"/>
      <c r="C185" s="224"/>
      <c r="D185" s="30" t="s">
        <v>1919</v>
      </c>
      <c r="E185" s="26">
        <v>40</v>
      </c>
      <c r="F185" s="28">
        <v>20</v>
      </c>
      <c r="G185" s="28">
        <v>20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9"/>
      <c r="N185" s="25"/>
    </row>
    <row r="186" spans="1:14" ht="12.75">
      <c r="A186" s="35"/>
      <c r="B186" s="224"/>
      <c r="C186" s="224"/>
      <c r="D186" s="30" t="s">
        <v>4082</v>
      </c>
      <c r="E186" s="26">
        <v>27</v>
      </c>
      <c r="F186" s="28">
        <v>13</v>
      </c>
      <c r="G186" s="28">
        <v>12</v>
      </c>
      <c r="H186" s="28">
        <v>2</v>
      </c>
      <c r="I186" s="28">
        <v>0</v>
      </c>
      <c r="J186" s="28">
        <v>0</v>
      </c>
      <c r="K186" s="28">
        <v>0</v>
      </c>
      <c r="L186" s="28">
        <v>0</v>
      </c>
      <c r="M186" s="29"/>
      <c r="N186" s="25"/>
    </row>
    <row r="187" spans="1:14" ht="12.75">
      <c r="A187" s="35"/>
      <c r="B187" s="224"/>
      <c r="C187" s="224"/>
      <c r="D187" s="30" t="s">
        <v>4083</v>
      </c>
      <c r="E187" s="26">
        <v>60</v>
      </c>
      <c r="F187" s="28">
        <v>15</v>
      </c>
      <c r="G187" s="28">
        <v>15</v>
      </c>
      <c r="H187" s="28">
        <v>15</v>
      </c>
      <c r="I187" s="28">
        <v>15</v>
      </c>
      <c r="J187" s="28">
        <v>0</v>
      </c>
      <c r="K187" s="28">
        <v>0</v>
      </c>
      <c r="L187" s="28">
        <v>0</v>
      </c>
      <c r="M187" s="29"/>
      <c r="N187" s="25"/>
    </row>
    <row r="188" spans="1:14" ht="12.75">
      <c r="A188" s="35"/>
      <c r="B188" s="224"/>
      <c r="C188" s="224"/>
      <c r="D188" s="30" t="s">
        <v>4084</v>
      </c>
      <c r="E188" s="26">
        <v>42</v>
      </c>
      <c r="F188" s="28">
        <v>11</v>
      </c>
      <c r="G188" s="28">
        <v>11</v>
      </c>
      <c r="H188" s="28">
        <v>10</v>
      </c>
      <c r="I188" s="28">
        <v>10</v>
      </c>
      <c r="J188" s="28">
        <v>0</v>
      </c>
      <c r="K188" s="28">
        <v>0</v>
      </c>
      <c r="L188" s="28">
        <v>0</v>
      </c>
      <c r="M188" s="29"/>
      <c r="N188" s="25"/>
    </row>
    <row r="189" spans="1:14" ht="12.75">
      <c r="A189" s="35"/>
      <c r="B189" s="224"/>
      <c r="C189" s="224"/>
      <c r="D189" s="30" t="s">
        <v>4086</v>
      </c>
      <c r="E189" s="26">
        <v>12</v>
      </c>
      <c r="F189" s="28">
        <v>0</v>
      </c>
      <c r="G189" s="28">
        <v>0</v>
      </c>
      <c r="H189" s="28">
        <v>5</v>
      </c>
      <c r="I189" s="28">
        <v>7</v>
      </c>
      <c r="J189" s="28">
        <v>0</v>
      </c>
      <c r="K189" s="28">
        <v>0</v>
      </c>
      <c r="L189" s="28">
        <v>0</v>
      </c>
      <c r="M189" s="29"/>
      <c r="N189" s="25"/>
    </row>
    <row r="190" spans="1:14" ht="12.75">
      <c r="A190" s="34" t="s">
        <v>2211</v>
      </c>
      <c r="B190" s="215" t="s">
        <v>2212</v>
      </c>
      <c r="C190" s="215"/>
      <c r="D190" s="30" t="s">
        <v>4081</v>
      </c>
      <c r="E190" s="26">
        <v>140</v>
      </c>
      <c r="F190" s="28">
        <v>47</v>
      </c>
      <c r="G190" s="28">
        <v>46</v>
      </c>
      <c r="H190" s="28">
        <v>30</v>
      </c>
      <c r="I190" s="28">
        <v>17</v>
      </c>
      <c r="J190" s="28">
        <v>0</v>
      </c>
      <c r="K190" s="28">
        <v>0</v>
      </c>
      <c r="L190" s="28">
        <v>0</v>
      </c>
      <c r="M190" s="29"/>
      <c r="N190" s="25"/>
    </row>
    <row r="191" spans="1:14" ht="12.75">
      <c r="A191" s="35"/>
      <c r="B191" s="224"/>
      <c r="C191" s="224"/>
      <c r="D191" s="30" t="s">
        <v>1913</v>
      </c>
      <c r="E191" s="26">
        <v>4</v>
      </c>
      <c r="F191" s="28">
        <v>2</v>
      </c>
      <c r="G191" s="28">
        <v>2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9"/>
      <c r="N191" s="25"/>
    </row>
    <row r="192" spans="1:14" ht="12.75">
      <c r="A192" s="35"/>
      <c r="B192" s="224"/>
      <c r="C192" s="224"/>
      <c r="D192" s="30" t="s">
        <v>1919</v>
      </c>
      <c r="E192" s="26">
        <v>26</v>
      </c>
      <c r="F192" s="28">
        <v>13</v>
      </c>
      <c r="G192" s="28">
        <v>13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9"/>
      <c r="N192" s="25"/>
    </row>
    <row r="193" spans="1:14" ht="12.75">
      <c r="A193" s="35"/>
      <c r="B193" s="224"/>
      <c r="C193" s="224"/>
      <c r="D193" s="30" t="s">
        <v>4082</v>
      </c>
      <c r="E193" s="26">
        <v>19</v>
      </c>
      <c r="F193" s="28">
        <v>7</v>
      </c>
      <c r="G193" s="28">
        <v>6</v>
      </c>
      <c r="H193" s="28">
        <v>6</v>
      </c>
      <c r="I193" s="28">
        <v>0</v>
      </c>
      <c r="J193" s="28">
        <v>0</v>
      </c>
      <c r="K193" s="28">
        <v>0</v>
      </c>
      <c r="L193" s="28">
        <v>0</v>
      </c>
      <c r="M193" s="29"/>
      <c r="N193" s="25"/>
    </row>
    <row r="194" spans="1:14" ht="12.75">
      <c r="A194" s="35"/>
      <c r="B194" s="224"/>
      <c r="C194" s="224"/>
      <c r="D194" s="30" t="s">
        <v>4085</v>
      </c>
      <c r="E194" s="26">
        <v>24</v>
      </c>
      <c r="F194" s="28">
        <v>7</v>
      </c>
      <c r="G194" s="28">
        <v>8</v>
      </c>
      <c r="H194" s="28">
        <v>9</v>
      </c>
      <c r="I194" s="28">
        <v>0</v>
      </c>
      <c r="J194" s="28">
        <v>0</v>
      </c>
      <c r="K194" s="28">
        <v>0</v>
      </c>
      <c r="L194" s="28">
        <v>0</v>
      </c>
      <c r="M194" s="29"/>
      <c r="N194" s="25"/>
    </row>
    <row r="195" spans="1:14" ht="12.75">
      <c r="A195" s="35"/>
      <c r="B195" s="224"/>
      <c r="C195" s="224"/>
      <c r="D195" s="30" t="s">
        <v>4083</v>
      </c>
      <c r="E195" s="26">
        <v>63</v>
      </c>
      <c r="F195" s="28">
        <v>17</v>
      </c>
      <c r="G195" s="28">
        <v>16</v>
      </c>
      <c r="H195" s="28">
        <v>14</v>
      </c>
      <c r="I195" s="28">
        <v>16</v>
      </c>
      <c r="J195" s="28">
        <v>0</v>
      </c>
      <c r="K195" s="28">
        <v>0</v>
      </c>
      <c r="L195" s="28">
        <v>0</v>
      </c>
      <c r="M195" s="29"/>
      <c r="N195" s="25"/>
    </row>
    <row r="196" spans="1:14" ht="12.75">
      <c r="A196" s="35"/>
      <c r="B196" s="224"/>
      <c r="C196" s="224"/>
      <c r="D196" s="30" t="s">
        <v>4084</v>
      </c>
      <c r="E196" s="26">
        <v>4</v>
      </c>
      <c r="F196" s="28">
        <v>1</v>
      </c>
      <c r="G196" s="28">
        <v>1</v>
      </c>
      <c r="H196" s="28">
        <v>1</v>
      </c>
      <c r="I196" s="28">
        <v>1</v>
      </c>
      <c r="J196" s="28">
        <v>0</v>
      </c>
      <c r="K196" s="28">
        <v>0</v>
      </c>
      <c r="L196" s="28">
        <v>0</v>
      </c>
      <c r="M196" s="29"/>
      <c r="N196" s="25"/>
    </row>
    <row r="197" spans="1:14" ht="12.75">
      <c r="A197" s="34" t="s">
        <v>2220</v>
      </c>
      <c r="B197" s="215" t="s">
        <v>2221</v>
      </c>
      <c r="C197" s="215"/>
      <c r="D197" s="30" t="s">
        <v>4081</v>
      </c>
      <c r="E197" s="26">
        <v>134</v>
      </c>
      <c r="F197" s="28">
        <v>42</v>
      </c>
      <c r="G197" s="28">
        <v>41</v>
      </c>
      <c r="H197" s="28">
        <v>26</v>
      </c>
      <c r="I197" s="28">
        <v>25</v>
      </c>
      <c r="J197" s="28">
        <v>0</v>
      </c>
      <c r="K197" s="28">
        <v>0</v>
      </c>
      <c r="L197" s="28">
        <v>0</v>
      </c>
      <c r="M197" s="29"/>
      <c r="N197" s="25"/>
    </row>
    <row r="198" spans="1:14" ht="12.75">
      <c r="A198" s="35"/>
      <c r="B198" s="224"/>
      <c r="C198" s="224"/>
      <c r="D198" s="30" t="s">
        <v>1919</v>
      </c>
      <c r="E198" s="26">
        <v>32</v>
      </c>
      <c r="F198" s="28">
        <v>16</v>
      </c>
      <c r="G198" s="28">
        <v>16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9"/>
      <c r="N198" s="25"/>
    </row>
    <row r="199" spans="1:14" ht="12.75">
      <c r="A199" s="35"/>
      <c r="B199" s="224"/>
      <c r="C199" s="224"/>
      <c r="D199" s="30" t="s">
        <v>4083</v>
      </c>
      <c r="E199" s="26">
        <v>80</v>
      </c>
      <c r="F199" s="28">
        <v>21</v>
      </c>
      <c r="G199" s="28">
        <v>20</v>
      </c>
      <c r="H199" s="28">
        <v>20</v>
      </c>
      <c r="I199" s="28">
        <v>19</v>
      </c>
      <c r="J199" s="28">
        <v>0</v>
      </c>
      <c r="K199" s="28">
        <v>0</v>
      </c>
      <c r="L199" s="28">
        <v>0</v>
      </c>
      <c r="M199" s="29"/>
      <c r="N199" s="25"/>
    </row>
    <row r="200" spans="1:14" ht="12.75">
      <c r="A200" s="35"/>
      <c r="B200" s="224"/>
      <c r="C200" s="224"/>
      <c r="D200" s="30" t="s">
        <v>4092</v>
      </c>
      <c r="E200" s="26">
        <v>11</v>
      </c>
      <c r="F200" s="28">
        <v>2</v>
      </c>
      <c r="G200" s="28">
        <v>3</v>
      </c>
      <c r="H200" s="28">
        <v>3</v>
      </c>
      <c r="I200" s="28">
        <v>3</v>
      </c>
      <c r="J200" s="28">
        <v>0</v>
      </c>
      <c r="K200" s="28">
        <v>0</v>
      </c>
      <c r="L200" s="28">
        <v>0</v>
      </c>
      <c r="M200" s="29"/>
      <c r="N200" s="25"/>
    </row>
    <row r="201" spans="1:14" ht="12.75">
      <c r="A201" s="35"/>
      <c r="B201" s="224"/>
      <c r="C201" s="224"/>
      <c r="D201" s="30" t="s">
        <v>4084</v>
      </c>
      <c r="E201" s="26">
        <v>11</v>
      </c>
      <c r="F201" s="28">
        <v>3</v>
      </c>
      <c r="G201" s="28">
        <v>2</v>
      </c>
      <c r="H201" s="28">
        <v>3</v>
      </c>
      <c r="I201" s="28">
        <v>3</v>
      </c>
      <c r="J201" s="28">
        <v>0</v>
      </c>
      <c r="K201" s="28">
        <v>0</v>
      </c>
      <c r="L201" s="28">
        <v>0</v>
      </c>
      <c r="M201" s="29"/>
      <c r="N201" s="25"/>
    </row>
    <row r="202" spans="1:14" ht="12.75">
      <c r="A202" s="34" t="s">
        <v>2229</v>
      </c>
      <c r="B202" s="215" t="s">
        <v>2230</v>
      </c>
      <c r="C202" s="215"/>
      <c r="D202" s="30" t="s">
        <v>4081</v>
      </c>
      <c r="E202" s="26">
        <v>185</v>
      </c>
      <c r="F202" s="28">
        <v>56</v>
      </c>
      <c r="G202" s="28">
        <v>51</v>
      </c>
      <c r="H202" s="28">
        <v>37</v>
      </c>
      <c r="I202" s="28">
        <v>40</v>
      </c>
      <c r="J202" s="28">
        <v>1</v>
      </c>
      <c r="K202" s="28">
        <v>0</v>
      </c>
      <c r="L202" s="28">
        <v>0</v>
      </c>
      <c r="M202" s="29"/>
      <c r="N202" s="25"/>
    </row>
    <row r="203" spans="1:14" ht="12.75">
      <c r="A203" s="35"/>
      <c r="B203" s="224"/>
      <c r="C203" s="224"/>
      <c r="D203" s="30" t="s">
        <v>1913</v>
      </c>
      <c r="E203" s="26">
        <v>1</v>
      </c>
      <c r="F203" s="28">
        <v>1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9"/>
      <c r="N203" s="25"/>
    </row>
    <row r="204" spans="1:14" ht="12.75">
      <c r="A204" s="35"/>
      <c r="B204" s="224"/>
      <c r="C204" s="224"/>
      <c r="D204" s="30" t="s">
        <v>1919</v>
      </c>
      <c r="E204" s="26">
        <v>26</v>
      </c>
      <c r="F204" s="28">
        <v>14</v>
      </c>
      <c r="G204" s="28">
        <v>12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9"/>
      <c r="N204" s="25"/>
    </row>
    <row r="205" spans="1:14" ht="12.75">
      <c r="A205" s="35"/>
      <c r="B205" s="224"/>
      <c r="C205" s="224"/>
      <c r="D205" s="30" t="s">
        <v>4083</v>
      </c>
      <c r="E205" s="26">
        <v>128</v>
      </c>
      <c r="F205" s="28">
        <v>33</v>
      </c>
      <c r="G205" s="28">
        <v>32</v>
      </c>
      <c r="H205" s="28">
        <v>32</v>
      </c>
      <c r="I205" s="28">
        <v>30</v>
      </c>
      <c r="J205" s="28">
        <v>1</v>
      </c>
      <c r="K205" s="28">
        <v>0</v>
      </c>
      <c r="L205" s="28">
        <v>0</v>
      </c>
      <c r="M205" s="29"/>
      <c r="N205" s="25"/>
    </row>
    <row r="206" spans="1:14" ht="12.75">
      <c r="A206" s="35"/>
      <c r="B206" s="224"/>
      <c r="C206" s="224"/>
      <c r="D206" s="30" t="s">
        <v>4092</v>
      </c>
      <c r="E206" s="26">
        <v>5</v>
      </c>
      <c r="F206" s="28">
        <v>0</v>
      </c>
      <c r="G206" s="28">
        <v>0</v>
      </c>
      <c r="H206" s="28">
        <v>0</v>
      </c>
      <c r="I206" s="28">
        <v>5</v>
      </c>
      <c r="J206" s="28">
        <v>0</v>
      </c>
      <c r="K206" s="28">
        <v>0</v>
      </c>
      <c r="L206" s="28">
        <v>0</v>
      </c>
      <c r="M206" s="29"/>
      <c r="N206" s="25"/>
    </row>
    <row r="207" spans="1:14" ht="12.75">
      <c r="A207" s="35"/>
      <c r="B207" s="224"/>
      <c r="C207" s="224"/>
      <c r="D207" s="30" t="s">
        <v>4084</v>
      </c>
      <c r="E207" s="26">
        <v>20</v>
      </c>
      <c r="F207" s="28">
        <v>8</v>
      </c>
      <c r="G207" s="28">
        <v>7</v>
      </c>
      <c r="H207" s="28">
        <v>5</v>
      </c>
      <c r="I207" s="28">
        <v>0</v>
      </c>
      <c r="J207" s="28">
        <v>0</v>
      </c>
      <c r="K207" s="28">
        <v>0</v>
      </c>
      <c r="L207" s="28">
        <v>0</v>
      </c>
      <c r="M207" s="29"/>
      <c r="N207" s="25"/>
    </row>
    <row r="208" spans="1:14" ht="12.75">
      <c r="A208" s="35"/>
      <c r="B208" s="224"/>
      <c r="C208" s="224"/>
      <c r="D208" s="30" t="s">
        <v>4086</v>
      </c>
      <c r="E208" s="26">
        <v>5</v>
      </c>
      <c r="F208" s="28">
        <v>0</v>
      </c>
      <c r="G208" s="28">
        <v>0</v>
      </c>
      <c r="H208" s="28">
        <v>0</v>
      </c>
      <c r="I208" s="28">
        <v>5</v>
      </c>
      <c r="J208" s="28">
        <v>0</v>
      </c>
      <c r="K208" s="28">
        <v>0</v>
      </c>
      <c r="L208" s="28">
        <v>0</v>
      </c>
      <c r="M208" s="29"/>
      <c r="N208" s="25"/>
    </row>
    <row r="209" spans="1:14" ht="12.75">
      <c r="A209" s="34" t="s">
        <v>2238</v>
      </c>
      <c r="B209" s="215" t="s">
        <v>2239</v>
      </c>
      <c r="C209" s="215"/>
      <c r="D209" s="30" t="s">
        <v>4081</v>
      </c>
      <c r="E209" s="26">
        <v>237</v>
      </c>
      <c r="F209" s="28">
        <v>66</v>
      </c>
      <c r="G209" s="28">
        <v>61</v>
      </c>
      <c r="H209" s="28">
        <v>56</v>
      </c>
      <c r="I209" s="28">
        <v>54</v>
      </c>
      <c r="J209" s="28">
        <v>0</v>
      </c>
      <c r="K209" s="28">
        <v>0</v>
      </c>
      <c r="L209" s="28">
        <v>0</v>
      </c>
      <c r="M209" s="29"/>
      <c r="N209" s="25"/>
    </row>
    <row r="210" spans="1:14" ht="12.75">
      <c r="A210" s="35"/>
      <c r="B210" s="224"/>
      <c r="C210" s="224"/>
      <c r="D210" s="30" t="s">
        <v>1913</v>
      </c>
      <c r="E210" s="26">
        <v>4</v>
      </c>
      <c r="F210" s="28">
        <v>2</v>
      </c>
      <c r="G210" s="28">
        <v>2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9"/>
      <c r="N210" s="25"/>
    </row>
    <row r="211" spans="1:14" ht="12.75">
      <c r="A211" s="35"/>
      <c r="B211" s="224"/>
      <c r="C211" s="224"/>
      <c r="D211" s="30" t="s">
        <v>1919</v>
      </c>
      <c r="E211" s="26">
        <v>26</v>
      </c>
      <c r="F211" s="28">
        <v>15</v>
      </c>
      <c r="G211" s="28">
        <v>11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9"/>
      <c r="N211" s="25"/>
    </row>
    <row r="212" spans="1:14" ht="12.75">
      <c r="A212" s="35"/>
      <c r="B212" s="224"/>
      <c r="C212" s="224"/>
      <c r="D212" s="30" t="s">
        <v>4082</v>
      </c>
      <c r="E212" s="26">
        <v>14</v>
      </c>
      <c r="F212" s="28">
        <v>8</v>
      </c>
      <c r="G212" s="28">
        <v>6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9"/>
      <c r="N212" s="25"/>
    </row>
    <row r="213" spans="1:14" ht="12.75">
      <c r="A213" s="35"/>
      <c r="B213" s="224"/>
      <c r="C213" s="224"/>
      <c r="D213" s="30" t="s">
        <v>4088</v>
      </c>
      <c r="E213" s="26">
        <v>137</v>
      </c>
      <c r="F213" s="28">
        <v>35</v>
      </c>
      <c r="G213" s="28">
        <v>35</v>
      </c>
      <c r="H213" s="28">
        <v>35</v>
      </c>
      <c r="I213" s="28">
        <v>32</v>
      </c>
      <c r="J213" s="28">
        <v>0</v>
      </c>
      <c r="K213" s="28">
        <v>0</v>
      </c>
      <c r="L213" s="28">
        <v>0</v>
      </c>
      <c r="M213" s="29"/>
      <c r="N213" s="25"/>
    </row>
    <row r="214" spans="1:14" ht="12.75">
      <c r="A214" s="35"/>
      <c r="B214" s="224"/>
      <c r="C214" s="224"/>
      <c r="D214" s="30" t="s">
        <v>4090</v>
      </c>
      <c r="E214" s="26">
        <v>27</v>
      </c>
      <c r="F214" s="28">
        <v>6</v>
      </c>
      <c r="G214" s="28">
        <v>7</v>
      </c>
      <c r="H214" s="28">
        <v>7</v>
      </c>
      <c r="I214" s="28">
        <v>7</v>
      </c>
      <c r="J214" s="28">
        <v>0</v>
      </c>
      <c r="K214" s="28">
        <v>0</v>
      </c>
      <c r="L214" s="28">
        <v>0</v>
      </c>
      <c r="M214" s="29"/>
      <c r="N214" s="25"/>
    </row>
    <row r="215" spans="1:14" ht="12.75">
      <c r="A215" s="35"/>
      <c r="B215" s="224"/>
      <c r="C215" s="224"/>
      <c r="D215" s="30" t="s">
        <v>4089</v>
      </c>
      <c r="E215" s="26">
        <v>18</v>
      </c>
      <c r="F215" s="28">
        <v>0</v>
      </c>
      <c r="G215" s="28">
        <v>0</v>
      </c>
      <c r="H215" s="28">
        <v>9</v>
      </c>
      <c r="I215" s="28">
        <v>9</v>
      </c>
      <c r="J215" s="28">
        <v>0</v>
      </c>
      <c r="K215" s="28">
        <v>0</v>
      </c>
      <c r="L215" s="28">
        <v>0</v>
      </c>
      <c r="M215" s="29"/>
      <c r="N215" s="25"/>
    </row>
    <row r="216" spans="1:14" ht="12.75">
      <c r="A216" s="35"/>
      <c r="B216" s="224"/>
      <c r="C216" s="224"/>
      <c r="D216" s="30" t="s">
        <v>4086</v>
      </c>
      <c r="E216" s="26">
        <v>11</v>
      </c>
      <c r="F216" s="28">
        <v>0</v>
      </c>
      <c r="G216" s="28">
        <v>0</v>
      </c>
      <c r="H216" s="28">
        <v>5</v>
      </c>
      <c r="I216" s="28">
        <v>6</v>
      </c>
      <c r="J216" s="28">
        <v>0</v>
      </c>
      <c r="K216" s="28">
        <v>0</v>
      </c>
      <c r="L216" s="28">
        <v>0</v>
      </c>
      <c r="M216" s="29"/>
      <c r="N216" s="25"/>
    </row>
    <row r="217" spans="1:14" ht="12.75">
      <c r="A217" s="34" t="s">
        <v>2247</v>
      </c>
      <c r="B217" s="215" t="s">
        <v>2248</v>
      </c>
      <c r="C217" s="215"/>
      <c r="D217" s="30" t="s">
        <v>4081</v>
      </c>
      <c r="E217" s="26">
        <v>172</v>
      </c>
      <c r="F217" s="28">
        <v>47</v>
      </c>
      <c r="G217" s="28">
        <v>42</v>
      </c>
      <c r="H217" s="28">
        <v>40</v>
      </c>
      <c r="I217" s="28">
        <v>41</v>
      </c>
      <c r="J217" s="28">
        <v>2</v>
      </c>
      <c r="K217" s="28">
        <v>0</v>
      </c>
      <c r="L217" s="28">
        <v>0</v>
      </c>
      <c r="M217" s="29"/>
      <c r="N217" s="25"/>
    </row>
    <row r="218" spans="1:14" ht="12.75">
      <c r="A218" s="35"/>
      <c r="B218" s="224"/>
      <c r="C218" s="224"/>
      <c r="D218" s="30" t="s">
        <v>1919</v>
      </c>
      <c r="E218" s="26">
        <v>18</v>
      </c>
      <c r="F218" s="28">
        <v>10</v>
      </c>
      <c r="G218" s="28">
        <v>8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9"/>
      <c r="N218" s="25"/>
    </row>
    <row r="219" spans="1:14" ht="12.75">
      <c r="A219" s="35"/>
      <c r="B219" s="224"/>
      <c r="C219" s="224"/>
      <c r="D219" s="30" t="s">
        <v>4082</v>
      </c>
      <c r="E219" s="26">
        <v>8</v>
      </c>
      <c r="F219" s="28">
        <v>5</v>
      </c>
      <c r="G219" s="28">
        <v>3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9"/>
      <c r="N219" s="25"/>
    </row>
    <row r="220" spans="1:14" ht="12.75">
      <c r="A220" s="35"/>
      <c r="B220" s="224"/>
      <c r="C220" s="224"/>
      <c r="D220" s="30" t="s">
        <v>4088</v>
      </c>
      <c r="E220" s="26">
        <v>77</v>
      </c>
      <c r="F220" s="28">
        <v>20</v>
      </c>
      <c r="G220" s="28">
        <v>19</v>
      </c>
      <c r="H220" s="28">
        <v>19</v>
      </c>
      <c r="I220" s="28">
        <v>19</v>
      </c>
      <c r="J220" s="28">
        <v>0</v>
      </c>
      <c r="K220" s="28">
        <v>0</v>
      </c>
      <c r="L220" s="28">
        <v>0</v>
      </c>
      <c r="M220" s="29"/>
      <c r="N220" s="25"/>
    </row>
    <row r="221" spans="1:14" ht="12.75">
      <c r="A221" s="35"/>
      <c r="B221" s="224"/>
      <c r="C221" s="224"/>
      <c r="D221" s="30" t="s">
        <v>4090</v>
      </c>
      <c r="E221" s="26">
        <v>38</v>
      </c>
      <c r="F221" s="28">
        <v>10</v>
      </c>
      <c r="G221" s="28">
        <v>10</v>
      </c>
      <c r="H221" s="28">
        <v>9</v>
      </c>
      <c r="I221" s="28">
        <v>9</v>
      </c>
      <c r="J221" s="28">
        <v>0</v>
      </c>
      <c r="K221" s="28">
        <v>0</v>
      </c>
      <c r="L221" s="28">
        <v>0</v>
      </c>
      <c r="M221" s="29"/>
      <c r="N221" s="25"/>
    </row>
    <row r="222" spans="1:14" ht="12.75">
      <c r="A222" s="35"/>
      <c r="B222" s="224"/>
      <c r="C222" s="224"/>
      <c r="D222" s="30" t="s">
        <v>4089</v>
      </c>
      <c r="E222" s="26">
        <v>11</v>
      </c>
      <c r="F222" s="28">
        <v>0</v>
      </c>
      <c r="G222" s="28">
        <v>0</v>
      </c>
      <c r="H222" s="28">
        <v>5</v>
      </c>
      <c r="I222" s="28">
        <v>6</v>
      </c>
      <c r="J222" s="28">
        <v>0</v>
      </c>
      <c r="K222" s="28">
        <v>0</v>
      </c>
      <c r="L222" s="28">
        <v>0</v>
      </c>
      <c r="M222" s="29"/>
      <c r="N222" s="25"/>
    </row>
    <row r="223" spans="1:14" ht="12.75">
      <c r="A223" s="35"/>
      <c r="B223" s="224"/>
      <c r="C223" s="224"/>
      <c r="D223" s="30" t="s">
        <v>4086</v>
      </c>
      <c r="E223" s="26">
        <v>10</v>
      </c>
      <c r="F223" s="28">
        <v>0</v>
      </c>
      <c r="G223" s="28">
        <v>0</v>
      </c>
      <c r="H223" s="28">
        <v>5</v>
      </c>
      <c r="I223" s="28">
        <v>5</v>
      </c>
      <c r="J223" s="28">
        <v>0</v>
      </c>
      <c r="K223" s="28">
        <v>0</v>
      </c>
      <c r="L223" s="28">
        <v>0</v>
      </c>
      <c r="M223" s="29"/>
      <c r="N223" s="25"/>
    </row>
    <row r="224" spans="1:14" ht="12.75">
      <c r="A224" s="35"/>
      <c r="B224" s="224"/>
      <c r="C224" s="224"/>
      <c r="D224" s="30" t="s">
        <v>4091</v>
      </c>
      <c r="E224" s="26">
        <v>10</v>
      </c>
      <c r="F224" s="28">
        <v>2</v>
      </c>
      <c r="G224" s="28">
        <v>2</v>
      </c>
      <c r="H224" s="28">
        <v>2</v>
      </c>
      <c r="I224" s="28">
        <v>2</v>
      </c>
      <c r="J224" s="28">
        <v>2</v>
      </c>
      <c r="K224" s="28">
        <v>0</v>
      </c>
      <c r="L224" s="28">
        <v>0</v>
      </c>
      <c r="M224" s="29"/>
      <c r="N224" s="25"/>
    </row>
    <row r="225" spans="1:14" ht="12.75">
      <c r="A225" s="34" t="s">
        <v>2257</v>
      </c>
      <c r="B225" s="215" t="s">
        <v>2258</v>
      </c>
      <c r="C225" s="215"/>
      <c r="D225" s="30" t="s">
        <v>4081</v>
      </c>
      <c r="E225" s="26">
        <v>58</v>
      </c>
      <c r="F225" s="28">
        <v>22</v>
      </c>
      <c r="G225" s="28">
        <v>22</v>
      </c>
      <c r="H225" s="28">
        <v>9</v>
      </c>
      <c r="I225" s="28">
        <v>5</v>
      </c>
      <c r="J225" s="28">
        <v>0</v>
      </c>
      <c r="K225" s="28">
        <v>0</v>
      </c>
      <c r="L225" s="28">
        <v>0</v>
      </c>
      <c r="M225" s="29"/>
      <c r="N225" s="25"/>
    </row>
    <row r="226" spans="1:14" ht="12.75">
      <c r="A226" s="35"/>
      <c r="B226" s="224"/>
      <c r="C226" s="224"/>
      <c r="D226" s="30" t="s">
        <v>1913</v>
      </c>
      <c r="E226" s="26">
        <v>2</v>
      </c>
      <c r="F226" s="28">
        <v>1</v>
      </c>
      <c r="G226" s="28">
        <v>1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9"/>
      <c r="N226" s="25"/>
    </row>
    <row r="227" spans="1:14" ht="12.75">
      <c r="A227" s="35"/>
      <c r="B227" s="224"/>
      <c r="C227" s="224"/>
      <c r="D227" s="30" t="s">
        <v>1919</v>
      </c>
      <c r="E227" s="26">
        <v>24</v>
      </c>
      <c r="F227" s="28">
        <v>12</v>
      </c>
      <c r="G227" s="28">
        <v>12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9"/>
      <c r="N227" s="25"/>
    </row>
    <row r="228" spans="1:14" ht="12.75">
      <c r="A228" s="35"/>
      <c r="B228" s="224"/>
      <c r="C228" s="224"/>
      <c r="D228" s="30" t="s">
        <v>4082</v>
      </c>
      <c r="E228" s="26">
        <v>3</v>
      </c>
      <c r="F228" s="28">
        <v>1</v>
      </c>
      <c r="G228" s="28">
        <v>1</v>
      </c>
      <c r="H228" s="28">
        <v>1</v>
      </c>
      <c r="I228" s="28">
        <v>0</v>
      </c>
      <c r="J228" s="28">
        <v>0</v>
      </c>
      <c r="K228" s="28">
        <v>0</v>
      </c>
      <c r="L228" s="28">
        <v>0</v>
      </c>
      <c r="M228" s="29"/>
      <c r="N228" s="25"/>
    </row>
    <row r="229" spans="1:14" ht="12.75">
      <c r="A229" s="35"/>
      <c r="B229" s="224"/>
      <c r="C229" s="224"/>
      <c r="D229" s="30" t="s">
        <v>4083</v>
      </c>
      <c r="E229" s="26">
        <v>19</v>
      </c>
      <c r="F229" s="28">
        <v>5</v>
      </c>
      <c r="G229" s="28">
        <v>5</v>
      </c>
      <c r="H229" s="28">
        <v>5</v>
      </c>
      <c r="I229" s="28">
        <v>4</v>
      </c>
      <c r="J229" s="28">
        <v>0</v>
      </c>
      <c r="K229" s="28">
        <v>0</v>
      </c>
      <c r="L229" s="28">
        <v>0</v>
      </c>
      <c r="M229" s="29"/>
      <c r="N229" s="25"/>
    </row>
    <row r="230" spans="1:14" ht="12.75">
      <c r="A230" s="35"/>
      <c r="B230" s="224"/>
      <c r="C230" s="224"/>
      <c r="D230" s="30" t="s">
        <v>4084</v>
      </c>
      <c r="E230" s="26">
        <v>4</v>
      </c>
      <c r="F230" s="28">
        <v>1</v>
      </c>
      <c r="G230" s="28">
        <v>1</v>
      </c>
      <c r="H230" s="28">
        <v>1</v>
      </c>
      <c r="I230" s="28">
        <v>1</v>
      </c>
      <c r="J230" s="28">
        <v>0</v>
      </c>
      <c r="K230" s="28">
        <v>0</v>
      </c>
      <c r="L230" s="28">
        <v>0</v>
      </c>
      <c r="M230" s="29"/>
      <c r="N230" s="25"/>
    </row>
    <row r="231" spans="1:14" ht="12.75">
      <c r="A231" s="35"/>
      <c r="B231" s="224"/>
      <c r="C231" s="224"/>
      <c r="D231" s="30" t="s">
        <v>4091</v>
      </c>
      <c r="E231" s="26">
        <v>6</v>
      </c>
      <c r="F231" s="28">
        <v>2</v>
      </c>
      <c r="G231" s="28">
        <v>2</v>
      </c>
      <c r="H231" s="28">
        <v>2</v>
      </c>
      <c r="I231" s="28">
        <v>0</v>
      </c>
      <c r="J231" s="28">
        <v>0</v>
      </c>
      <c r="K231" s="28">
        <v>0</v>
      </c>
      <c r="L231" s="28">
        <v>0</v>
      </c>
      <c r="M231" s="29"/>
      <c r="N231" s="25"/>
    </row>
    <row r="232" spans="1:14" ht="12.75">
      <c r="A232" s="34" t="s">
        <v>2265</v>
      </c>
      <c r="B232" s="215" t="s">
        <v>2266</v>
      </c>
      <c r="C232" s="215"/>
      <c r="D232" s="30" t="s">
        <v>4081</v>
      </c>
      <c r="E232" s="26">
        <v>221</v>
      </c>
      <c r="F232" s="28">
        <v>79</v>
      </c>
      <c r="G232" s="28">
        <v>74</v>
      </c>
      <c r="H232" s="28">
        <v>46</v>
      </c>
      <c r="I232" s="28">
        <v>22</v>
      </c>
      <c r="J232" s="28">
        <v>0</v>
      </c>
      <c r="K232" s="28">
        <v>0</v>
      </c>
      <c r="L232" s="28">
        <v>0</v>
      </c>
      <c r="M232" s="29"/>
      <c r="N232" s="25"/>
    </row>
    <row r="233" spans="1:14" ht="12.75">
      <c r="A233" s="35"/>
      <c r="B233" s="224"/>
      <c r="C233" s="224"/>
      <c r="D233" s="30" t="s">
        <v>1913</v>
      </c>
      <c r="E233" s="26">
        <v>8</v>
      </c>
      <c r="F233" s="28">
        <v>5</v>
      </c>
      <c r="G233" s="28">
        <v>3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9"/>
      <c r="N233" s="25"/>
    </row>
    <row r="234" spans="1:14" ht="12.75">
      <c r="A234" s="35"/>
      <c r="B234" s="224"/>
      <c r="C234" s="224"/>
      <c r="D234" s="30" t="s">
        <v>1919</v>
      </c>
      <c r="E234" s="26">
        <v>59</v>
      </c>
      <c r="F234" s="28">
        <v>30</v>
      </c>
      <c r="G234" s="28">
        <v>29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9"/>
      <c r="N234" s="25"/>
    </row>
    <row r="235" spans="1:14" ht="12.75">
      <c r="A235" s="35"/>
      <c r="B235" s="224"/>
      <c r="C235" s="224"/>
      <c r="D235" s="30" t="s">
        <v>4082</v>
      </c>
      <c r="E235" s="26">
        <v>50</v>
      </c>
      <c r="F235" s="28">
        <v>16</v>
      </c>
      <c r="G235" s="28">
        <v>15</v>
      </c>
      <c r="H235" s="28">
        <v>19</v>
      </c>
      <c r="I235" s="28">
        <v>0</v>
      </c>
      <c r="J235" s="28">
        <v>0</v>
      </c>
      <c r="K235" s="28">
        <v>0</v>
      </c>
      <c r="L235" s="28">
        <v>0</v>
      </c>
      <c r="M235" s="29"/>
      <c r="N235" s="25"/>
    </row>
    <row r="236" spans="1:14" ht="12.75">
      <c r="A236" s="35"/>
      <c r="B236" s="224"/>
      <c r="C236" s="224"/>
      <c r="D236" s="30" t="s">
        <v>4085</v>
      </c>
      <c r="E236" s="26">
        <v>3</v>
      </c>
      <c r="F236" s="28">
        <v>1</v>
      </c>
      <c r="G236" s="28">
        <v>1</v>
      </c>
      <c r="H236" s="28">
        <v>1</v>
      </c>
      <c r="I236" s="28">
        <v>0</v>
      </c>
      <c r="J236" s="28">
        <v>0</v>
      </c>
      <c r="K236" s="28">
        <v>0</v>
      </c>
      <c r="L236" s="28">
        <v>0</v>
      </c>
      <c r="M236" s="29"/>
      <c r="N236" s="25"/>
    </row>
    <row r="237" spans="1:14" ht="12.75">
      <c r="A237" s="35"/>
      <c r="B237" s="224"/>
      <c r="C237" s="224"/>
      <c r="D237" s="30" t="s">
        <v>4083</v>
      </c>
      <c r="E237" s="26">
        <v>86</v>
      </c>
      <c r="F237" s="28">
        <v>23</v>
      </c>
      <c r="G237" s="28">
        <v>21</v>
      </c>
      <c r="H237" s="28">
        <v>21</v>
      </c>
      <c r="I237" s="28">
        <v>21</v>
      </c>
      <c r="J237" s="28">
        <v>0</v>
      </c>
      <c r="K237" s="28">
        <v>0</v>
      </c>
      <c r="L237" s="28">
        <v>0</v>
      </c>
      <c r="M237" s="29"/>
      <c r="N237" s="25"/>
    </row>
    <row r="238" spans="1:14" ht="12.75">
      <c r="A238" s="35"/>
      <c r="B238" s="224"/>
      <c r="C238" s="224"/>
      <c r="D238" s="30" t="s">
        <v>4092</v>
      </c>
      <c r="E238" s="26">
        <v>15</v>
      </c>
      <c r="F238" s="28">
        <v>4</v>
      </c>
      <c r="G238" s="28">
        <v>5</v>
      </c>
      <c r="H238" s="28">
        <v>5</v>
      </c>
      <c r="I238" s="28">
        <v>1</v>
      </c>
      <c r="J238" s="28">
        <v>0</v>
      </c>
      <c r="K238" s="28">
        <v>0</v>
      </c>
      <c r="L238" s="28">
        <v>0</v>
      </c>
      <c r="M238" s="29"/>
      <c r="N238" s="25"/>
    </row>
    <row r="239" spans="1:14" ht="12.75">
      <c r="A239" s="34" t="s">
        <v>2271</v>
      </c>
      <c r="B239" s="215" t="s">
        <v>2272</v>
      </c>
      <c r="C239" s="215"/>
      <c r="D239" s="30" t="s">
        <v>4081</v>
      </c>
      <c r="E239" s="26">
        <v>177</v>
      </c>
      <c r="F239" s="28">
        <v>64</v>
      </c>
      <c r="G239" s="28">
        <v>63</v>
      </c>
      <c r="H239" s="28">
        <v>24</v>
      </c>
      <c r="I239" s="28">
        <v>26</v>
      </c>
      <c r="J239" s="28">
        <v>0</v>
      </c>
      <c r="K239" s="28">
        <v>0</v>
      </c>
      <c r="L239" s="28">
        <v>0</v>
      </c>
      <c r="M239" s="29"/>
      <c r="N239" s="25"/>
    </row>
    <row r="240" spans="1:14" ht="12.75">
      <c r="A240" s="35"/>
      <c r="B240" s="224"/>
      <c r="C240" s="224"/>
      <c r="D240" s="30" t="s">
        <v>1913</v>
      </c>
      <c r="E240" s="26">
        <v>6</v>
      </c>
      <c r="F240" s="28">
        <v>3</v>
      </c>
      <c r="G240" s="28">
        <v>3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9"/>
      <c r="N240" s="25"/>
    </row>
    <row r="241" spans="1:14" ht="12.75">
      <c r="A241" s="35"/>
      <c r="B241" s="224"/>
      <c r="C241" s="224"/>
      <c r="D241" s="30" t="s">
        <v>1919</v>
      </c>
      <c r="E241" s="26">
        <v>44</v>
      </c>
      <c r="F241" s="28">
        <v>22</v>
      </c>
      <c r="G241" s="28">
        <v>22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9"/>
      <c r="N241" s="25"/>
    </row>
    <row r="242" spans="1:14" ht="12.75">
      <c r="A242" s="35"/>
      <c r="B242" s="224"/>
      <c r="C242" s="224"/>
      <c r="D242" s="30" t="s">
        <v>4082</v>
      </c>
      <c r="E242" s="26">
        <v>33</v>
      </c>
      <c r="F242" s="28">
        <v>18</v>
      </c>
      <c r="G242" s="28">
        <v>15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9"/>
      <c r="N242" s="25"/>
    </row>
    <row r="243" spans="1:14" ht="12.75">
      <c r="A243" s="35"/>
      <c r="B243" s="224"/>
      <c r="C243" s="224"/>
      <c r="D243" s="30" t="s">
        <v>4085</v>
      </c>
      <c r="E243" s="26">
        <v>21</v>
      </c>
      <c r="F243" s="28">
        <v>3</v>
      </c>
      <c r="G243" s="28">
        <v>5</v>
      </c>
      <c r="H243" s="28">
        <v>6</v>
      </c>
      <c r="I243" s="28">
        <v>7</v>
      </c>
      <c r="J243" s="28">
        <v>0</v>
      </c>
      <c r="K243" s="28">
        <v>0</v>
      </c>
      <c r="L243" s="28">
        <v>0</v>
      </c>
      <c r="M243" s="29"/>
      <c r="N243" s="25"/>
    </row>
    <row r="244" spans="1:14" ht="12.75">
      <c r="A244" s="35"/>
      <c r="B244" s="224"/>
      <c r="C244" s="224"/>
      <c r="D244" s="30" t="s">
        <v>4083</v>
      </c>
      <c r="E244" s="26">
        <v>73</v>
      </c>
      <c r="F244" s="28">
        <v>18</v>
      </c>
      <c r="G244" s="28">
        <v>18</v>
      </c>
      <c r="H244" s="28">
        <v>18</v>
      </c>
      <c r="I244" s="28">
        <v>19</v>
      </c>
      <c r="J244" s="28">
        <v>0</v>
      </c>
      <c r="K244" s="28">
        <v>0</v>
      </c>
      <c r="L244" s="28">
        <v>0</v>
      </c>
      <c r="M244" s="29"/>
      <c r="N244" s="25"/>
    </row>
    <row r="245" spans="1:14" ht="12.75">
      <c r="A245" s="34" t="s">
        <v>2278</v>
      </c>
      <c r="B245" s="215" t="s">
        <v>2279</v>
      </c>
      <c r="C245" s="215"/>
      <c r="D245" s="30" t="s">
        <v>4081</v>
      </c>
      <c r="E245" s="26">
        <v>117</v>
      </c>
      <c r="F245" s="28">
        <v>40</v>
      </c>
      <c r="G245" s="28">
        <v>38</v>
      </c>
      <c r="H245" s="28">
        <v>22</v>
      </c>
      <c r="I245" s="28">
        <v>17</v>
      </c>
      <c r="J245" s="28">
        <v>0</v>
      </c>
      <c r="K245" s="28">
        <v>0</v>
      </c>
      <c r="L245" s="28">
        <v>0</v>
      </c>
      <c r="M245" s="29"/>
      <c r="N245" s="25"/>
    </row>
    <row r="246" spans="1:14" ht="12.75">
      <c r="A246" s="35"/>
      <c r="B246" s="224"/>
      <c r="C246" s="224"/>
      <c r="D246" s="30" t="s">
        <v>1913</v>
      </c>
      <c r="E246" s="26">
        <v>4</v>
      </c>
      <c r="F246" s="28">
        <v>2</v>
      </c>
      <c r="G246" s="28">
        <v>2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9"/>
      <c r="N246" s="25"/>
    </row>
    <row r="247" spans="1:14" ht="12.75">
      <c r="A247" s="35"/>
      <c r="B247" s="224"/>
      <c r="C247" s="224"/>
      <c r="D247" s="30" t="s">
        <v>1919</v>
      </c>
      <c r="E247" s="26">
        <v>30</v>
      </c>
      <c r="F247" s="28">
        <v>15</v>
      </c>
      <c r="G247" s="28">
        <v>15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9"/>
      <c r="N247" s="25"/>
    </row>
    <row r="248" spans="1:14" ht="12.75">
      <c r="A248" s="35"/>
      <c r="B248" s="224"/>
      <c r="C248" s="224"/>
      <c r="D248" s="30" t="s">
        <v>4082</v>
      </c>
      <c r="E248" s="26">
        <v>14</v>
      </c>
      <c r="F248" s="28">
        <v>5</v>
      </c>
      <c r="G248" s="28">
        <v>4</v>
      </c>
      <c r="H248" s="28">
        <v>5</v>
      </c>
      <c r="I248" s="28">
        <v>0</v>
      </c>
      <c r="J248" s="28">
        <v>0</v>
      </c>
      <c r="K248" s="28">
        <v>0</v>
      </c>
      <c r="L248" s="28">
        <v>0</v>
      </c>
      <c r="M248" s="29"/>
      <c r="N248" s="25"/>
    </row>
    <row r="249" spans="1:14" ht="12.75">
      <c r="A249" s="35"/>
      <c r="B249" s="224"/>
      <c r="C249" s="224"/>
      <c r="D249" s="30" t="s">
        <v>4085</v>
      </c>
      <c r="E249" s="26">
        <v>11</v>
      </c>
      <c r="F249" s="28">
        <v>3</v>
      </c>
      <c r="G249" s="28">
        <v>2</v>
      </c>
      <c r="H249" s="28">
        <v>3</v>
      </c>
      <c r="I249" s="28">
        <v>3</v>
      </c>
      <c r="J249" s="28">
        <v>0</v>
      </c>
      <c r="K249" s="28">
        <v>0</v>
      </c>
      <c r="L249" s="28">
        <v>0</v>
      </c>
      <c r="M249" s="29"/>
      <c r="N249" s="25"/>
    </row>
    <row r="250" spans="1:14" ht="12.75">
      <c r="A250" s="35"/>
      <c r="B250" s="224"/>
      <c r="C250" s="224"/>
      <c r="D250" s="30" t="s">
        <v>4083</v>
      </c>
      <c r="E250" s="26">
        <v>58</v>
      </c>
      <c r="F250" s="28">
        <v>15</v>
      </c>
      <c r="G250" s="28">
        <v>15</v>
      </c>
      <c r="H250" s="28">
        <v>14</v>
      </c>
      <c r="I250" s="28">
        <v>14</v>
      </c>
      <c r="J250" s="28">
        <v>0</v>
      </c>
      <c r="K250" s="28">
        <v>0</v>
      </c>
      <c r="L250" s="28">
        <v>0</v>
      </c>
      <c r="M250" s="29"/>
      <c r="N250" s="25"/>
    </row>
    <row r="251" spans="1:14" ht="12.75">
      <c r="A251" s="34" t="s">
        <v>2286</v>
      </c>
      <c r="B251" s="215" t="s">
        <v>2287</v>
      </c>
      <c r="C251" s="215"/>
      <c r="D251" s="30" t="s">
        <v>4081</v>
      </c>
      <c r="E251" s="26">
        <v>146</v>
      </c>
      <c r="F251" s="28">
        <v>50</v>
      </c>
      <c r="G251" s="28">
        <v>48</v>
      </c>
      <c r="H251" s="28">
        <v>29</v>
      </c>
      <c r="I251" s="28">
        <v>19</v>
      </c>
      <c r="J251" s="28">
        <v>0</v>
      </c>
      <c r="K251" s="28">
        <v>0</v>
      </c>
      <c r="L251" s="28">
        <v>0</v>
      </c>
      <c r="M251" s="29"/>
      <c r="N251" s="25"/>
    </row>
    <row r="252" spans="1:14" ht="12.75">
      <c r="A252" s="35"/>
      <c r="B252" s="224"/>
      <c r="C252" s="224"/>
      <c r="D252" s="30" t="s">
        <v>1913</v>
      </c>
      <c r="E252" s="26">
        <v>6</v>
      </c>
      <c r="F252" s="28">
        <v>3</v>
      </c>
      <c r="G252" s="28">
        <v>3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9"/>
      <c r="N252" s="25"/>
    </row>
    <row r="253" spans="1:14" ht="12.75">
      <c r="A253" s="35"/>
      <c r="B253" s="224"/>
      <c r="C253" s="224"/>
      <c r="D253" s="30" t="s">
        <v>1919</v>
      </c>
      <c r="E253" s="26">
        <v>36</v>
      </c>
      <c r="F253" s="28">
        <v>19</v>
      </c>
      <c r="G253" s="28">
        <v>17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9"/>
      <c r="N253" s="25"/>
    </row>
    <row r="254" spans="1:14" ht="12.75">
      <c r="A254" s="35"/>
      <c r="B254" s="224"/>
      <c r="C254" s="224"/>
      <c r="D254" s="30" t="s">
        <v>4082</v>
      </c>
      <c r="E254" s="26">
        <v>18</v>
      </c>
      <c r="F254" s="28">
        <v>7</v>
      </c>
      <c r="G254" s="28">
        <v>7</v>
      </c>
      <c r="H254" s="28">
        <v>4</v>
      </c>
      <c r="I254" s="28">
        <v>0</v>
      </c>
      <c r="J254" s="28">
        <v>0</v>
      </c>
      <c r="K254" s="28">
        <v>0</v>
      </c>
      <c r="L254" s="28">
        <v>0</v>
      </c>
      <c r="M254" s="29"/>
      <c r="N254" s="25"/>
    </row>
    <row r="255" spans="1:14" ht="12.75">
      <c r="A255" s="35"/>
      <c r="B255" s="224"/>
      <c r="C255" s="224"/>
      <c r="D255" s="30" t="s">
        <v>4085</v>
      </c>
      <c r="E255" s="26">
        <v>14</v>
      </c>
      <c r="F255" s="28">
        <v>4</v>
      </c>
      <c r="G255" s="28">
        <v>4</v>
      </c>
      <c r="H255" s="28">
        <v>6</v>
      </c>
      <c r="I255" s="28">
        <v>0</v>
      </c>
      <c r="J255" s="28">
        <v>0</v>
      </c>
      <c r="K255" s="28">
        <v>0</v>
      </c>
      <c r="L255" s="28">
        <v>0</v>
      </c>
      <c r="M255" s="29"/>
      <c r="N255" s="25"/>
    </row>
    <row r="256" spans="1:14" ht="12.75">
      <c r="A256" s="35"/>
      <c r="B256" s="224"/>
      <c r="C256" s="224"/>
      <c r="D256" s="30" t="s">
        <v>4083</v>
      </c>
      <c r="E256" s="26">
        <v>72</v>
      </c>
      <c r="F256" s="28">
        <v>17</v>
      </c>
      <c r="G256" s="28">
        <v>17</v>
      </c>
      <c r="H256" s="28">
        <v>19</v>
      </c>
      <c r="I256" s="28">
        <v>19</v>
      </c>
      <c r="J256" s="28">
        <v>0</v>
      </c>
      <c r="K256" s="28">
        <v>0</v>
      </c>
      <c r="L256" s="28">
        <v>0</v>
      </c>
      <c r="M256" s="29"/>
      <c r="N256" s="25"/>
    </row>
    <row r="257" spans="1:14" ht="12.75">
      <c r="A257" s="34" t="s">
        <v>2295</v>
      </c>
      <c r="B257" s="215" t="s">
        <v>2296</v>
      </c>
      <c r="C257" s="215"/>
      <c r="D257" s="30" t="s">
        <v>4081</v>
      </c>
      <c r="E257" s="26">
        <v>149</v>
      </c>
      <c r="F257" s="28">
        <v>53</v>
      </c>
      <c r="G257" s="28">
        <v>44</v>
      </c>
      <c r="H257" s="28">
        <v>32</v>
      </c>
      <c r="I257" s="28">
        <v>20</v>
      </c>
      <c r="J257" s="28">
        <v>0</v>
      </c>
      <c r="K257" s="28">
        <v>0</v>
      </c>
      <c r="L257" s="28">
        <v>0</v>
      </c>
      <c r="M257" s="29"/>
      <c r="N257" s="25"/>
    </row>
    <row r="258" spans="1:14" ht="12.75">
      <c r="A258" s="35"/>
      <c r="B258" s="224"/>
      <c r="C258" s="224"/>
      <c r="D258" s="30" t="s">
        <v>1913</v>
      </c>
      <c r="E258" s="26">
        <v>2</v>
      </c>
      <c r="F258" s="28">
        <v>1</v>
      </c>
      <c r="G258" s="28">
        <v>1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9"/>
      <c r="N258" s="25"/>
    </row>
    <row r="259" spans="1:14" ht="12.75">
      <c r="A259" s="35"/>
      <c r="B259" s="224"/>
      <c r="C259" s="224"/>
      <c r="D259" s="30" t="s">
        <v>1919</v>
      </c>
      <c r="E259" s="26">
        <v>36</v>
      </c>
      <c r="F259" s="28">
        <v>19</v>
      </c>
      <c r="G259" s="28">
        <v>17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9"/>
      <c r="N259" s="25"/>
    </row>
    <row r="260" spans="1:14" ht="12.75">
      <c r="A260" s="35"/>
      <c r="B260" s="224"/>
      <c r="C260" s="224"/>
      <c r="D260" s="30" t="s">
        <v>4082</v>
      </c>
      <c r="E260" s="26">
        <v>31</v>
      </c>
      <c r="F260" s="28">
        <v>13</v>
      </c>
      <c r="G260" s="28">
        <v>6</v>
      </c>
      <c r="H260" s="28">
        <v>12</v>
      </c>
      <c r="I260" s="28">
        <v>0</v>
      </c>
      <c r="J260" s="28">
        <v>0</v>
      </c>
      <c r="K260" s="28">
        <v>0</v>
      </c>
      <c r="L260" s="28">
        <v>0</v>
      </c>
      <c r="M260" s="29"/>
      <c r="N260" s="25"/>
    </row>
    <row r="261" spans="1:14" ht="12.75">
      <c r="A261" s="35"/>
      <c r="B261" s="224"/>
      <c r="C261" s="224"/>
      <c r="D261" s="30" t="s">
        <v>4085</v>
      </c>
      <c r="E261" s="26">
        <v>4</v>
      </c>
      <c r="F261" s="28">
        <v>1</v>
      </c>
      <c r="G261" s="28">
        <v>1</v>
      </c>
      <c r="H261" s="28">
        <v>1</v>
      </c>
      <c r="I261" s="28">
        <v>1</v>
      </c>
      <c r="J261" s="28">
        <v>0</v>
      </c>
      <c r="K261" s="28">
        <v>0</v>
      </c>
      <c r="L261" s="28">
        <v>0</v>
      </c>
      <c r="M261" s="29"/>
      <c r="N261" s="25"/>
    </row>
    <row r="262" spans="1:14" ht="12.75">
      <c r="A262" s="35"/>
      <c r="B262" s="224"/>
      <c r="C262" s="224"/>
      <c r="D262" s="30" t="s">
        <v>4083</v>
      </c>
      <c r="E262" s="26">
        <v>76</v>
      </c>
      <c r="F262" s="28">
        <v>19</v>
      </c>
      <c r="G262" s="28">
        <v>19</v>
      </c>
      <c r="H262" s="28">
        <v>19</v>
      </c>
      <c r="I262" s="28">
        <v>19</v>
      </c>
      <c r="J262" s="28">
        <v>0</v>
      </c>
      <c r="K262" s="28">
        <v>0</v>
      </c>
      <c r="L262" s="28">
        <v>0</v>
      </c>
      <c r="M262" s="29"/>
      <c r="N262" s="25"/>
    </row>
    <row r="263" spans="1:14" ht="12.75">
      <c r="A263" s="34" t="s">
        <v>2302</v>
      </c>
      <c r="B263" s="215" t="s">
        <v>2303</v>
      </c>
      <c r="C263" s="215"/>
      <c r="D263" s="30" t="s">
        <v>4081</v>
      </c>
      <c r="E263" s="26">
        <v>72</v>
      </c>
      <c r="F263" s="28">
        <v>22</v>
      </c>
      <c r="G263" s="28">
        <v>19</v>
      </c>
      <c r="H263" s="28">
        <v>16</v>
      </c>
      <c r="I263" s="28">
        <v>15</v>
      </c>
      <c r="J263" s="28">
        <v>0</v>
      </c>
      <c r="K263" s="28">
        <v>0</v>
      </c>
      <c r="L263" s="28">
        <v>0</v>
      </c>
      <c r="M263" s="29"/>
      <c r="N263" s="25"/>
    </row>
    <row r="264" spans="1:14" ht="12.75">
      <c r="A264" s="35"/>
      <c r="B264" s="224"/>
      <c r="C264" s="224"/>
      <c r="D264" s="30" t="s">
        <v>1919</v>
      </c>
      <c r="E264" s="26">
        <v>8</v>
      </c>
      <c r="F264" s="28">
        <v>5</v>
      </c>
      <c r="G264" s="28">
        <v>3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9"/>
      <c r="N264" s="25"/>
    </row>
    <row r="265" spans="1:14" ht="12.75">
      <c r="A265" s="35"/>
      <c r="B265" s="224"/>
      <c r="C265" s="224"/>
      <c r="D265" s="30" t="s">
        <v>4082</v>
      </c>
      <c r="E265" s="26">
        <v>1</v>
      </c>
      <c r="F265" s="28">
        <v>1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9"/>
      <c r="N265" s="25"/>
    </row>
    <row r="266" spans="1:14" ht="12.75">
      <c r="A266" s="35"/>
      <c r="B266" s="224"/>
      <c r="C266" s="224"/>
      <c r="D266" s="30" t="s">
        <v>4088</v>
      </c>
      <c r="E266" s="26">
        <v>53</v>
      </c>
      <c r="F266" s="28">
        <v>13</v>
      </c>
      <c r="G266" s="28">
        <v>13</v>
      </c>
      <c r="H266" s="28">
        <v>14</v>
      </c>
      <c r="I266" s="28">
        <v>13</v>
      </c>
      <c r="J266" s="28">
        <v>0</v>
      </c>
      <c r="K266" s="28">
        <v>0</v>
      </c>
      <c r="L266" s="28">
        <v>0</v>
      </c>
      <c r="M266" s="29"/>
      <c r="N266" s="25"/>
    </row>
    <row r="267" spans="1:14" ht="12.75">
      <c r="A267" s="35"/>
      <c r="B267" s="224"/>
      <c r="C267" s="224"/>
      <c r="D267" s="30" t="s">
        <v>4090</v>
      </c>
      <c r="E267" s="26">
        <v>8</v>
      </c>
      <c r="F267" s="28">
        <v>2</v>
      </c>
      <c r="G267" s="28">
        <v>2</v>
      </c>
      <c r="H267" s="28">
        <v>2</v>
      </c>
      <c r="I267" s="28">
        <v>2</v>
      </c>
      <c r="J267" s="28">
        <v>0</v>
      </c>
      <c r="K267" s="28">
        <v>0</v>
      </c>
      <c r="L267" s="28">
        <v>0</v>
      </c>
      <c r="M267" s="29"/>
      <c r="N267" s="25"/>
    </row>
    <row r="268" spans="1:14" ht="12.75">
      <c r="A268" s="35"/>
      <c r="B268" s="224"/>
      <c r="C268" s="224"/>
      <c r="D268" s="30" t="s">
        <v>4093</v>
      </c>
      <c r="E268" s="26">
        <v>2</v>
      </c>
      <c r="F268" s="28">
        <v>1</v>
      </c>
      <c r="G268" s="28">
        <v>1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9"/>
      <c r="N268" s="25"/>
    </row>
    <row r="269" spans="1:14" ht="12.75">
      <c r="A269" s="34" t="s">
        <v>2310</v>
      </c>
      <c r="B269" s="215" t="s">
        <v>2311</v>
      </c>
      <c r="C269" s="215"/>
      <c r="D269" s="30" t="s">
        <v>4081</v>
      </c>
      <c r="E269" s="26">
        <v>244</v>
      </c>
      <c r="F269" s="28">
        <v>76</v>
      </c>
      <c r="G269" s="28">
        <v>71</v>
      </c>
      <c r="H269" s="28">
        <v>52</v>
      </c>
      <c r="I269" s="28">
        <v>45</v>
      </c>
      <c r="J269" s="28">
        <v>0</v>
      </c>
      <c r="K269" s="28">
        <v>0</v>
      </c>
      <c r="L269" s="28">
        <v>0</v>
      </c>
      <c r="M269" s="29"/>
      <c r="N269" s="25"/>
    </row>
    <row r="270" spans="1:14" ht="12.75">
      <c r="A270" s="35"/>
      <c r="B270" s="224"/>
      <c r="C270" s="224"/>
      <c r="D270" s="30" t="s">
        <v>1919</v>
      </c>
      <c r="E270" s="26">
        <v>27</v>
      </c>
      <c r="F270" s="28">
        <v>14</v>
      </c>
      <c r="G270" s="28">
        <v>13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9"/>
      <c r="N270" s="25"/>
    </row>
    <row r="271" spans="1:14" ht="12.75">
      <c r="A271" s="35"/>
      <c r="B271" s="224"/>
      <c r="C271" s="224"/>
      <c r="D271" s="30" t="s">
        <v>4082</v>
      </c>
      <c r="E271" s="26">
        <v>11</v>
      </c>
      <c r="F271" s="28">
        <v>6</v>
      </c>
      <c r="G271" s="28">
        <v>4</v>
      </c>
      <c r="H271" s="28">
        <v>1</v>
      </c>
      <c r="I271" s="28">
        <v>0</v>
      </c>
      <c r="J271" s="28">
        <v>0</v>
      </c>
      <c r="K271" s="28">
        <v>0</v>
      </c>
      <c r="L271" s="28">
        <v>0</v>
      </c>
      <c r="M271" s="29"/>
      <c r="N271" s="25"/>
    </row>
    <row r="272" spans="1:14" ht="12.75">
      <c r="A272" s="35"/>
      <c r="B272" s="224"/>
      <c r="C272" s="224"/>
      <c r="D272" s="30" t="s">
        <v>4088</v>
      </c>
      <c r="E272" s="26">
        <v>114</v>
      </c>
      <c r="F272" s="28">
        <v>31</v>
      </c>
      <c r="G272" s="28">
        <v>30</v>
      </c>
      <c r="H272" s="28">
        <v>28</v>
      </c>
      <c r="I272" s="28">
        <v>25</v>
      </c>
      <c r="J272" s="28">
        <v>0</v>
      </c>
      <c r="K272" s="28">
        <v>0</v>
      </c>
      <c r="L272" s="28">
        <v>0</v>
      </c>
      <c r="M272" s="29"/>
      <c r="N272" s="25"/>
    </row>
    <row r="273" spans="1:14" ht="12.75">
      <c r="A273" s="35"/>
      <c r="B273" s="224"/>
      <c r="C273" s="224"/>
      <c r="D273" s="30" t="s">
        <v>4090</v>
      </c>
      <c r="E273" s="26">
        <v>40</v>
      </c>
      <c r="F273" s="28">
        <v>17</v>
      </c>
      <c r="G273" s="28">
        <v>12</v>
      </c>
      <c r="H273" s="28">
        <v>6</v>
      </c>
      <c r="I273" s="28">
        <v>5</v>
      </c>
      <c r="J273" s="28">
        <v>0</v>
      </c>
      <c r="K273" s="28">
        <v>0</v>
      </c>
      <c r="L273" s="28">
        <v>0</v>
      </c>
      <c r="M273" s="29"/>
      <c r="N273" s="25"/>
    </row>
    <row r="274" spans="1:14" ht="12.75">
      <c r="A274" s="35"/>
      <c r="B274" s="224"/>
      <c r="C274" s="224"/>
      <c r="D274" s="30" t="s">
        <v>4089</v>
      </c>
      <c r="E274" s="26">
        <v>7</v>
      </c>
      <c r="F274" s="28">
        <v>0</v>
      </c>
      <c r="G274" s="28">
        <v>0</v>
      </c>
      <c r="H274" s="28">
        <v>4</v>
      </c>
      <c r="I274" s="28">
        <v>3</v>
      </c>
      <c r="J274" s="28">
        <v>0</v>
      </c>
      <c r="K274" s="28">
        <v>0</v>
      </c>
      <c r="L274" s="28">
        <v>0</v>
      </c>
      <c r="M274" s="29"/>
      <c r="N274" s="25"/>
    </row>
    <row r="275" spans="1:14" ht="12.75">
      <c r="A275" s="35"/>
      <c r="B275" s="224"/>
      <c r="C275" s="224"/>
      <c r="D275" s="30" t="s">
        <v>4086</v>
      </c>
      <c r="E275" s="26">
        <v>24</v>
      </c>
      <c r="F275" s="28">
        <v>0</v>
      </c>
      <c r="G275" s="28">
        <v>0</v>
      </c>
      <c r="H275" s="28">
        <v>12</v>
      </c>
      <c r="I275" s="28">
        <v>12</v>
      </c>
      <c r="J275" s="28">
        <v>0</v>
      </c>
      <c r="K275" s="28">
        <v>0</v>
      </c>
      <c r="L275" s="28">
        <v>0</v>
      </c>
      <c r="M275" s="29"/>
      <c r="N275" s="25"/>
    </row>
    <row r="276" spans="1:14" ht="12.75">
      <c r="A276" s="35"/>
      <c r="B276" s="224"/>
      <c r="C276" s="224"/>
      <c r="D276" s="30" t="s">
        <v>4094</v>
      </c>
      <c r="E276" s="26">
        <v>5</v>
      </c>
      <c r="F276" s="28">
        <v>1</v>
      </c>
      <c r="G276" s="28">
        <v>3</v>
      </c>
      <c r="H276" s="28">
        <v>1</v>
      </c>
      <c r="I276" s="28">
        <v>0</v>
      </c>
      <c r="J276" s="28">
        <v>0</v>
      </c>
      <c r="K276" s="28">
        <v>0</v>
      </c>
      <c r="L276" s="28">
        <v>0</v>
      </c>
      <c r="M276" s="29"/>
      <c r="N276" s="25"/>
    </row>
    <row r="277" spans="1:14" ht="12.75">
      <c r="A277" s="35"/>
      <c r="B277" s="224"/>
      <c r="C277" s="224"/>
      <c r="D277" s="30" t="s">
        <v>4093</v>
      </c>
      <c r="E277" s="26">
        <v>16</v>
      </c>
      <c r="F277" s="28">
        <v>7</v>
      </c>
      <c r="G277" s="28">
        <v>9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9"/>
      <c r="N277" s="25"/>
    </row>
    <row r="278" spans="1:14" ht="12.75">
      <c r="A278" s="34" t="s">
        <v>2318</v>
      </c>
      <c r="B278" s="215" t="s">
        <v>2319</v>
      </c>
      <c r="C278" s="215"/>
      <c r="D278" s="30" t="s">
        <v>4081</v>
      </c>
      <c r="E278" s="26">
        <v>66</v>
      </c>
      <c r="F278" s="28">
        <v>23</v>
      </c>
      <c r="G278" s="28">
        <v>23</v>
      </c>
      <c r="H278" s="28">
        <v>12</v>
      </c>
      <c r="I278" s="28">
        <v>8</v>
      </c>
      <c r="J278" s="28">
        <v>0</v>
      </c>
      <c r="K278" s="28">
        <v>0</v>
      </c>
      <c r="L278" s="28">
        <v>0</v>
      </c>
      <c r="M278" s="29"/>
      <c r="N278" s="25"/>
    </row>
    <row r="279" spans="1:14" ht="12.75">
      <c r="A279" s="35"/>
      <c r="B279" s="224"/>
      <c r="C279" s="224"/>
      <c r="D279" s="30" t="s">
        <v>1913</v>
      </c>
      <c r="E279" s="26">
        <v>4</v>
      </c>
      <c r="F279" s="28">
        <v>2</v>
      </c>
      <c r="G279" s="28">
        <v>2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9"/>
      <c r="N279" s="25"/>
    </row>
    <row r="280" spans="1:14" ht="12.75">
      <c r="A280" s="35"/>
      <c r="B280" s="224"/>
      <c r="C280" s="224"/>
      <c r="D280" s="30" t="s">
        <v>1919</v>
      </c>
      <c r="E280" s="26">
        <v>16</v>
      </c>
      <c r="F280" s="28">
        <v>8</v>
      </c>
      <c r="G280" s="28">
        <v>8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9"/>
      <c r="N280" s="25"/>
    </row>
    <row r="281" spans="1:14" ht="12.75">
      <c r="A281" s="35"/>
      <c r="B281" s="224"/>
      <c r="C281" s="224"/>
      <c r="D281" s="30" t="s">
        <v>4082</v>
      </c>
      <c r="E281" s="26">
        <v>16</v>
      </c>
      <c r="F281" s="28">
        <v>6</v>
      </c>
      <c r="G281" s="28">
        <v>6</v>
      </c>
      <c r="H281" s="28">
        <v>4</v>
      </c>
      <c r="I281" s="28">
        <v>0</v>
      </c>
      <c r="J281" s="28">
        <v>0</v>
      </c>
      <c r="K281" s="28">
        <v>0</v>
      </c>
      <c r="L281" s="28">
        <v>0</v>
      </c>
      <c r="M281" s="29"/>
      <c r="N281" s="25"/>
    </row>
    <row r="282" spans="1:14" ht="12.75">
      <c r="A282" s="35"/>
      <c r="B282" s="224"/>
      <c r="C282" s="224"/>
      <c r="D282" s="30" t="s">
        <v>4083</v>
      </c>
      <c r="E282" s="26">
        <v>28</v>
      </c>
      <c r="F282" s="28">
        <v>7</v>
      </c>
      <c r="G282" s="28">
        <v>7</v>
      </c>
      <c r="H282" s="28">
        <v>7</v>
      </c>
      <c r="I282" s="28">
        <v>7</v>
      </c>
      <c r="J282" s="28">
        <v>0</v>
      </c>
      <c r="K282" s="28">
        <v>0</v>
      </c>
      <c r="L282" s="28">
        <v>0</v>
      </c>
      <c r="M282" s="29"/>
      <c r="N282" s="25"/>
    </row>
    <row r="283" spans="1:14" ht="21">
      <c r="A283" s="35"/>
      <c r="B283" s="224"/>
      <c r="C283" s="224"/>
      <c r="D283" s="30" t="s">
        <v>4095</v>
      </c>
      <c r="E283" s="26">
        <v>2</v>
      </c>
      <c r="F283" s="28">
        <v>0</v>
      </c>
      <c r="G283" s="28">
        <v>0</v>
      </c>
      <c r="H283" s="28">
        <v>1</v>
      </c>
      <c r="I283" s="28">
        <v>1</v>
      </c>
      <c r="J283" s="28">
        <v>0</v>
      </c>
      <c r="K283" s="28">
        <v>0</v>
      </c>
      <c r="L283" s="28">
        <v>0</v>
      </c>
      <c r="M283" s="29"/>
      <c r="N283" s="25"/>
    </row>
    <row r="284" spans="1:14" ht="12.75">
      <c r="A284" s="34" t="s">
        <v>2325</v>
      </c>
      <c r="B284" s="215" t="s">
        <v>2326</v>
      </c>
      <c r="C284" s="215"/>
      <c r="D284" s="30" t="s">
        <v>4081</v>
      </c>
      <c r="E284" s="26">
        <v>62</v>
      </c>
      <c r="F284" s="28">
        <v>20</v>
      </c>
      <c r="G284" s="28">
        <v>19</v>
      </c>
      <c r="H284" s="28">
        <v>12</v>
      </c>
      <c r="I284" s="28">
        <v>11</v>
      </c>
      <c r="J284" s="28">
        <v>0</v>
      </c>
      <c r="K284" s="28">
        <v>0</v>
      </c>
      <c r="L284" s="28">
        <v>0</v>
      </c>
      <c r="M284" s="29"/>
      <c r="N284" s="25"/>
    </row>
    <row r="285" spans="1:14" ht="12.75">
      <c r="A285" s="35"/>
      <c r="B285" s="224"/>
      <c r="C285" s="224"/>
      <c r="D285" s="30" t="s">
        <v>1919</v>
      </c>
      <c r="E285" s="26">
        <v>11</v>
      </c>
      <c r="F285" s="28">
        <v>6</v>
      </c>
      <c r="G285" s="28">
        <v>5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9"/>
      <c r="N285" s="25"/>
    </row>
    <row r="286" spans="1:14" ht="12.75">
      <c r="A286" s="35"/>
      <c r="B286" s="224"/>
      <c r="C286" s="224"/>
      <c r="D286" s="30" t="s">
        <v>4082</v>
      </c>
      <c r="E286" s="26">
        <v>5</v>
      </c>
      <c r="F286" s="28">
        <v>2</v>
      </c>
      <c r="G286" s="28">
        <v>2</v>
      </c>
      <c r="H286" s="28">
        <v>1</v>
      </c>
      <c r="I286" s="28">
        <v>0</v>
      </c>
      <c r="J286" s="28">
        <v>0</v>
      </c>
      <c r="K286" s="28">
        <v>0</v>
      </c>
      <c r="L286" s="28">
        <v>0</v>
      </c>
      <c r="M286" s="29"/>
      <c r="N286" s="25"/>
    </row>
    <row r="287" spans="1:14" ht="12.75">
      <c r="A287" s="35"/>
      <c r="B287" s="224"/>
      <c r="C287" s="224"/>
      <c r="D287" s="30" t="s">
        <v>4083</v>
      </c>
      <c r="E287" s="26">
        <v>40</v>
      </c>
      <c r="F287" s="28">
        <v>10</v>
      </c>
      <c r="G287" s="28">
        <v>10</v>
      </c>
      <c r="H287" s="28">
        <v>10</v>
      </c>
      <c r="I287" s="28">
        <v>10</v>
      </c>
      <c r="J287" s="28">
        <v>0</v>
      </c>
      <c r="K287" s="28">
        <v>0</v>
      </c>
      <c r="L287" s="28">
        <v>0</v>
      </c>
      <c r="M287" s="29"/>
      <c r="N287" s="25"/>
    </row>
    <row r="288" spans="1:14" ht="12.75">
      <c r="A288" s="35"/>
      <c r="B288" s="224"/>
      <c r="C288" s="224"/>
      <c r="D288" s="30" t="s">
        <v>4084</v>
      </c>
      <c r="E288" s="26">
        <v>6</v>
      </c>
      <c r="F288" s="28">
        <v>2</v>
      </c>
      <c r="G288" s="28">
        <v>2</v>
      </c>
      <c r="H288" s="28">
        <v>1</v>
      </c>
      <c r="I288" s="28">
        <v>1</v>
      </c>
      <c r="J288" s="28">
        <v>0</v>
      </c>
      <c r="K288" s="28">
        <v>0</v>
      </c>
      <c r="L288" s="28">
        <v>0</v>
      </c>
      <c r="M288" s="29"/>
      <c r="N288" s="25"/>
    </row>
    <row r="289" spans="1:14" ht="12.75">
      <c r="A289" s="34" t="s">
        <v>2330</v>
      </c>
      <c r="B289" s="215" t="s">
        <v>2331</v>
      </c>
      <c r="C289" s="215"/>
      <c r="D289" s="30" t="s">
        <v>4081</v>
      </c>
      <c r="E289" s="26">
        <v>390</v>
      </c>
      <c r="F289" s="28">
        <v>124</v>
      </c>
      <c r="G289" s="28">
        <v>124</v>
      </c>
      <c r="H289" s="28">
        <v>72</v>
      </c>
      <c r="I289" s="28">
        <v>63</v>
      </c>
      <c r="J289" s="28">
        <v>7</v>
      </c>
      <c r="K289" s="28">
        <v>0</v>
      </c>
      <c r="L289" s="28">
        <v>0</v>
      </c>
      <c r="M289" s="29"/>
      <c r="N289" s="25"/>
    </row>
    <row r="290" spans="1:14" ht="12.75">
      <c r="A290" s="35"/>
      <c r="B290" s="224"/>
      <c r="C290" s="224"/>
      <c r="D290" s="30" t="s">
        <v>1913</v>
      </c>
      <c r="E290" s="26">
        <v>22</v>
      </c>
      <c r="F290" s="28">
        <v>11</v>
      </c>
      <c r="G290" s="28">
        <v>11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9"/>
      <c r="N290" s="25"/>
    </row>
    <row r="291" spans="1:14" ht="12.75">
      <c r="A291" s="35"/>
      <c r="B291" s="224"/>
      <c r="C291" s="224"/>
      <c r="D291" s="30" t="s">
        <v>1919</v>
      </c>
      <c r="E291" s="26">
        <v>78</v>
      </c>
      <c r="F291" s="28">
        <v>39</v>
      </c>
      <c r="G291" s="28">
        <v>39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9"/>
      <c r="N291" s="25"/>
    </row>
    <row r="292" spans="1:14" ht="12.75">
      <c r="A292" s="35"/>
      <c r="B292" s="224"/>
      <c r="C292" s="224"/>
      <c r="D292" s="30" t="s">
        <v>4082</v>
      </c>
      <c r="E292" s="26">
        <v>30</v>
      </c>
      <c r="F292" s="28">
        <v>11</v>
      </c>
      <c r="G292" s="28">
        <v>10</v>
      </c>
      <c r="H292" s="28">
        <v>9</v>
      </c>
      <c r="I292" s="28">
        <v>0</v>
      </c>
      <c r="J292" s="28">
        <v>0</v>
      </c>
      <c r="K292" s="28">
        <v>0</v>
      </c>
      <c r="L292" s="28">
        <v>0</v>
      </c>
      <c r="M292" s="29"/>
      <c r="N292" s="25"/>
    </row>
    <row r="293" spans="1:14" ht="12.75">
      <c r="A293" s="35"/>
      <c r="B293" s="224"/>
      <c r="C293" s="224"/>
      <c r="D293" s="30" t="s">
        <v>4083</v>
      </c>
      <c r="E293" s="26">
        <v>229</v>
      </c>
      <c r="F293" s="28">
        <v>58</v>
      </c>
      <c r="G293" s="28">
        <v>58</v>
      </c>
      <c r="H293" s="28">
        <v>56</v>
      </c>
      <c r="I293" s="28">
        <v>56</v>
      </c>
      <c r="J293" s="28">
        <v>1</v>
      </c>
      <c r="K293" s="28">
        <v>0</v>
      </c>
      <c r="L293" s="28">
        <v>0</v>
      </c>
      <c r="M293" s="29"/>
      <c r="N293" s="25"/>
    </row>
    <row r="294" spans="1:14" ht="12.75">
      <c r="A294" s="35"/>
      <c r="B294" s="224"/>
      <c r="C294" s="224"/>
      <c r="D294" s="30" t="s">
        <v>4084</v>
      </c>
      <c r="E294" s="26">
        <v>31</v>
      </c>
      <c r="F294" s="28">
        <v>5</v>
      </c>
      <c r="G294" s="28">
        <v>6</v>
      </c>
      <c r="H294" s="28">
        <v>7</v>
      </c>
      <c r="I294" s="28">
        <v>7</v>
      </c>
      <c r="J294" s="28">
        <v>6</v>
      </c>
      <c r="K294" s="28">
        <v>0</v>
      </c>
      <c r="L294" s="28">
        <v>0</v>
      </c>
      <c r="M294" s="29"/>
      <c r="N294" s="25"/>
    </row>
    <row r="295" spans="1:14" ht="12.75">
      <c r="A295" s="34" t="s">
        <v>2339</v>
      </c>
      <c r="B295" s="215" t="s">
        <v>2340</v>
      </c>
      <c r="C295" s="215"/>
      <c r="D295" s="30" t="s">
        <v>4081</v>
      </c>
      <c r="E295" s="26">
        <v>559</v>
      </c>
      <c r="F295" s="28">
        <v>172</v>
      </c>
      <c r="G295" s="28">
        <v>175</v>
      </c>
      <c r="H295" s="28">
        <v>117</v>
      </c>
      <c r="I295" s="28">
        <v>92</v>
      </c>
      <c r="J295" s="28">
        <v>1</v>
      </c>
      <c r="K295" s="28">
        <v>1</v>
      </c>
      <c r="L295" s="28">
        <v>1</v>
      </c>
      <c r="M295" s="29"/>
      <c r="N295" s="25"/>
    </row>
    <row r="296" spans="1:14" ht="12.75">
      <c r="A296" s="35"/>
      <c r="B296" s="224"/>
      <c r="C296" s="224"/>
      <c r="D296" s="30" t="s">
        <v>1913</v>
      </c>
      <c r="E296" s="26">
        <v>23</v>
      </c>
      <c r="F296" s="28">
        <v>11</v>
      </c>
      <c r="G296" s="28">
        <v>12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9"/>
      <c r="N296" s="25"/>
    </row>
    <row r="297" spans="1:14" ht="12.75">
      <c r="A297" s="35"/>
      <c r="B297" s="224"/>
      <c r="C297" s="224"/>
      <c r="D297" s="30" t="s">
        <v>1919</v>
      </c>
      <c r="E297" s="26">
        <v>92</v>
      </c>
      <c r="F297" s="28">
        <v>46</v>
      </c>
      <c r="G297" s="28">
        <v>46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9"/>
      <c r="N297" s="25"/>
    </row>
    <row r="298" spans="1:14" ht="12.75">
      <c r="A298" s="35"/>
      <c r="B298" s="224"/>
      <c r="C298" s="224"/>
      <c r="D298" s="30" t="s">
        <v>4082</v>
      </c>
      <c r="E298" s="26">
        <v>61</v>
      </c>
      <c r="F298" s="28">
        <v>20</v>
      </c>
      <c r="G298" s="28">
        <v>20</v>
      </c>
      <c r="H298" s="28">
        <v>21</v>
      </c>
      <c r="I298" s="28">
        <v>0</v>
      </c>
      <c r="J298" s="28">
        <v>0</v>
      </c>
      <c r="K298" s="28">
        <v>0</v>
      </c>
      <c r="L298" s="28">
        <v>0</v>
      </c>
      <c r="M298" s="29"/>
      <c r="N298" s="25"/>
    </row>
    <row r="299" spans="1:14" ht="12.75">
      <c r="A299" s="35"/>
      <c r="B299" s="224"/>
      <c r="C299" s="224"/>
      <c r="D299" s="30" t="s">
        <v>4083</v>
      </c>
      <c r="E299" s="26">
        <v>290</v>
      </c>
      <c r="F299" s="28">
        <v>72</v>
      </c>
      <c r="G299" s="28">
        <v>74</v>
      </c>
      <c r="H299" s="28">
        <v>72</v>
      </c>
      <c r="I299" s="28">
        <v>69</v>
      </c>
      <c r="J299" s="28">
        <v>1</v>
      </c>
      <c r="K299" s="28">
        <v>1</v>
      </c>
      <c r="L299" s="28">
        <v>1</v>
      </c>
      <c r="M299" s="29"/>
      <c r="N299" s="25"/>
    </row>
    <row r="300" spans="1:14" ht="12.75">
      <c r="A300" s="35"/>
      <c r="B300" s="224"/>
      <c r="C300" s="224"/>
      <c r="D300" s="30" t="s">
        <v>4084</v>
      </c>
      <c r="E300" s="26">
        <v>91</v>
      </c>
      <c r="F300" s="28">
        <v>23</v>
      </c>
      <c r="G300" s="28">
        <v>23</v>
      </c>
      <c r="H300" s="28">
        <v>23</v>
      </c>
      <c r="I300" s="28">
        <v>22</v>
      </c>
      <c r="J300" s="28">
        <v>0</v>
      </c>
      <c r="K300" s="28">
        <v>0</v>
      </c>
      <c r="L300" s="28">
        <v>0</v>
      </c>
      <c r="M300" s="29"/>
      <c r="N300" s="25"/>
    </row>
    <row r="301" spans="1:14" ht="12.75">
      <c r="A301" s="35"/>
      <c r="B301" s="224"/>
      <c r="C301" s="224"/>
      <c r="D301" s="30" t="s">
        <v>4086</v>
      </c>
      <c r="E301" s="26">
        <v>2</v>
      </c>
      <c r="F301" s="28">
        <v>0</v>
      </c>
      <c r="G301" s="28">
        <v>0</v>
      </c>
      <c r="H301" s="28">
        <v>1</v>
      </c>
      <c r="I301" s="28">
        <v>1</v>
      </c>
      <c r="J301" s="28">
        <v>0</v>
      </c>
      <c r="K301" s="28">
        <v>0</v>
      </c>
      <c r="L301" s="28">
        <v>0</v>
      </c>
      <c r="M301" s="29"/>
      <c r="N301" s="25"/>
    </row>
    <row r="302" spans="1:14" ht="12.75">
      <c r="A302" s="34" t="s">
        <v>2352</v>
      </c>
      <c r="B302" s="215" t="s">
        <v>2353</v>
      </c>
      <c r="C302" s="215"/>
      <c r="D302" s="30" t="s">
        <v>4081</v>
      </c>
      <c r="E302" s="26">
        <v>334</v>
      </c>
      <c r="F302" s="28">
        <v>102</v>
      </c>
      <c r="G302" s="28">
        <v>100</v>
      </c>
      <c r="H302" s="28">
        <v>68</v>
      </c>
      <c r="I302" s="28">
        <v>53</v>
      </c>
      <c r="J302" s="28">
        <v>11</v>
      </c>
      <c r="K302" s="28">
        <v>0</v>
      </c>
      <c r="L302" s="28">
        <v>0</v>
      </c>
      <c r="M302" s="29"/>
      <c r="N302" s="25"/>
    </row>
    <row r="303" spans="1:14" ht="12.75">
      <c r="A303" s="35"/>
      <c r="B303" s="224"/>
      <c r="C303" s="224"/>
      <c r="D303" s="30" t="s">
        <v>1913</v>
      </c>
      <c r="E303" s="26">
        <v>12</v>
      </c>
      <c r="F303" s="28">
        <v>6</v>
      </c>
      <c r="G303" s="28">
        <v>6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9"/>
      <c r="N303" s="25"/>
    </row>
    <row r="304" spans="1:14" ht="12.75">
      <c r="A304" s="35"/>
      <c r="B304" s="224"/>
      <c r="C304" s="224"/>
      <c r="D304" s="30" t="s">
        <v>1919</v>
      </c>
      <c r="E304" s="26">
        <v>51</v>
      </c>
      <c r="F304" s="28">
        <v>26</v>
      </c>
      <c r="G304" s="28">
        <v>25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9"/>
      <c r="N304" s="25"/>
    </row>
    <row r="305" spans="1:14" ht="12.75">
      <c r="A305" s="35"/>
      <c r="B305" s="224"/>
      <c r="C305" s="224"/>
      <c r="D305" s="30" t="s">
        <v>4082</v>
      </c>
      <c r="E305" s="26">
        <v>50</v>
      </c>
      <c r="F305" s="28">
        <v>18</v>
      </c>
      <c r="G305" s="28">
        <v>17</v>
      </c>
      <c r="H305" s="28">
        <v>15</v>
      </c>
      <c r="I305" s="28">
        <v>0</v>
      </c>
      <c r="J305" s="28">
        <v>0</v>
      </c>
      <c r="K305" s="28">
        <v>0</v>
      </c>
      <c r="L305" s="28">
        <v>0</v>
      </c>
      <c r="M305" s="29"/>
      <c r="N305" s="25"/>
    </row>
    <row r="306" spans="1:14" ht="12.75">
      <c r="A306" s="35"/>
      <c r="B306" s="224"/>
      <c r="C306" s="224"/>
      <c r="D306" s="30" t="s">
        <v>4083</v>
      </c>
      <c r="E306" s="26">
        <v>188</v>
      </c>
      <c r="F306" s="28">
        <v>46</v>
      </c>
      <c r="G306" s="28">
        <v>46</v>
      </c>
      <c r="H306" s="28">
        <v>46</v>
      </c>
      <c r="I306" s="28">
        <v>46</v>
      </c>
      <c r="J306" s="28">
        <v>4</v>
      </c>
      <c r="K306" s="28">
        <v>0</v>
      </c>
      <c r="L306" s="28">
        <v>0</v>
      </c>
      <c r="M306" s="29"/>
      <c r="N306" s="25"/>
    </row>
    <row r="307" spans="1:14" ht="12.75">
      <c r="A307" s="35"/>
      <c r="B307" s="224"/>
      <c r="C307" s="224"/>
      <c r="D307" s="30" t="s">
        <v>4084</v>
      </c>
      <c r="E307" s="26">
        <v>33</v>
      </c>
      <c r="F307" s="28">
        <v>6</v>
      </c>
      <c r="G307" s="28">
        <v>6</v>
      </c>
      <c r="H307" s="28">
        <v>7</v>
      </c>
      <c r="I307" s="28">
        <v>7</v>
      </c>
      <c r="J307" s="28">
        <v>7</v>
      </c>
      <c r="K307" s="28">
        <v>0</v>
      </c>
      <c r="L307" s="28">
        <v>0</v>
      </c>
      <c r="M307" s="29"/>
      <c r="N307" s="25"/>
    </row>
    <row r="308" spans="1:14" ht="12.75">
      <c r="A308" s="34" t="s">
        <v>2360</v>
      </c>
      <c r="B308" s="215" t="s">
        <v>2361</v>
      </c>
      <c r="C308" s="215"/>
      <c r="D308" s="30" t="s">
        <v>4081</v>
      </c>
      <c r="E308" s="26">
        <v>342</v>
      </c>
      <c r="F308" s="28">
        <v>116</v>
      </c>
      <c r="G308" s="28">
        <v>116</v>
      </c>
      <c r="H308" s="28">
        <v>52</v>
      </c>
      <c r="I308" s="28">
        <v>53</v>
      </c>
      <c r="J308" s="28">
        <v>5</v>
      </c>
      <c r="K308" s="28">
        <v>0</v>
      </c>
      <c r="L308" s="28">
        <v>0</v>
      </c>
      <c r="M308" s="29"/>
      <c r="N308" s="25"/>
    </row>
    <row r="309" spans="1:14" ht="12.75">
      <c r="A309" s="35"/>
      <c r="B309" s="224"/>
      <c r="C309" s="224"/>
      <c r="D309" s="30" t="s">
        <v>1913</v>
      </c>
      <c r="E309" s="26">
        <v>26</v>
      </c>
      <c r="F309" s="28">
        <v>13</v>
      </c>
      <c r="G309" s="28">
        <v>13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9"/>
      <c r="N309" s="25"/>
    </row>
    <row r="310" spans="1:14" ht="12.75">
      <c r="A310" s="35"/>
      <c r="B310" s="224"/>
      <c r="C310" s="224"/>
      <c r="D310" s="30" t="s">
        <v>1919</v>
      </c>
      <c r="E310" s="26">
        <v>60</v>
      </c>
      <c r="F310" s="28">
        <v>30</v>
      </c>
      <c r="G310" s="28">
        <v>30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9"/>
      <c r="N310" s="25"/>
    </row>
    <row r="311" spans="1:14" ht="12.75">
      <c r="A311" s="35"/>
      <c r="B311" s="224"/>
      <c r="C311" s="224"/>
      <c r="D311" s="30" t="s">
        <v>4082</v>
      </c>
      <c r="E311" s="26">
        <v>42</v>
      </c>
      <c r="F311" s="28">
        <v>21</v>
      </c>
      <c r="G311" s="28">
        <v>21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9"/>
      <c r="N311" s="25"/>
    </row>
    <row r="312" spans="1:14" ht="12.75">
      <c r="A312" s="35"/>
      <c r="B312" s="224"/>
      <c r="C312" s="224"/>
      <c r="D312" s="30" t="s">
        <v>4083</v>
      </c>
      <c r="E312" s="26">
        <v>209</v>
      </c>
      <c r="F312" s="28">
        <v>52</v>
      </c>
      <c r="G312" s="28">
        <v>52</v>
      </c>
      <c r="H312" s="28">
        <v>51</v>
      </c>
      <c r="I312" s="28">
        <v>51</v>
      </c>
      <c r="J312" s="28">
        <v>3</v>
      </c>
      <c r="K312" s="28">
        <v>0</v>
      </c>
      <c r="L312" s="28">
        <v>0</v>
      </c>
      <c r="M312" s="29"/>
      <c r="N312" s="25"/>
    </row>
    <row r="313" spans="1:14" ht="12.75">
      <c r="A313" s="35"/>
      <c r="B313" s="224"/>
      <c r="C313" s="224"/>
      <c r="D313" s="30" t="s">
        <v>4084</v>
      </c>
      <c r="E313" s="26">
        <v>5</v>
      </c>
      <c r="F313" s="28">
        <v>0</v>
      </c>
      <c r="G313" s="28">
        <v>0</v>
      </c>
      <c r="H313" s="28">
        <v>1</v>
      </c>
      <c r="I313" s="28">
        <v>2</v>
      </c>
      <c r="J313" s="28">
        <v>2</v>
      </c>
      <c r="K313" s="28">
        <v>0</v>
      </c>
      <c r="L313" s="28">
        <v>0</v>
      </c>
      <c r="M313" s="29"/>
      <c r="N313" s="25"/>
    </row>
    <row r="314" spans="1:14" ht="12.75">
      <c r="A314" s="34" t="s">
        <v>2367</v>
      </c>
      <c r="B314" s="215" t="s">
        <v>2368</v>
      </c>
      <c r="C314" s="215"/>
      <c r="D314" s="30" t="s">
        <v>4081</v>
      </c>
      <c r="E314" s="26">
        <v>562</v>
      </c>
      <c r="F314" s="28">
        <v>183</v>
      </c>
      <c r="G314" s="28">
        <v>183</v>
      </c>
      <c r="H314" s="28">
        <v>96</v>
      </c>
      <c r="I314" s="28">
        <v>94</v>
      </c>
      <c r="J314" s="28">
        <v>6</v>
      </c>
      <c r="K314" s="28">
        <v>0</v>
      </c>
      <c r="L314" s="28">
        <v>0</v>
      </c>
      <c r="M314" s="29"/>
      <c r="N314" s="25"/>
    </row>
    <row r="315" spans="1:14" ht="12.75">
      <c r="A315" s="35"/>
      <c r="B315" s="224"/>
      <c r="C315" s="224"/>
      <c r="D315" s="30" t="s">
        <v>1913</v>
      </c>
      <c r="E315" s="26">
        <v>33</v>
      </c>
      <c r="F315" s="28">
        <v>16</v>
      </c>
      <c r="G315" s="28">
        <v>17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9"/>
      <c r="N315" s="25"/>
    </row>
    <row r="316" spans="1:14" ht="12.75">
      <c r="A316" s="35"/>
      <c r="B316" s="224"/>
      <c r="C316" s="224"/>
      <c r="D316" s="30" t="s">
        <v>1919</v>
      </c>
      <c r="E316" s="26">
        <v>107</v>
      </c>
      <c r="F316" s="28">
        <v>54</v>
      </c>
      <c r="G316" s="28">
        <v>53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9"/>
      <c r="N316" s="25"/>
    </row>
    <row r="317" spans="1:14" ht="12.75">
      <c r="A317" s="35"/>
      <c r="B317" s="224"/>
      <c r="C317" s="224"/>
      <c r="D317" s="30" t="s">
        <v>4082</v>
      </c>
      <c r="E317" s="26">
        <v>40</v>
      </c>
      <c r="F317" s="28">
        <v>20</v>
      </c>
      <c r="G317" s="28">
        <v>20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9"/>
      <c r="N317" s="25"/>
    </row>
    <row r="318" spans="1:14" ht="12.75">
      <c r="A318" s="35"/>
      <c r="B318" s="224"/>
      <c r="C318" s="224"/>
      <c r="D318" s="30" t="s">
        <v>4083</v>
      </c>
      <c r="E318" s="26">
        <v>319</v>
      </c>
      <c r="F318" s="28">
        <v>80</v>
      </c>
      <c r="G318" s="28">
        <v>79</v>
      </c>
      <c r="H318" s="28">
        <v>79</v>
      </c>
      <c r="I318" s="28">
        <v>80</v>
      </c>
      <c r="J318" s="28">
        <v>1</v>
      </c>
      <c r="K318" s="28">
        <v>0</v>
      </c>
      <c r="L318" s="28">
        <v>0</v>
      </c>
      <c r="M318" s="29"/>
      <c r="N318" s="25"/>
    </row>
    <row r="319" spans="1:14" ht="12.75">
      <c r="A319" s="35"/>
      <c r="B319" s="224"/>
      <c r="C319" s="224"/>
      <c r="D319" s="30" t="s">
        <v>4084</v>
      </c>
      <c r="E319" s="26">
        <v>54</v>
      </c>
      <c r="F319" s="28">
        <v>13</v>
      </c>
      <c r="G319" s="28">
        <v>14</v>
      </c>
      <c r="H319" s="28">
        <v>14</v>
      </c>
      <c r="I319" s="28">
        <v>11</v>
      </c>
      <c r="J319" s="28">
        <v>2</v>
      </c>
      <c r="K319" s="28">
        <v>0</v>
      </c>
      <c r="L319" s="28">
        <v>0</v>
      </c>
      <c r="M319" s="29"/>
      <c r="N319" s="25"/>
    </row>
    <row r="320" spans="1:14" ht="12.75">
      <c r="A320" s="35"/>
      <c r="B320" s="224"/>
      <c r="C320" s="224"/>
      <c r="D320" s="30" t="s">
        <v>4086</v>
      </c>
      <c r="E320" s="26">
        <v>9</v>
      </c>
      <c r="F320" s="28">
        <v>0</v>
      </c>
      <c r="G320" s="28">
        <v>0</v>
      </c>
      <c r="H320" s="28">
        <v>3</v>
      </c>
      <c r="I320" s="28">
        <v>3</v>
      </c>
      <c r="J320" s="28">
        <v>3</v>
      </c>
      <c r="K320" s="28">
        <v>0</v>
      </c>
      <c r="L320" s="28">
        <v>0</v>
      </c>
      <c r="M320" s="29"/>
      <c r="N320" s="25"/>
    </row>
    <row r="321" spans="1:14" ht="12.75">
      <c r="A321" s="34" t="s">
        <v>2378</v>
      </c>
      <c r="B321" s="215" t="s">
        <v>2379</v>
      </c>
      <c r="C321" s="215"/>
      <c r="D321" s="30" t="s">
        <v>4081</v>
      </c>
      <c r="E321" s="26">
        <v>524</v>
      </c>
      <c r="F321" s="28">
        <v>155</v>
      </c>
      <c r="G321" s="28">
        <v>155</v>
      </c>
      <c r="H321" s="28">
        <v>111</v>
      </c>
      <c r="I321" s="28">
        <v>103</v>
      </c>
      <c r="J321" s="28">
        <v>0</v>
      </c>
      <c r="K321" s="28">
        <v>0</v>
      </c>
      <c r="L321" s="28">
        <v>0</v>
      </c>
      <c r="M321" s="29"/>
      <c r="N321" s="25"/>
    </row>
    <row r="322" spans="1:14" ht="12.75">
      <c r="A322" s="35"/>
      <c r="B322" s="224"/>
      <c r="C322" s="224"/>
      <c r="D322" s="30" t="s">
        <v>1913</v>
      </c>
      <c r="E322" s="26">
        <v>22</v>
      </c>
      <c r="F322" s="28">
        <v>11</v>
      </c>
      <c r="G322" s="28">
        <v>11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9"/>
      <c r="N322" s="25"/>
    </row>
    <row r="323" spans="1:14" ht="12.75">
      <c r="A323" s="35"/>
      <c r="B323" s="224"/>
      <c r="C323" s="224"/>
      <c r="D323" s="30" t="s">
        <v>1919</v>
      </c>
      <c r="E323" s="26">
        <v>80</v>
      </c>
      <c r="F323" s="28">
        <v>40</v>
      </c>
      <c r="G323" s="28">
        <v>40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9"/>
      <c r="N323" s="25"/>
    </row>
    <row r="324" spans="1:14" ht="12.75">
      <c r="A324" s="35"/>
      <c r="B324" s="224"/>
      <c r="C324" s="224"/>
      <c r="D324" s="30" t="s">
        <v>4082</v>
      </c>
      <c r="E324" s="26">
        <v>35</v>
      </c>
      <c r="F324" s="28">
        <v>12</v>
      </c>
      <c r="G324" s="28">
        <v>12</v>
      </c>
      <c r="H324" s="28">
        <v>11</v>
      </c>
      <c r="I324" s="28">
        <v>0</v>
      </c>
      <c r="J324" s="28">
        <v>0</v>
      </c>
      <c r="K324" s="28">
        <v>0</v>
      </c>
      <c r="L324" s="28">
        <v>0</v>
      </c>
      <c r="M324" s="29"/>
      <c r="N324" s="25"/>
    </row>
    <row r="325" spans="1:14" ht="12.75">
      <c r="A325" s="35"/>
      <c r="B325" s="224"/>
      <c r="C325" s="224"/>
      <c r="D325" s="30" t="s">
        <v>4083</v>
      </c>
      <c r="E325" s="26">
        <v>350</v>
      </c>
      <c r="F325" s="28">
        <v>87</v>
      </c>
      <c r="G325" s="28">
        <v>87</v>
      </c>
      <c r="H325" s="28">
        <v>87</v>
      </c>
      <c r="I325" s="28">
        <v>89</v>
      </c>
      <c r="J325" s="28">
        <v>0</v>
      </c>
      <c r="K325" s="28">
        <v>0</v>
      </c>
      <c r="L325" s="28">
        <v>0</v>
      </c>
      <c r="M325" s="29"/>
      <c r="N325" s="25"/>
    </row>
    <row r="326" spans="1:14" ht="12.75">
      <c r="A326" s="35"/>
      <c r="B326" s="224"/>
      <c r="C326" s="224"/>
      <c r="D326" s="30" t="s">
        <v>4084</v>
      </c>
      <c r="E326" s="26">
        <v>30</v>
      </c>
      <c r="F326" s="28">
        <v>5</v>
      </c>
      <c r="G326" s="28">
        <v>5</v>
      </c>
      <c r="H326" s="28">
        <v>11</v>
      </c>
      <c r="I326" s="28">
        <v>9</v>
      </c>
      <c r="J326" s="28">
        <v>0</v>
      </c>
      <c r="K326" s="28">
        <v>0</v>
      </c>
      <c r="L326" s="28">
        <v>0</v>
      </c>
      <c r="M326" s="29"/>
      <c r="N326" s="25"/>
    </row>
    <row r="327" spans="1:14" ht="12.75">
      <c r="A327" s="35"/>
      <c r="B327" s="224"/>
      <c r="C327" s="224"/>
      <c r="D327" s="30" t="s">
        <v>4086</v>
      </c>
      <c r="E327" s="26">
        <v>7</v>
      </c>
      <c r="F327" s="28">
        <v>0</v>
      </c>
      <c r="G327" s="28">
        <v>0</v>
      </c>
      <c r="H327" s="28">
        <v>2</v>
      </c>
      <c r="I327" s="28">
        <v>5</v>
      </c>
      <c r="J327" s="28">
        <v>0</v>
      </c>
      <c r="K327" s="28">
        <v>0</v>
      </c>
      <c r="L327" s="28">
        <v>0</v>
      </c>
      <c r="M327" s="29"/>
      <c r="N327" s="25"/>
    </row>
    <row r="328" spans="1:14" ht="12.75">
      <c r="A328" s="34" t="s">
        <v>2394</v>
      </c>
      <c r="B328" s="215" t="s">
        <v>2395</v>
      </c>
      <c r="C328" s="215"/>
      <c r="D328" s="30" t="s">
        <v>4081</v>
      </c>
      <c r="E328" s="26">
        <v>446</v>
      </c>
      <c r="F328" s="28">
        <v>155</v>
      </c>
      <c r="G328" s="28">
        <v>149</v>
      </c>
      <c r="H328" s="28">
        <v>70</v>
      </c>
      <c r="I328" s="28">
        <v>70</v>
      </c>
      <c r="J328" s="28">
        <v>2</v>
      </c>
      <c r="K328" s="28">
        <v>0</v>
      </c>
      <c r="L328" s="28">
        <v>0</v>
      </c>
      <c r="M328" s="29"/>
      <c r="N328" s="25"/>
    </row>
    <row r="329" spans="1:14" ht="12.75">
      <c r="A329" s="35"/>
      <c r="B329" s="224"/>
      <c r="C329" s="224"/>
      <c r="D329" s="30" t="s">
        <v>1913</v>
      </c>
      <c r="E329" s="26">
        <v>25</v>
      </c>
      <c r="F329" s="28">
        <v>13</v>
      </c>
      <c r="G329" s="28">
        <v>12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9"/>
      <c r="N329" s="25"/>
    </row>
    <row r="330" spans="1:14" ht="12.75">
      <c r="A330" s="35"/>
      <c r="B330" s="224"/>
      <c r="C330" s="224"/>
      <c r="D330" s="30" t="s">
        <v>1919</v>
      </c>
      <c r="E330" s="26">
        <v>84</v>
      </c>
      <c r="F330" s="28">
        <v>42</v>
      </c>
      <c r="G330" s="28">
        <v>42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9"/>
      <c r="N330" s="25"/>
    </row>
    <row r="331" spans="1:14" ht="12.75">
      <c r="A331" s="35"/>
      <c r="B331" s="224"/>
      <c r="C331" s="224"/>
      <c r="D331" s="30" t="s">
        <v>4082</v>
      </c>
      <c r="E331" s="26">
        <v>50</v>
      </c>
      <c r="F331" s="28">
        <v>26</v>
      </c>
      <c r="G331" s="28">
        <v>24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9"/>
      <c r="N331" s="25"/>
    </row>
    <row r="332" spans="1:14" ht="12.75">
      <c r="A332" s="35"/>
      <c r="B332" s="224"/>
      <c r="C332" s="224"/>
      <c r="D332" s="30" t="s">
        <v>4083</v>
      </c>
      <c r="E332" s="26">
        <v>267</v>
      </c>
      <c r="F332" s="28">
        <v>69</v>
      </c>
      <c r="G332" s="28">
        <v>66</v>
      </c>
      <c r="H332" s="28">
        <v>65</v>
      </c>
      <c r="I332" s="28">
        <v>65</v>
      </c>
      <c r="J332" s="28">
        <v>2</v>
      </c>
      <c r="K332" s="28">
        <v>0</v>
      </c>
      <c r="L332" s="28">
        <v>0</v>
      </c>
      <c r="M332" s="29"/>
      <c r="N332" s="25"/>
    </row>
    <row r="333" spans="1:14" ht="12.75">
      <c r="A333" s="35"/>
      <c r="B333" s="224"/>
      <c r="C333" s="224"/>
      <c r="D333" s="30" t="s">
        <v>4084</v>
      </c>
      <c r="E333" s="26">
        <v>20</v>
      </c>
      <c r="F333" s="28">
        <v>5</v>
      </c>
      <c r="G333" s="28">
        <v>5</v>
      </c>
      <c r="H333" s="28">
        <v>5</v>
      </c>
      <c r="I333" s="28">
        <v>5</v>
      </c>
      <c r="J333" s="28">
        <v>0</v>
      </c>
      <c r="K333" s="28">
        <v>0</v>
      </c>
      <c r="L333" s="28">
        <v>0</v>
      </c>
      <c r="M333" s="29"/>
      <c r="N333" s="25"/>
    </row>
    <row r="334" spans="1:14" ht="12.75">
      <c r="A334" s="34" t="s">
        <v>2404</v>
      </c>
      <c r="B334" s="215" t="s">
        <v>2405</v>
      </c>
      <c r="C334" s="215"/>
      <c r="D334" s="30" t="s">
        <v>4081</v>
      </c>
      <c r="E334" s="26">
        <v>249</v>
      </c>
      <c r="F334" s="28">
        <v>75</v>
      </c>
      <c r="G334" s="28">
        <v>74</v>
      </c>
      <c r="H334" s="28">
        <v>52</v>
      </c>
      <c r="I334" s="28">
        <v>48</v>
      </c>
      <c r="J334" s="28">
        <v>0</v>
      </c>
      <c r="K334" s="28">
        <v>0</v>
      </c>
      <c r="L334" s="28">
        <v>0</v>
      </c>
      <c r="M334" s="29"/>
      <c r="N334" s="25"/>
    </row>
    <row r="335" spans="1:14" ht="12.75">
      <c r="A335" s="35"/>
      <c r="B335" s="224"/>
      <c r="C335" s="224"/>
      <c r="D335" s="30" t="s">
        <v>1913</v>
      </c>
      <c r="E335" s="26">
        <v>6</v>
      </c>
      <c r="F335" s="28">
        <v>3</v>
      </c>
      <c r="G335" s="28">
        <v>3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9"/>
      <c r="N335" s="25"/>
    </row>
    <row r="336" spans="1:14" ht="12.75">
      <c r="A336" s="35"/>
      <c r="B336" s="224"/>
      <c r="C336" s="224"/>
      <c r="D336" s="30" t="s">
        <v>1919</v>
      </c>
      <c r="E336" s="26">
        <v>39</v>
      </c>
      <c r="F336" s="28">
        <v>20</v>
      </c>
      <c r="G336" s="28">
        <v>19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9"/>
      <c r="N336" s="25"/>
    </row>
    <row r="337" spans="1:14" ht="12.75">
      <c r="A337" s="35"/>
      <c r="B337" s="224"/>
      <c r="C337" s="224"/>
      <c r="D337" s="30" t="s">
        <v>4082</v>
      </c>
      <c r="E337" s="26">
        <v>12</v>
      </c>
      <c r="F337" s="28">
        <v>4</v>
      </c>
      <c r="G337" s="28">
        <v>4</v>
      </c>
      <c r="H337" s="28">
        <v>4</v>
      </c>
      <c r="I337" s="28">
        <v>0</v>
      </c>
      <c r="J337" s="28">
        <v>0</v>
      </c>
      <c r="K337" s="28">
        <v>0</v>
      </c>
      <c r="L337" s="28">
        <v>0</v>
      </c>
      <c r="M337" s="29"/>
      <c r="N337" s="25"/>
    </row>
    <row r="338" spans="1:14" ht="12.75">
      <c r="A338" s="35"/>
      <c r="B338" s="224"/>
      <c r="C338" s="224"/>
      <c r="D338" s="30" t="s">
        <v>4083</v>
      </c>
      <c r="E338" s="26">
        <v>187</v>
      </c>
      <c r="F338" s="28">
        <v>47</v>
      </c>
      <c r="G338" s="28">
        <v>47</v>
      </c>
      <c r="H338" s="28">
        <v>46</v>
      </c>
      <c r="I338" s="28">
        <v>47</v>
      </c>
      <c r="J338" s="28">
        <v>0</v>
      </c>
      <c r="K338" s="28">
        <v>0</v>
      </c>
      <c r="L338" s="28">
        <v>0</v>
      </c>
      <c r="M338" s="29"/>
      <c r="N338" s="25"/>
    </row>
    <row r="339" spans="1:14" ht="12.75">
      <c r="A339" s="35"/>
      <c r="B339" s="224"/>
      <c r="C339" s="224"/>
      <c r="D339" s="30" t="s">
        <v>4084</v>
      </c>
      <c r="E339" s="26">
        <v>5</v>
      </c>
      <c r="F339" s="28">
        <v>1</v>
      </c>
      <c r="G339" s="28">
        <v>1</v>
      </c>
      <c r="H339" s="28">
        <v>2</v>
      </c>
      <c r="I339" s="28">
        <v>1</v>
      </c>
      <c r="J339" s="28">
        <v>0</v>
      </c>
      <c r="K339" s="28">
        <v>0</v>
      </c>
      <c r="L339" s="28">
        <v>0</v>
      </c>
      <c r="M339" s="29"/>
      <c r="N339" s="25"/>
    </row>
    <row r="340" spans="1:14" ht="12.75">
      <c r="A340" s="34" t="s">
        <v>2415</v>
      </c>
      <c r="B340" s="215" t="s">
        <v>2416</v>
      </c>
      <c r="C340" s="215"/>
      <c r="D340" s="30" t="s">
        <v>4081</v>
      </c>
      <c r="E340" s="26">
        <v>198</v>
      </c>
      <c r="F340" s="28">
        <v>71</v>
      </c>
      <c r="G340" s="28">
        <v>72</v>
      </c>
      <c r="H340" s="28">
        <v>27</v>
      </c>
      <c r="I340" s="28">
        <v>21</v>
      </c>
      <c r="J340" s="28">
        <v>3</v>
      </c>
      <c r="K340" s="28">
        <v>2</v>
      </c>
      <c r="L340" s="28">
        <v>2</v>
      </c>
      <c r="M340" s="29"/>
      <c r="N340" s="25"/>
    </row>
    <row r="341" spans="1:14" ht="12.75">
      <c r="A341" s="35"/>
      <c r="B341" s="224"/>
      <c r="C341" s="224"/>
      <c r="D341" s="30" t="s">
        <v>1913</v>
      </c>
      <c r="E341" s="26">
        <v>20</v>
      </c>
      <c r="F341" s="28">
        <v>10</v>
      </c>
      <c r="G341" s="28">
        <v>10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9"/>
      <c r="N341" s="25"/>
    </row>
    <row r="342" spans="1:14" ht="12.75">
      <c r="A342" s="35"/>
      <c r="B342" s="224"/>
      <c r="C342" s="224"/>
      <c r="D342" s="30" t="s">
        <v>1919</v>
      </c>
      <c r="E342" s="26">
        <v>60</v>
      </c>
      <c r="F342" s="28">
        <v>29</v>
      </c>
      <c r="G342" s="28">
        <v>31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9"/>
      <c r="N342" s="25"/>
    </row>
    <row r="343" spans="1:14" ht="12.75">
      <c r="A343" s="35"/>
      <c r="B343" s="224"/>
      <c r="C343" s="224"/>
      <c r="D343" s="30" t="s">
        <v>4082</v>
      </c>
      <c r="E343" s="26">
        <v>21</v>
      </c>
      <c r="F343" s="28">
        <v>8</v>
      </c>
      <c r="G343" s="28">
        <v>8</v>
      </c>
      <c r="H343" s="28">
        <v>5</v>
      </c>
      <c r="I343" s="28">
        <v>0</v>
      </c>
      <c r="J343" s="28">
        <v>0</v>
      </c>
      <c r="K343" s="28">
        <v>0</v>
      </c>
      <c r="L343" s="28">
        <v>0</v>
      </c>
      <c r="M343" s="29"/>
      <c r="N343" s="25"/>
    </row>
    <row r="344" spans="1:14" ht="12.75">
      <c r="A344" s="35"/>
      <c r="B344" s="224"/>
      <c r="C344" s="224"/>
      <c r="D344" s="30" t="s">
        <v>4083</v>
      </c>
      <c r="E344" s="26">
        <v>96</v>
      </c>
      <c r="F344" s="28">
        <v>24</v>
      </c>
      <c r="G344" s="28">
        <v>23</v>
      </c>
      <c r="H344" s="28">
        <v>22</v>
      </c>
      <c r="I344" s="28">
        <v>21</v>
      </c>
      <c r="J344" s="28">
        <v>2</v>
      </c>
      <c r="K344" s="28">
        <v>2</v>
      </c>
      <c r="L344" s="28">
        <v>2</v>
      </c>
      <c r="M344" s="29"/>
      <c r="N344" s="25"/>
    </row>
    <row r="345" spans="1:14" ht="12.75">
      <c r="A345" s="35"/>
      <c r="B345" s="224"/>
      <c r="C345" s="224"/>
      <c r="D345" s="30" t="s">
        <v>4086</v>
      </c>
      <c r="E345" s="26">
        <v>1</v>
      </c>
      <c r="F345" s="28">
        <v>0</v>
      </c>
      <c r="G345" s="28">
        <v>0</v>
      </c>
      <c r="H345" s="28">
        <v>0</v>
      </c>
      <c r="I345" s="28">
        <v>0</v>
      </c>
      <c r="J345" s="28">
        <v>1</v>
      </c>
      <c r="K345" s="28">
        <v>0</v>
      </c>
      <c r="L345" s="28">
        <v>0</v>
      </c>
      <c r="M345" s="29"/>
      <c r="N345" s="25"/>
    </row>
    <row r="346" spans="1:14" ht="12.75">
      <c r="A346" s="34" t="s">
        <v>2429</v>
      </c>
      <c r="B346" s="215" t="s">
        <v>2430</v>
      </c>
      <c r="C346" s="215"/>
      <c r="D346" s="30" t="s">
        <v>4081</v>
      </c>
      <c r="E346" s="26">
        <v>292</v>
      </c>
      <c r="F346" s="28">
        <v>96</v>
      </c>
      <c r="G346" s="28">
        <v>96</v>
      </c>
      <c r="H346" s="28">
        <v>57</v>
      </c>
      <c r="I346" s="28">
        <v>35</v>
      </c>
      <c r="J346" s="28">
        <v>8</v>
      </c>
      <c r="K346" s="28">
        <v>0</v>
      </c>
      <c r="L346" s="28">
        <v>0</v>
      </c>
      <c r="M346" s="29"/>
      <c r="N346" s="25"/>
    </row>
    <row r="347" spans="1:14" ht="12.75">
      <c r="A347" s="35"/>
      <c r="B347" s="224"/>
      <c r="C347" s="224"/>
      <c r="D347" s="30" t="s">
        <v>1913</v>
      </c>
      <c r="E347" s="26">
        <v>28</v>
      </c>
      <c r="F347" s="28">
        <v>16</v>
      </c>
      <c r="G347" s="28">
        <v>12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9"/>
      <c r="N347" s="25"/>
    </row>
    <row r="348" spans="1:14" ht="12.75">
      <c r="A348" s="35"/>
      <c r="B348" s="224"/>
      <c r="C348" s="224"/>
      <c r="D348" s="30" t="s">
        <v>1919</v>
      </c>
      <c r="E348" s="26">
        <v>61</v>
      </c>
      <c r="F348" s="28">
        <v>31</v>
      </c>
      <c r="G348" s="28">
        <v>30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9"/>
      <c r="N348" s="25"/>
    </row>
    <row r="349" spans="1:14" ht="12.75">
      <c r="A349" s="35"/>
      <c r="B349" s="224"/>
      <c r="C349" s="224"/>
      <c r="D349" s="30" t="s">
        <v>4082</v>
      </c>
      <c r="E349" s="26">
        <v>64</v>
      </c>
      <c r="F349" s="28">
        <v>18</v>
      </c>
      <c r="G349" s="28">
        <v>25</v>
      </c>
      <c r="H349" s="28">
        <v>21</v>
      </c>
      <c r="I349" s="28">
        <v>0</v>
      </c>
      <c r="J349" s="28">
        <v>0</v>
      </c>
      <c r="K349" s="28">
        <v>0</v>
      </c>
      <c r="L349" s="28">
        <v>0</v>
      </c>
      <c r="M349" s="29"/>
      <c r="N349" s="25"/>
    </row>
    <row r="350" spans="1:14" ht="12.75">
      <c r="A350" s="35"/>
      <c r="B350" s="224"/>
      <c r="C350" s="224"/>
      <c r="D350" s="30" t="s">
        <v>4083</v>
      </c>
      <c r="E350" s="26">
        <v>111</v>
      </c>
      <c r="F350" s="28">
        <v>31</v>
      </c>
      <c r="G350" s="28">
        <v>29</v>
      </c>
      <c r="H350" s="28">
        <v>26</v>
      </c>
      <c r="I350" s="28">
        <v>25</v>
      </c>
      <c r="J350" s="28">
        <v>0</v>
      </c>
      <c r="K350" s="28">
        <v>0</v>
      </c>
      <c r="L350" s="28">
        <v>0</v>
      </c>
      <c r="M350" s="29"/>
      <c r="N350" s="25"/>
    </row>
    <row r="351" spans="1:14" ht="12.75">
      <c r="A351" s="35"/>
      <c r="B351" s="224"/>
      <c r="C351" s="224"/>
      <c r="D351" s="30" t="s">
        <v>4086</v>
      </c>
      <c r="E351" s="26">
        <v>28</v>
      </c>
      <c r="F351" s="28">
        <v>0</v>
      </c>
      <c r="G351" s="28">
        <v>0</v>
      </c>
      <c r="H351" s="28">
        <v>10</v>
      </c>
      <c r="I351" s="28">
        <v>10</v>
      </c>
      <c r="J351" s="28">
        <v>8</v>
      </c>
      <c r="K351" s="28">
        <v>0</v>
      </c>
      <c r="L351" s="28">
        <v>0</v>
      </c>
      <c r="M351" s="29"/>
      <c r="N351" s="25"/>
    </row>
    <row r="352" spans="1:14" ht="12.75">
      <c r="A352" s="34" t="s">
        <v>2436</v>
      </c>
      <c r="B352" s="215" t="s">
        <v>2437</v>
      </c>
      <c r="C352" s="215"/>
      <c r="D352" s="30" t="s">
        <v>4081</v>
      </c>
      <c r="E352" s="26">
        <v>206</v>
      </c>
      <c r="F352" s="28">
        <v>63</v>
      </c>
      <c r="G352" s="28">
        <v>64</v>
      </c>
      <c r="H352" s="28">
        <v>38</v>
      </c>
      <c r="I352" s="28">
        <v>41</v>
      </c>
      <c r="J352" s="28">
        <v>0</v>
      </c>
      <c r="K352" s="28">
        <v>0</v>
      </c>
      <c r="L352" s="28">
        <v>0</v>
      </c>
      <c r="M352" s="29"/>
      <c r="N352" s="25"/>
    </row>
    <row r="353" spans="1:14" ht="12.75">
      <c r="A353" s="35"/>
      <c r="B353" s="224"/>
      <c r="C353" s="224"/>
      <c r="D353" s="30" t="s">
        <v>1913</v>
      </c>
      <c r="E353" s="26">
        <v>6</v>
      </c>
      <c r="F353" s="28">
        <v>3</v>
      </c>
      <c r="G353" s="28">
        <v>3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9"/>
      <c r="N353" s="25"/>
    </row>
    <row r="354" spans="1:14" ht="12.75">
      <c r="A354" s="35"/>
      <c r="B354" s="224"/>
      <c r="C354" s="224"/>
      <c r="D354" s="30" t="s">
        <v>1919</v>
      </c>
      <c r="E354" s="26">
        <v>31</v>
      </c>
      <c r="F354" s="28">
        <v>15</v>
      </c>
      <c r="G354" s="28">
        <v>16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9"/>
      <c r="N354" s="25"/>
    </row>
    <row r="355" spans="1:14" ht="12.75">
      <c r="A355" s="35"/>
      <c r="B355" s="224"/>
      <c r="C355" s="224"/>
      <c r="D355" s="30" t="s">
        <v>4082</v>
      </c>
      <c r="E355" s="26">
        <v>20</v>
      </c>
      <c r="F355" s="28">
        <v>10</v>
      </c>
      <c r="G355" s="28">
        <v>10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9"/>
      <c r="N355" s="25"/>
    </row>
    <row r="356" spans="1:14" ht="12.75">
      <c r="A356" s="35"/>
      <c r="B356" s="224"/>
      <c r="C356" s="224"/>
      <c r="D356" s="30" t="s">
        <v>4083</v>
      </c>
      <c r="E356" s="26">
        <v>135</v>
      </c>
      <c r="F356" s="28">
        <v>35</v>
      </c>
      <c r="G356" s="28">
        <v>35</v>
      </c>
      <c r="H356" s="28">
        <v>33</v>
      </c>
      <c r="I356" s="28">
        <v>32</v>
      </c>
      <c r="J356" s="28">
        <v>0</v>
      </c>
      <c r="K356" s="28">
        <v>0</v>
      </c>
      <c r="L356" s="28">
        <v>0</v>
      </c>
      <c r="M356" s="29"/>
      <c r="N356" s="25"/>
    </row>
    <row r="357" spans="1:14" ht="12.75">
      <c r="A357" s="35"/>
      <c r="B357" s="224"/>
      <c r="C357" s="224"/>
      <c r="D357" s="30" t="s">
        <v>4086</v>
      </c>
      <c r="E357" s="26">
        <v>14</v>
      </c>
      <c r="F357" s="28">
        <v>0</v>
      </c>
      <c r="G357" s="28">
        <v>0</v>
      </c>
      <c r="H357" s="28">
        <v>5</v>
      </c>
      <c r="I357" s="28">
        <v>9</v>
      </c>
      <c r="J357" s="28">
        <v>0</v>
      </c>
      <c r="K357" s="28">
        <v>0</v>
      </c>
      <c r="L357" s="28">
        <v>0</v>
      </c>
      <c r="M357" s="29"/>
      <c r="N357" s="25"/>
    </row>
    <row r="358" spans="1:14" ht="12.75">
      <c r="A358" s="34" t="s">
        <v>2446</v>
      </c>
      <c r="B358" s="215" t="s">
        <v>2447</v>
      </c>
      <c r="C358" s="215"/>
      <c r="D358" s="30" t="s">
        <v>4081</v>
      </c>
      <c r="E358" s="26">
        <v>265</v>
      </c>
      <c r="F358" s="28">
        <v>79</v>
      </c>
      <c r="G358" s="28">
        <v>96</v>
      </c>
      <c r="H358" s="28">
        <v>48</v>
      </c>
      <c r="I358" s="28">
        <v>42</v>
      </c>
      <c r="J358" s="28">
        <v>0</v>
      </c>
      <c r="K358" s="28">
        <v>0</v>
      </c>
      <c r="L358" s="28">
        <v>0</v>
      </c>
      <c r="M358" s="29"/>
      <c r="N358" s="25"/>
    </row>
    <row r="359" spans="1:14" ht="12.75">
      <c r="A359" s="35"/>
      <c r="B359" s="224"/>
      <c r="C359" s="224"/>
      <c r="D359" s="30" t="s">
        <v>1913</v>
      </c>
      <c r="E359" s="26">
        <v>10</v>
      </c>
      <c r="F359" s="28">
        <v>5</v>
      </c>
      <c r="G359" s="28">
        <v>5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9"/>
      <c r="N359" s="25"/>
    </row>
    <row r="360" spans="1:14" ht="12.75">
      <c r="A360" s="35"/>
      <c r="B360" s="224"/>
      <c r="C360" s="224"/>
      <c r="D360" s="30" t="s">
        <v>1919</v>
      </c>
      <c r="E360" s="26">
        <v>48</v>
      </c>
      <c r="F360" s="28">
        <v>21</v>
      </c>
      <c r="G360" s="28">
        <v>27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9"/>
      <c r="N360" s="25"/>
    </row>
    <row r="361" spans="1:14" ht="12.75">
      <c r="A361" s="35"/>
      <c r="B361" s="224"/>
      <c r="C361" s="224"/>
      <c r="D361" s="30" t="s">
        <v>4082</v>
      </c>
      <c r="E361" s="26">
        <v>21</v>
      </c>
      <c r="F361" s="28">
        <v>5</v>
      </c>
      <c r="G361" s="28">
        <v>16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9"/>
      <c r="N361" s="25"/>
    </row>
    <row r="362" spans="1:14" ht="12.75">
      <c r="A362" s="35"/>
      <c r="B362" s="224"/>
      <c r="C362" s="224"/>
      <c r="D362" s="30" t="s">
        <v>4083</v>
      </c>
      <c r="E362" s="26">
        <v>173</v>
      </c>
      <c r="F362" s="28">
        <v>45</v>
      </c>
      <c r="G362" s="28">
        <v>45</v>
      </c>
      <c r="H362" s="28">
        <v>43</v>
      </c>
      <c r="I362" s="28">
        <v>40</v>
      </c>
      <c r="J362" s="28">
        <v>0</v>
      </c>
      <c r="K362" s="28">
        <v>0</v>
      </c>
      <c r="L362" s="28">
        <v>0</v>
      </c>
      <c r="M362" s="29"/>
      <c r="N362" s="25"/>
    </row>
    <row r="363" spans="1:14" ht="12.75">
      <c r="A363" s="35"/>
      <c r="B363" s="224"/>
      <c r="C363" s="224"/>
      <c r="D363" s="30" t="s">
        <v>4096</v>
      </c>
      <c r="E363" s="26">
        <v>1</v>
      </c>
      <c r="F363" s="28">
        <v>0</v>
      </c>
      <c r="G363" s="28">
        <v>0</v>
      </c>
      <c r="H363" s="28">
        <v>0</v>
      </c>
      <c r="I363" s="28">
        <v>1</v>
      </c>
      <c r="J363" s="28">
        <v>0</v>
      </c>
      <c r="K363" s="28">
        <v>0</v>
      </c>
      <c r="L363" s="28">
        <v>0</v>
      </c>
      <c r="M363" s="29"/>
      <c r="N363" s="25"/>
    </row>
    <row r="364" spans="1:14" ht="12.75">
      <c r="A364" s="35"/>
      <c r="B364" s="224"/>
      <c r="C364" s="224"/>
      <c r="D364" s="30" t="s">
        <v>4084</v>
      </c>
      <c r="E364" s="26">
        <v>9</v>
      </c>
      <c r="F364" s="28">
        <v>3</v>
      </c>
      <c r="G364" s="28">
        <v>3</v>
      </c>
      <c r="H364" s="28">
        <v>3</v>
      </c>
      <c r="I364" s="28">
        <v>0</v>
      </c>
      <c r="J364" s="28">
        <v>0</v>
      </c>
      <c r="K364" s="28">
        <v>0</v>
      </c>
      <c r="L364" s="28">
        <v>0</v>
      </c>
      <c r="M364" s="29"/>
      <c r="N364" s="25"/>
    </row>
    <row r="365" spans="1:14" ht="12.75">
      <c r="A365" s="35"/>
      <c r="B365" s="224"/>
      <c r="C365" s="224"/>
      <c r="D365" s="30" t="s">
        <v>4086</v>
      </c>
      <c r="E365" s="26">
        <v>3</v>
      </c>
      <c r="F365" s="28">
        <v>0</v>
      </c>
      <c r="G365" s="28">
        <v>0</v>
      </c>
      <c r="H365" s="28">
        <v>2</v>
      </c>
      <c r="I365" s="28">
        <v>1</v>
      </c>
      <c r="J365" s="28">
        <v>0</v>
      </c>
      <c r="K365" s="28">
        <v>0</v>
      </c>
      <c r="L365" s="28">
        <v>0</v>
      </c>
      <c r="M365" s="29"/>
      <c r="N365" s="25"/>
    </row>
    <row r="366" spans="1:14" ht="12.75">
      <c r="A366" s="34" t="s">
        <v>2455</v>
      </c>
      <c r="B366" s="215" t="s">
        <v>2456</v>
      </c>
      <c r="C366" s="215"/>
      <c r="D366" s="30" t="s">
        <v>4081</v>
      </c>
      <c r="E366" s="26">
        <v>119</v>
      </c>
      <c r="F366" s="28">
        <v>41</v>
      </c>
      <c r="G366" s="28">
        <v>38</v>
      </c>
      <c r="H366" s="28">
        <v>24</v>
      </c>
      <c r="I366" s="28">
        <v>16</v>
      </c>
      <c r="J366" s="28">
        <v>0</v>
      </c>
      <c r="K366" s="28">
        <v>0</v>
      </c>
      <c r="L366" s="28">
        <v>0</v>
      </c>
      <c r="M366" s="29"/>
      <c r="N366" s="25"/>
    </row>
    <row r="367" spans="1:14" ht="12.75">
      <c r="A367" s="35"/>
      <c r="B367" s="224"/>
      <c r="C367" s="224"/>
      <c r="D367" s="30" t="s">
        <v>1913</v>
      </c>
      <c r="E367" s="26">
        <v>4</v>
      </c>
      <c r="F367" s="28">
        <v>2</v>
      </c>
      <c r="G367" s="28">
        <v>2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9"/>
      <c r="N367" s="25"/>
    </row>
    <row r="368" spans="1:14" ht="12.75">
      <c r="A368" s="35"/>
      <c r="B368" s="224"/>
      <c r="C368" s="224"/>
      <c r="D368" s="30" t="s">
        <v>1919</v>
      </c>
      <c r="E368" s="26">
        <v>24</v>
      </c>
      <c r="F368" s="28">
        <v>12</v>
      </c>
      <c r="G368" s="28">
        <v>12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9"/>
      <c r="N368" s="25"/>
    </row>
    <row r="369" spans="1:14" ht="12.75">
      <c r="A369" s="35"/>
      <c r="B369" s="224"/>
      <c r="C369" s="224"/>
      <c r="D369" s="30" t="s">
        <v>4082</v>
      </c>
      <c r="E369" s="26">
        <v>24</v>
      </c>
      <c r="F369" s="28">
        <v>8</v>
      </c>
      <c r="G369" s="28">
        <v>8</v>
      </c>
      <c r="H369" s="28">
        <v>8</v>
      </c>
      <c r="I369" s="28">
        <v>0</v>
      </c>
      <c r="J369" s="28">
        <v>0</v>
      </c>
      <c r="K369" s="28">
        <v>0</v>
      </c>
      <c r="L369" s="28">
        <v>0</v>
      </c>
      <c r="M369" s="29"/>
      <c r="N369" s="25"/>
    </row>
    <row r="370" spans="1:14" ht="12.75">
      <c r="A370" s="35"/>
      <c r="B370" s="224"/>
      <c r="C370" s="224"/>
      <c r="D370" s="30" t="s">
        <v>4083</v>
      </c>
      <c r="E370" s="26">
        <v>67</v>
      </c>
      <c r="F370" s="28">
        <v>19</v>
      </c>
      <c r="G370" s="28">
        <v>16</v>
      </c>
      <c r="H370" s="28">
        <v>16</v>
      </c>
      <c r="I370" s="28">
        <v>16</v>
      </c>
      <c r="J370" s="28">
        <v>0</v>
      </c>
      <c r="K370" s="28">
        <v>0</v>
      </c>
      <c r="L370" s="28">
        <v>0</v>
      </c>
      <c r="M370" s="29"/>
      <c r="N370" s="25"/>
    </row>
    <row r="371" spans="1:14" ht="12.75">
      <c r="A371" s="34" t="s">
        <v>2460</v>
      </c>
      <c r="B371" s="215" t="s">
        <v>2461</v>
      </c>
      <c r="C371" s="215"/>
      <c r="D371" s="30" t="s">
        <v>4081</v>
      </c>
      <c r="E371" s="26">
        <v>352</v>
      </c>
      <c r="F371" s="28">
        <v>99</v>
      </c>
      <c r="G371" s="28">
        <v>100</v>
      </c>
      <c r="H371" s="28">
        <v>82</v>
      </c>
      <c r="I371" s="28">
        <v>71</v>
      </c>
      <c r="J371" s="28">
        <v>0</v>
      </c>
      <c r="K371" s="28">
        <v>0</v>
      </c>
      <c r="L371" s="28">
        <v>0</v>
      </c>
      <c r="M371" s="29"/>
      <c r="N371" s="25"/>
    </row>
    <row r="372" spans="1:14" ht="12.75">
      <c r="A372" s="35"/>
      <c r="B372" s="224"/>
      <c r="C372" s="224"/>
      <c r="D372" s="30" t="s">
        <v>1913</v>
      </c>
      <c r="E372" s="26">
        <v>14</v>
      </c>
      <c r="F372" s="28">
        <v>7</v>
      </c>
      <c r="G372" s="28">
        <v>7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9"/>
      <c r="N372" s="25"/>
    </row>
    <row r="373" spans="1:14" ht="12.75">
      <c r="A373" s="35"/>
      <c r="B373" s="224"/>
      <c r="C373" s="224"/>
      <c r="D373" s="30" t="s">
        <v>1919</v>
      </c>
      <c r="E373" s="26">
        <v>34</v>
      </c>
      <c r="F373" s="28">
        <v>17</v>
      </c>
      <c r="G373" s="28">
        <v>17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9"/>
      <c r="N373" s="25"/>
    </row>
    <row r="374" spans="1:14" ht="12.75">
      <c r="A374" s="35"/>
      <c r="B374" s="224"/>
      <c r="C374" s="224"/>
      <c r="D374" s="30" t="s">
        <v>4082</v>
      </c>
      <c r="E374" s="26">
        <v>33</v>
      </c>
      <c r="F374" s="28">
        <v>11</v>
      </c>
      <c r="G374" s="28">
        <v>11</v>
      </c>
      <c r="H374" s="28">
        <v>11</v>
      </c>
      <c r="I374" s="28">
        <v>0</v>
      </c>
      <c r="J374" s="28">
        <v>0</v>
      </c>
      <c r="K374" s="28">
        <v>0</v>
      </c>
      <c r="L374" s="28">
        <v>0</v>
      </c>
      <c r="M374" s="29"/>
      <c r="N374" s="25"/>
    </row>
    <row r="375" spans="1:14" ht="12.75">
      <c r="A375" s="35"/>
      <c r="B375" s="224"/>
      <c r="C375" s="224"/>
      <c r="D375" s="30" t="s">
        <v>4083</v>
      </c>
      <c r="E375" s="26">
        <v>197</v>
      </c>
      <c r="F375" s="28">
        <v>51</v>
      </c>
      <c r="G375" s="28">
        <v>50</v>
      </c>
      <c r="H375" s="28">
        <v>48</v>
      </c>
      <c r="I375" s="28">
        <v>48</v>
      </c>
      <c r="J375" s="28">
        <v>0</v>
      </c>
      <c r="K375" s="28">
        <v>0</v>
      </c>
      <c r="L375" s="28">
        <v>0</v>
      </c>
      <c r="M375" s="29"/>
      <c r="N375" s="25"/>
    </row>
    <row r="376" spans="1:14" ht="12.75">
      <c r="A376" s="35"/>
      <c r="B376" s="224"/>
      <c r="C376" s="224"/>
      <c r="D376" s="30" t="s">
        <v>4084</v>
      </c>
      <c r="E376" s="26">
        <v>60</v>
      </c>
      <c r="F376" s="28">
        <v>13</v>
      </c>
      <c r="G376" s="28">
        <v>15</v>
      </c>
      <c r="H376" s="28">
        <v>17</v>
      </c>
      <c r="I376" s="28">
        <v>15</v>
      </c>
      <c r="J376" s="28">
        <v>0</v>
      </c>
      <c r="K376" s="28">
        <v>0</v>
      </c>
      <c r="L376" s="28">
        <v>0</v>
      </c>
      <c r="M376" s="29"/>
      <c r="N376" s="25"/>
    </row>
    <row r="377" spans="1:14" ht="12.75">
      <c r="A377" s="35"/>
      <c r="B377" s="224"/>
      <c r="C377" s="224"/>
      <c r="D377" s="30" t="s">
        <v>4086</v>
      </c>
      <c r="E377" s="26">
        <v>14</v>
      </c>
      <c r="F377" s="28">
        <v>0</v>
      </c>
      <c r="G377" s="28">
        <v>0</v>
      </c>
      <c r="H377" s="28">
        <v>6</v>
      </c>
      <c r="I377" s="28">
        <v>8</v>
      </c>
      <c r="J377" s="28">
        <v>0</v>
      </c>
      <c r="K377" s="28">
        <v>0</v>
      </c>
      <c r="L377" s="28">
        <v>0</v>
      </c>
      <c r="M377" s="29"/>
      <c r="N377" s="25"/>
    </row>
    <row r="378" spans="1:14" ht="12.75">
      <c r="A378" s="34" t="s">
        <v>2470</v>
      </c>
      <c r="B378" s="215" t="s">
        <v>2471</v>
      </c>
      <c r="C378" s="215"/>
      <c r="D378" s="30" t="s">
        <v>4081</v>
      </c>
      <c r="E378" s="26">
        <v>269</v>
      </c>
      <c r="F378" s="28">
        <v>88</v>
      </c>
      <c r="G378" s="28">
        <v>85</v>
      </c>
      <c r="H378" s="28">
        <v>49</v>
      </c>
      <c r="I378" s="28">
        <v>47</v>
      </c>
      <c r="J378" s="28">
        <v>0</v>
      </c>
      <c r="K378" s="28">
        <v>0</v>
      </c>
      <c r="L378" s="28">
        <v>0</v>
      </c>
      <c r="M378" s="29"/>
      <c r="N378" s="25"/>
    </row>
    <row r="379" spans="1:14" ht="12.75">
      <c r="A379" s="35"/>
      <c r="B379" s="224"/>
      <c r="C379" s="224"/>
      <c r="D379" s="30" t="s">
        <v>1913</v>
      </c>
      <c r="E379" s="26">
        <v>6</v>
      </c>
      <c r="F379" s="28">
        <v>3</v>
      </c>
      <c r="G379" s="28">
        <v>3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9"/>
      <c r="N379" s="25"/>
    </row>
    <row r="380" spans="1:14" ht="12.75">
      <c r="A380" s="35"/>
      <c r="B380" s="224"/>
      <c r="C380" s="224"/>
      <c r="D380" s="30" t="s">
        <v>1919</v>
      </c>
      <c r="E380" s="26">
        <v>48</v>
      </c>
      <c r="F380" s="28">
        <v>25</v>
      </c>
      <c r="G380" s="28">
        <v>23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9"/>
      <c r="N380" s="25"/>
    </row>
    <row r="381" spans="1:14" ht="12.75">
      <c r="A381" s="35"/>
      <c r="B381" s="224"/>
      <c r="C381" s="224"/>
      <c r="D381" s="30" t="s">
        <v>4082</v>
      </c>
      <c r="E381" s="26">
        <v>38</v>
      </c>
      <c r="F381" s="28">
        <v>19</v>
      </c>
      <c r="G381" s="28">
        <v>18</v>
      </c>
      <c r="H381" s="28">
        <v>1</v>
      </c>
      <c r="I381" s="28">
        <v>0</v>
      </c>
      <c r="J381" s="28">
        <v>0</v>
      </c>
      <c r="K381" s="28">
        <v>0</v>
      </c>
      <c r="L381" s="28">
        <v>0</v>
      </c>
      <c r="M381" s="29"/>
      <c r="N381" s="25"/>
    </row>
    <row r="382" spans="1:14" ht="12.75">
      <c r="A382" s="35"/>
      <c r="B382" s="224"/>
      <c r="C382" s="224"/>
      <c r="D382" s="30" t="s">
        <v>4083</v>
      </c>
      <c r="E382" s="26">
        <v>163</v>
      </c>
      <c r="F382" s="28">
        <v>41</v>
      </c>
      <c r="G382" s="28">
        <v>41</v>
      </c>
      <c r="H382" s="28">
        <v>41</v>
      </c>
      <c r="I382" s="28">
        <v>40</v>
      </c>
      <c r="J382" s="28">
        <v>0</v>
      </c>
      <c r="K382" s="28">
        <v>0</v>
      </c>
      <c r="L382" s="28">
        <v>0</v>
      </c>
      <c r="M382" s="29"/>
      <c r="N382" s="25"/>
    </row>
    <row r="383" spans="1:14" ht="12.75">
      <c r="A383" s="35"/>
      <c r="B383" s="224"/>
      <c r="C383" s="224"/>
      <c r="D383" s="30" t="s">
        <v>4086</v>
      </c>
      <c r="E383" s="26">
        <v>14</v>
      </c>
      <c r="F383" s="28">
        <v>0</v>
      </c>
      <c r="G383" s="28">
        <v>0</v>
      </c>
      <c r="H383" s="28">
        <v>7</v>
      </c>
      <c r="I383" s="28">
        <v>7</v>
      </c>
      <c r="J383" s="28">
        <v>0</v>
      </c>
      <c r="K383" s="28">
        <v>0</v>
      </c>
      <c r="L383" s="28">
        <v>0</v>
      </c>
      <c r="M383" s="29"/>
      <c r="N383" s="25"/>
    </row>
    <row r="384" spans="1:14" ht="12.75">
      <c r="A384" s="34" t="s">
        <v>2479</v>
      </c>
      <c r="B384" s="215" t="s">
        <v>2480</v>
      </c>
      <c r="C384" s="215"/>
      <c r="D384" s="30" t="s">
        <v>4081</v>
      </c>
      <c r="E384" s="26">
        <v>406</v>
      </c>
      <c r="F384" s="28">
        <v>125</v>
      </c>
      <c r="G384" s="28">
        <v>117</v>
      </c>
      <c r="H384" s="28">
        <v>78</v>
      </c>
      <c r="I384" s="28">
        <v>75</v>
      </c>
      <c r="J384" s="28">
        <v>11</v>
      </c>
      <c r="K384" s="28">
        <v>0</v>
      </c>
      <c r="L384" s="28">
        <v>0</v>
      </c>
      <c r="M384" s="29"/>
      <c r="N384" s="25"/>
    </row>
    <row r="385" spans="1:14" ht="12.75">
      <c r="A385" s="35"/>
      <c r="B385" s="224"/>
      <c r="C385" s="224"/>
      <c r="D385" s="30" t="s">
        <v>1913</v>
      </c>
      <c r="E385" s="26">
        <v>3</v>
      </c>
      <c r="F385" s="28">
        <v>2</v>
      </c>
      <c r="G385" s="28">
        <v>1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9"/>
      <c r="N385" s="25"/>
    </row>
    <row r="386" spans="1:14" ht="12.75">
      <c r="A386" s="35"/>
      <c r="B386" s="224"/>
      <c r="C386" s="224"/>
      <c r="D386" s="30" t="s">
        <v>1919</v>
      </c>
      <c r="E386" s="26">
        <v>51</v>
      </c>
      <c r="F386" s="28">
        <v>27</v>
      </c>
      <c r="G386" s="28">
        <v>24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9"/>
      <c r="N386" s="25"/>
    </row>
    <row r="387" spans="1:14" ht="12.75">
      <c r="A387" s="35"/>
      <c r="B387" s="224"/>
      <c r="C387" s="224"/>
      <c r="D387" s="30" t="s">
        <v>4082</v>
      </c>
      <c r="E387" s="26">
        <v>38</v>
      </c>
      <c r="F387" s="28">
        <v>19</v>
      </c>
      <c r="G387" s="28">
        <v>19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9"/>
      <c r="N387" s="25"/>
    </row>
    <row r="388" spans="1:14" ht="12.75">
      <c r="A388" s="35"/>
      <c r="B388" s="224"/>
      <c r="C388" s="224"/>
      <c r="D388" s="30" t="s">
        <v>4083</v>
      </c>
      <c r="E388" s="26">
        <v>290</v>
      </c>
      <c r="F388" s="28">
        <v>77</v>
      </c>
      <c r="G388" s="28">
        <v>73</v>
      </c>
      <c r="H388" s="28">
        <v>71</v>
      </c>
      <c r="I388" s="28">
        <v>68</v>
      </c>
      <c r="J388" s="28">
        <v>1</v>
      </c>
      <c r="K388" s="28">
        <v>0</v>
      </c>
      <c r="L388" s="28">
        <v>0</v>
      </c>
      <c r="M388" s="29"/>
      <c r="N388" s="25"/>
    </row>
    <row r="389" spans="1:14" ht="12.75">
      <c r="A389" s="35"/>
      <c r="B389" s="224"/>
      <c r="C389" s="224"/>
      <c r="D389" s="30" t="s">
        <v>4086</v>
      </c>
      <c r="E389" s="26">
        <v>24</v>
      </c>
      <c r="F389" s="28">
        <v>0</v>
      </c>
      <c r="G389" s="28">
        <v>0</v>
      </c>
      <c r="H389" s="28">
        <v>7</v>
      </c>
      <c r="I389" s="28">
        <v>7</v>
      </c>
      <c r="J389" s="28">
        <v>10</v>
      </c>
      <c r="K389" s="28">
        <v>0</v>
      </c>
      <c r="L389" s="28">
        <v>0</v>
      </c>
      <c r="M389" s="29"/>
      <c r="N389" s="25"/>
    </row>
    <row r="390" spans="1:14" ht="12.75">
      <c r="A390" s="34" t="s">
        <v>2488</v>
      </c>
      <c r="B390" s="215" t="s">
        <v>2489</v>
      </c>
      <c r="C390" s="215"/>
      <c r="D390" s="30" t="s">
        <v>4081</v>
      </c>
      <c r="E390" s="26">
        <v>320</v>
      </c>
      <c r="F390" s="28">
        <v>83</v>
      </c>
      <c r="G390" s="28">
        <v>83</v>
      </c>
      <c r="H390" s="28">
        <v>78</v>
      </c>
      <c r="I390" s="28">
        <v>75</v>
      </c>
      <c r="J390" s="28">
        <v>1</v>
      </c>
      <c r="K390" s="28">
        <v>0</v>
      </c>
      <c r="L390" s="28">
        <v>0</v>
      </c>
      <c r="M390" s="29"/>
      <c r="N390" s="25"/>
    </row>
    <row r="391" spans="1:14" ht="12.75">
      <c r="A391" s="35"/>
      <c r="B391" s="224"/>
      <c r="C391" s="224"/>
      <c r="D391" s="30" t="s">
        <v>1919</v>
      </c>
      <c r="E391" s="26">
        <v>22</v>
      </c>
      <c r="F391" s="28">
        <v>11</v>
      </c>
      <c r="G391" s="28">
        <v>11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9"/>
      <c r="N391" s="25"/>
    </row>
    <row r="392" spans="1:14" ht="12.75">
      <c r="A392" s="35"/>
      <c r="B392" s="224"/>
      <c r="C392" s="224"/>
      <c r="D392" s="30" t="s">
        <v>4082</v>
      </c>
      <c r="E392" s="26">
        <v>10</v>
      </c>
      <c r="F392" s="28">
        <v>4</v>
      </c>
      <c r="G392" s="28">
        <v>4</v>
      </c>
      <c r="H392" s="28">
        <v>2</v>
      </c>
      <c r="I392" s="28">
        <v>0</v>
      </c>
      <c r="J392" s="28">
        <v>0</v>
      </c>
      <c r="K392" s="28">
        <v>0</v>
      </c>
      <c r="L392" s="28">
        <v>0</v>
      </c>
      <c r="M392" s="29"/>
      <c r="N392" s="25"/>
    </row>
    <row r="393" spans="1:14" ht="12.75">
      <c r="A393" s="35"/>
      <c r="B393" s="224"/>
      <c r="C393" s="224"/>
      <c r="D393" s="30" t="s">
        <v>4083</v>
      </c>
      <c r="E393" s="26">
        <v>223</v>
      </c>
      <c r="F393" s="28">
        <v>55</v>
      </c>
      <c r="G393" s="28">
        <v>55</v>
      </c>
      <c r="H393" s="28">
        <v>56</v>
      </c>
      <c r="I393" s="28">
        <v>56</v>
      </c>
      <c r="J393" s="28">
        <v>1</v>
      </c>
      <c r="K393" s="28">
        <v>0</v>
      </c>
      <c r="L393" s="28">
        <v>0</v>
      </c>
      <c r="M393" s="29"/>
      <c r="N393" s="25"/>
    </row>
    <row r="394" spans="1:14" ht="12.75">
      <c r="A394" s="35"/>
      <c r="B394" s="224"/>
      <c r="C394" s="224"/>
      <c r="D394" s="30" t="s">
        <v>4084</v>
      </c>
      <c r="E394" s="26">
        <v>47</v>
      </c>
      <c r="F394" s="28">
        <v>13</v>
      </c>
      <c r="G394" s="28">
        <v>13</v>
      </c>
      <c r="H394" s="28">
        <v>11</v>
      </c>
      <c r="I394" s="28">
        <v>10</v>
      </c>
      <c r="J394" s="28">
        <v>0</v>
      </c>
      <c r="K394" s="28">
        <v>0</v>
      </c>
      <c r="L394" s="28">
        <v>0</v>
      </c>
      <c r="M394" s="29"/>
      <c r="N394" s="25"/>
    </row>
    <row r="395" spans="1:14" ht="12.75">
      <c r="A395" s="35"/>
      <c r="B395" s="224"/>
      <c r="C395" s="224"/>
      <c r="D395" s="30" t="s">
        <v>4086</v>
      </c>
      <c r="E395" s="26">
        <v>18</v>
      </c>
      <c r="F395" s="28">
        <v>0</v>
      </c>
      <c r="G395" s="28">
        <v>0</v>
      </c>
      <c r="H395" s="28">
        <v>9</v>
      </c>
      <c r="I395" s="28">
        <v>9</v>
      </c>
      <c r="J395" s="28">
        <v>0</v>
      </c>
      <c r="K395" s="28">
        <v>0</v>
      </c>
      <c r="L395" s="28">
        <v>0</v>
      </c>
      <c r="M395" s="29"/>
      <c r="N395" s="25"/>
    </row>
    <row r="396" spans="1:14" ht="12.75">
      <c r="A396" s="34" t="s">
        <v>2500</v>
      </c>
      <c r="B396" s="215" t="s">
        <v>2501</v>
      </c>
      <c r="C396" s="215"/>
      <c r="D396" s="30" t="s">
        <v>4081</v>
      </c>
      <c r="E396" s="26">
        <v>348</v>
      </c>
      <c r="F396" s="28">
        <v>97</v>
      </c>
      <c r="G396" s="28">
        <v>91</v>
      </c>
      <c r="H396" s="28">
        <v>74</v>
      </c>
      <c r="I396" s="28">
        <v>63</v>
      </c>
      <c r="J396" s="28">
        <v>23</v>
      </c>
      <c r="K396" s="28">
        <v>0</v>
      </c>
      <c r="L396" s="28">
        <v>0</v>
      </c>
      <c r="M396" s="29"/>
      <c r="N396" s="25"/>
    </row>
    <row r="397" spans="1:14" ht="12.75">
      <c r="A397" s="35"/>
      <c r="B397" s="224"/>
      <c r="C397" s="224"/>
      <c r="D397" s="30" t="s">
        <v>1913</v>
      </c>
      <c r="E397" s="26">
        <v>6</v>
      </c>
      <c r="F397" s="28">
        <v>3</v>
      </c>
      <c r="G397" s="28">
        <v>3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9"/>
      <c r="N397" s="25"/>
    </row>
    <row r="398" spans="1:14" ht="12.75">
      <c r="A398" s="35"/>
      <c r="B398" s="224"/>
      <c r="C398" s="224"/>
      <c r="D398" s="30" t="s">
        <v>1919</v>
      </c>
      <c r="E398" s="26">
        <v>41</v>
      </c>
      <c r="F398" s="28">
        <v>22</v>
      </c>
      <c r="G398" s="28">
        <v>19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9"/>
      <c r="N398" s="25"/>
    </row>
    <row r="399" spans="1:14" ht="12.75">
      <c r="A399" s="35"/>
      <c r="B399" s="224"/>
      <c r="C399" s="224"/>
      <c r="D399" s="30" t="s">
        <v>4082</v>
      </c>
      <c r="E399" s="26">
        <v>40</v>
      </c>
      <c r="F399" s="28">
        <v>12</v>
      </c>
      <c r="G399" s="28">
        <v>14</v>
      </c>
      <c r="H399" s="28">
        <v>14</v>
      </c>
      <c r="I399" s="28">
        <v>0</v>
      </c>
      <c r="J399" s="28">
        <v>0</v>
      </c>
      <c r="K399" s="28">
        <v>0</v>
      </c>
      <c r="L399" s="28">
        <v>0</v>
      </c>
      <c r="M399" s="29"/>
      <c r="N399" s="25"/>
    </row>
    <row r="400" spans="1:14" ht="12.75">
      <c r="A400" s="35"/>
      <c r="B400" s="224"/>
      <c r="C400" s="224"/>
      <c r="D400" s="30" t="s">
        <v>4088</v>
      </c>
      <c r="E400" s="26">
        <v>164</v>
      </c>
      <c r="F400" s="28">
        <v>44</v>
      </c>
      <c r="G400" s="28">
        <v>43</v>
      </c>
      <c r="H400" s="28">
        <v>40</v>
      </c>
      <c r="I400" s="28">
        <v>37</v>
      </c>
      <c r="J400" s="28">
        <v>0</v>
      </c>
      <c r="K400" s="28">
        <v>0</v>
      </c>
      <c r="L400" s="28">
        <v>0</v>
      </c>
      <c r="M400" s="29"/>
      <c r="N400" s="25"/>
    </row>
    <row r="401" spans="1:14" ht="12.75">
      <c r="A401" s="35"/>
      <c r="B401" s="224"/>
      <c r="C401" s="224"/>
      <c r="D401" s="30" t="s">
        <v>4090</v>
      </c>
      <c r="E401" s="26">
        <v>61</v>
      </c>
      <c r="F401" s="28">
        <v>16</v>
      </c>
      <c r="G401" s="28">
        <v>12</v>
      </c>
      <c r="H401" s="28">
        <v>11</v>
      </c>
      <c r="I401" s="28">
        <v>11</v>
      </c>
      <c r="J401" s="28">
        <v>11</v>
      </c>
      <c r="K401" s="28">
        <v>0</v>
      </c>
      <c r="L401" s="28">
        <v>0</v>
      </c>
      <c r="M401" s="29"/>
      <c r="N401" s="25"/>
    </row>
    <row r="402" spans="1:14" ht="12.75">
      <c r="A402" s="35"/>
      <c r="B402" s="224"/>
      <c r="C402" s="224"/>
      <c r="D402" s="30" t="s">
        <v>4089</v>
      </c>
      <c r="E402" s="26">
        <v>3</v>
      </c>
      <c r="F402" s="28">
        <v>0</v>
      </c>
      <c r="G402" s="28">
        <v>0</v>
      </c>
      <c r="H402" s="28">
        <v>1</v>
      </c>
      <c r="I402" s="28">
        <v>2</v>
      </c>
      <c r="J402" s="28">
        <v>0</v>
      </c>
      <c r="K402" s="28">
        <v>0</v>
      </c>
      <c r="L402" s="28">
        <v>0</v>
      </c>
      <c r="M402" s="29"/>
      <c r="N402" s="25"/>
    </row>
    <row r="403" spans="1:14" ht="12.75">
      <c r="A403" s="35"/>
      <c r="B403" s="224"/>
      <c r="C403" s="224"/>
      <c r="D403" s="30" t="s">
        <v>4086</v>
      </c>
      <c r="E403" s="26">
        <v>33</v>
      </c>
      <c r="F403" s="28">
        <v>0</v>
      </c>
      <c r="G403" s="28">
        <v>0</v>
      </c>
      <c r="H403" s="28">
        <v>8</v>
      </c>
      <c r="I403" s="28">
        <v>13</v>
      </c>
      <c r="J403" s="28">
        <v>12</v>
      </c>
      <c r="K403" s="28">
        <v>0</v>
      </c>
      <c r="L403" s="28">
        <v>0</v>
      </c>
      <c r="M403" s="29"/>
      <c r="N403" s="25"/>
    </row>
    <row r="404" spans="1:14" ht="12.75">
      <c r="A404" s="34" t="s">
        <v>2509</v>
      </c>
      <c r="B404" s="215" t="s">
        <v>2510</v>
      </c>
      <c r="C404" s="215"/>
      <c r="D404" s="30" t="s">
        <v>4081</v>
      </c>
      <c r="E404" s="26">
        <v>202</v>
      </c>
      <c r="F404" s="28">
        <v>65</v>
      </c>
      <c r="G404" s="28">
        <v>61</v>
      </c>
      <c r="H404" s="28">
        <v>33</v>
      </c>
      <c r="I404" s="28">
        <v>27</v>
      </c>
      <c r="J404" s="28">
        <v>8</v>
      </c>
      <c r="K404" s="28">
        <v>5</v>
      </c>
      <c r="L404" s="28">
        <v>3</v>
      </c>
      <c r="M404" s="29"/>
      <c r="N404" s="25"/>
    </row>
    <row r="405" spans="1:14" ht="12.75">
      <c r="A405" s="35"/>
      <c r="B405" s="224"/>
      <c r="C405" s="224"/>
      <c r="D405" s="30" t="s">
        <v>1913</v>
      </c>
      <c r="E405" s="26">
        <v>16</v>
      </c>
      <c r="F405" s="28">
        <v>9</v>
      </c>
      <c r="G405" s="28">
        <v>7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9"/>
      <c r="N405" s="25"/>
    </row>
    <row r="406" spans="1:14" ht="12.75">
      <c r="A406" s="35"/>
      <c r="B406" s="224"/>
      <c r="C406" s="224"/>
      <c r="D406" s="30" t="s">
        <v>1919</v>
      </c>
      <c r="E406" s="26">
        <v>52</v>
      </c>
      <c r="F406" s="28">
        <v>27</v>
      </c>
      <c r="G406" s="28">
        <v>25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9"/>
      <c r="N406" s="25"/>
    </row>
    <row r="407" spans="1:14" ht="12.75">
      <c r="A407" s="35"/>
      <c r="B407" s="224"/>
      <c r="C407" s="224"/>
      <c r="D407" s="30" t="s">
        <v>4082</v>
      </c>
      <c r="E407" s="26">
        <v>15</v>
      </c>
      <c r="F407" s="28">
        <v>5</v>
      </c>
      <c r="G407" s="28">
        <v>5</v>
      </c>
      <c r="H407" s="28">
        <v>5</v>
      </c>
      <c r="I407" s="28">
        <v>0</v>
      </c>
      <c r="J407" s="28">
        <v>0</v>
      </c>
      <c r="K407" s="28">
        <v>0</v>
      </c>
      <c r="L407" s="28">
        <v>0</v>
      </c>
      <c r="M407" s="29"/>
      <c r="N407" s="25"/>
    </row>
    <row r="408" spans="1:14" ht="12.75">
      <c r="A408" s="35"/>
      <c r="B408" s="224"/>
      <c r="C408" s="224"/>
      <c r="D408" s="30" t="s">
        <v>4083</v>
      </c>
      <c r="E408" s="26">
        <v>111</v>
      </c>
      <c r="F408" s="28">
        <v>24</v>
      </c>
      <c r="G408" s="28">
        <v>24</v>
      </c>
      <c r="H408" s="28">
        <v>25</v>
      </c>
      <c r="I408" s="28">
        <v>25</v>
      </c>
      <c r="J408" s="28">
        <v>5</v>
      </c>
      <c r="K408" s="28">
        <v>5</v>
      </c>
      <c r="L408" s="28">
        <v>3</v>
      </c>
      <c r="M408" s="29"/>
      <c r="N408" s="25"/>
    </row>
    <row r="409" spans="1:14" ht="12.75">
      <c r="A409" s="35"/>
      <c r="B409" s="224"/>
      <c r="C409" s="224"/>
      <c r="D409" s="30" t="s">
        <v>4086</v>
      </c>
      <c r="E409" s="26">
        <v>8</v>
      </c>
      <c r="F409" s="28">
        <v>0</v>
      </c>
      <c r="G409" s="28">
        <v>0</v>
      </c>
      <c r="H409" s="28">
        <v>3</v>
      </c>
      <c r="I409" s="28">
        <v>2</v>
      </c>
      <c r="J409" s="28">
        <v>3</v>
      </c>
      <c r="K409" s="28">
        <v>0</v>
      </c>
      <c r="L409" s="28">
        <v>0</v>
      </c>
      <c r="M409" s="29"/>
      <c r="N409" s="25"/>
    </row>
    <row r="410" spans="1:14" ht="12.75">
      <c r="A410" s="34" t="s">
        <v>2523</v>
      </c>
      <c r="B410" s="215" t="s">
        <v>2524</v>
      </c>
      <c r="C410" s="215"/>
      <c r="D410" s="30" t="s">
        <v>4081</v>
      </c>
      <c r="E410" s="26">
        <v>195</v>
      </c>
      <c r="F410" s="28">
        <v>68</v>
      </c>
      <c r="G410" s="28">
        <v>66</v>
      </c>
      <c r="H410" s="28">
        <v>31</v>
      </c>
      <c r="I410" s="28">
        <v>30</v>
      </c>
      <c r="J410" s="28">
        <v>0</v>
      </c>
      <c r="K410" s="28">
        <v>0</v>
      </c>
      <c r="L410" s="28">
        <v>0</v>
      </c>
      <c r="M410" s="29"/>
      <c r="N410" s="25"/>
    </row>
    <row r="411" spans="1:14" ht="12.75">
      <c r="A411" s="35"/>
      <c r="B411" s="224"/>
      <c r="C411" s="224"/>
      <c r="D411" s="30" t="s">
        <v>1913</v>
      </c>
      <c r="E411" s="26">
        <v>2</v>
      </c>
      <c r="F411" s="28">
        <v>1</v>
      </c>
      <c r="G411" s="28">
        <v>1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9"/>
      <c r="N411" s="25"/>
    </row>
    <row r="412" spans="1:14" ht="12.75">
      <c r="A412" s="35"/>
      <c r="B412" s="224"/>
      <c r="C412" s="224"/>
      <c r="D412" s="30" t="s">
        <v>1919</v>
      </c>
      <c r="E412" s="26">
        <v>47</v>
      </c>
      <c r="F412" s="28">
        <v>24</v>
      </c>
      <c r="G412" s="28">
        <v>23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9"/>
      <c r="N412" s="25"/>
    </row>
    <row r="413" spans="1:14" ht="12.75">
      <c r="A413" s="35"/>
      <c r="B413" s="224"/>
      <c r="C413" s="224"/>
      <c r="D413" s="30" t="s">
        <v>4082</v>
      </c>
      <c r="E413" s="26">
        <v>22</v>
      </c>
      <c r="F413" s="28">
        <v>11</v>
      </c>
      <c r="G413" s="28">
        <v>11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9"/>
      <c r="N413" s="25"/>
    </row>
    <row r="414" spans="1:14" ht="12.75">
      <c r="A414" s="35"/>
      <c r="B414" s="224"/>
      <c r="C414" s="224"/>
      <c r="D414" s="30" t="s">
        <v>4083</v>
      </c>
      <c r="E414" s="26">
        <v>100</v>
      </c>
      <c r="F414" s="28">
        <v>25</v>
      </c>
      <c r="G414" s="28">
        <v>26</v>
      </c>
      <c r="H414" s="28">
        <v>25</v>
      </c>
      <c r="I414" s="28">
        <v>24</v>
      </c>
      <c r="J414" s="28">
        <v>0</v>
      </c>
      <c r="K414" s="28">
        <v>0</v>
      </c>
      <c r="L414" s="28">
        <v>0</v>
      </c>
      <c r="M414" s="29"/>
      <c r="N414" s="25"/>
    </row>
    <row r="415" spans="1:14" ht="12.75">
      <c r="A415" s="35"/>
      <c r="B415" s="224"/>
      <c r="C415" s="224"/>
      <c r="D415" s="30" t="s">
        <v>4084</v>
      </c>
      <c r="E415" s="26">
        <v>24</v>
      </c>
      <c r="F415" s="28">
        <v>7</v>
      </c>
      <c r="G415" s="28">
        <v>5</v>
      </c>
      <c r="H415" s="28">
        <v>6</v>
      </c>
      <c r="I415" s="28">
        <v>6</v>
      </c>
      <c r="J415" s="28">
        <v>0</v>
      </c>
      <c r="K415" s="28">
        <v>0</v>
      </c>
      <c r="L415" s="28">
        <v>0</v>
      </c>
      <c r="M415" s="29"/>
      <c r="N415" s="25"/>
    </row>
    <row r="416" spans="1:14" ht="12.75">
      <c r="A416" s="34" t="s">
        <v>2527</v>
      </c>
      <c r="B416" s="215" t="s">
        <v>2528</v>
      </c>
      <c r="C416" s="215"/>
      <c r="D416" s="30" t="s">
        <v>4081</v>
      </c>
      <c r="E416" s="26">
        <v>267</v>
      </c>
      <c r="F416" s="28">
        <v>70</v>
      </c>
      <c r="G416" s="28">
        <v>67</v>
      </c>
      <c r="H416" s="28">
        <v>65</v>
      </c>
      <c r="I416" s="28">
        <v>65</v>
      </c>
      <c r="J416" s="28">
        <v>0</v>
      </c>
      <c r="K416" s="28">
        <v>0</v>
      </c>
      <c r="L416" s="28">
        <v>0</v>
      </c>
      <c r="M416" s="29"/>
      <c r="N416" s="25"/>
    </row>
    <row r="417" spans="1:14" ht="12.75">
      <c r="A417" s="35"/>
      <c r="B417" s="224"/>
      <c r="C417" s="224"/>
      <c r="D417" s="30" t="s">
        <v>1919</v>
      </c>
      <c r="E417" s="26">
        <v>14</v>
      </c>
      <c r="F417" s="28">
        <v>7</v>
      </c>
      <c r="G417" s="28">
        <v>7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9"/>
      <c r="N417" s="25"/>
    </row>
    <row r="418" spans="1:14" ht="12.75">
      <c r="A418" s="35"/>
      <c r="B418" s="224"/>
      <c r="C418" s="224"/>
      <c r="D418" s="30" t="s">
        <v>4082</v>
      </c>
      <c r="E418" s="26">
        <v>2</v>
      </c>
      <c r="F418" s="28">
        <v>1</v>
      </c>
      <c r="G418" s="28">
        <v>1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9"/>
      <c r="N418" s="25"/>
    </row>
    <row r="419" spans="1:14" ht="12.75">
      <c r="A419" s="35"/>
      <c r="B419" s="224"/>
      <c r="C419" s="224"/>
      <c r="D419" s="30" t="s">
        <v>4083</v>
      </c>
      <c r="E419" s="26">
        <v>209</v>
      </c>
      <c r="F419" s="28">
        <v>53</v>
      </c>
      <c r="G419" s="28">
        <v>52</v>
      </c>
      <c r="H419" s="28">
        <v>52</v>
      </c>
      <c r="I419" s="28">
        <v>52</v>
      </c>
      <c r="J419" s="28">
        <v>0</v>
      </c>
      <c r="K419" s="28">
        <v>0</v>
      </c>
      <c r="L419" s="28">
        <v>0</v>
      </c>
      <c r="M419" s="29"/>
      <c r="N419" s="25"/>
    </row>
    <row r="420" spans="1:14" ht="12.75">
      <c r="A420" s="35"/>
      <c r="B420" s="224"/>
      <c r="C420" s="224"/>
      <c r="D420" s="30" t="s">
        <v>4084</v>
      </c>
      <c r="E420" s="26">
        <v>29</v>
      </c>
      <c r="F420" s="28">
        <v>9</v>
      </c>
      <c r="G420" s="28">
        <v>7</v>
      </c>
      <c r="H420" s="28">
        <v>8</v>
      </c>
      <c r="I420" s="28">
        <v>5</v>
      </c>
      <c r="J420" s="28">
        <v>0</v>
      </c>
      <c r="K420" s="28">
        <v>0</v>
      </c>
      <c r="L420" s="28">
        <v>0</v>
      </c>
      <c r="M420" s="29"/>
      <c r="N420" s="25"/>
    </row>
    <row r="421" spans="1:14" ht="12.75">
      <c r="A421" s="35"/>
      <c r="B421" s="224"/>
      <c r="C421" s="224"/>
      <c r="D421" s="30" t="s">
        <v>4086</v>
      </c>
      <c r="E421" s="26">
        <v>13</v>
      </c>
      <c r="F421" s="28">
        <v>0</v>
      </c>
      <c r="G421" s="28">
        <v>0</v>
      </c>
      <c r="H421" s="28">
        <v>5</v>
      </c>
      <c r="I421" s="28">
        <v>8</v>
      </c>
      <c r="J421" s="28">
        <v>0</v>
      </c>
      <c r="K421" s="28">
        <v>0</v>
      </c>
      <c r="L421" s="28">
        <v>0</v>
      </c>
      <c r="M421" s="29"/>
      <c r="N421" s="25"/>
    </row>
    <row r="422" spans="1:14" ht="12.75">
      <c r="A422" s="34" t="s">
        <v>2535</v>
      </c>
      <c r="B422" s="215" t="s">
        <v>2536</v>
      </c>
      <c r="C422" s="215"/>
      <c r="D422" s="30" t="s">
        <v>4081</v>
      </c>
      <c r="E422" s="26">
        <v>137</v>
      </c>
      <c r="F422" s="28">
        <v>49</v>
      </c>
      <c r="G422" s="28">
        <v>46</v>
      </c>
      <c r="H422" s="28">
        <v>26</v>
      </c>
      <c r="I422" s="28">
        <v>16</v>
      </c>
      <c r="J422" s="28">
        <v>0</v>
      </c>
      <c r="K422" s="28">
        <v>0</v>
      </c>
      <c r="L422" s="28">
        <v>0</v>
      </c>
      <c r="M422" s="29"/>
      <c r="N422" s="25"/>
    </row>
    <row r="423" spans="1:14" ht="12.75">
      <c r="A423" s="35"/>
      <c r="B423" s="224"/>
      <c r="C423" s="224"/>
      <c r="D423" s="30" t="s">
        <v>1913</v>
      </c>
      <c r="E423" s="26">
        <v>16</v>
      </c>
      <c r="F423" s="28">
        <v>8</v>
      </c>
      <c r="G423" s="28">
        <v>8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9"/>
      <c r="N423" s="25"/>
    </row>
    <row r="424" spans="1:14" ht="12.75">
      <c r="A424" s="35"/>
      <c r="B424" s="224"/>
      <c r="C424" s="224"/>
      <c r="D424" s="30" t="s">
        <v>1919</v>
      </c>
      <c r="E424" s="26">
        <v>24</v>
      </c>
      <c r="F424" s="28">
        <v>12</v>
      </c>
      <c r="G424" s="28">
        <v>12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9"/>
      <c r="N424" s="25"/>
    </row>
    <row r="425" spans="1:14" ht="12.75">
      <c r="A425" s="35"/>
      <c r="B425" s="224"/>
      <c r="C425" s="224"/>
      <c r="D425" s="30" t="s">
        <v>4082</v>
      </c>
      <c r="E425" s="26">
        <v>30</v>
      </c>
      <c r="F425" s="28">
        <v>10</v>
      </c>
      <c r="G425" s="28">
        <v>10</v>
      </c>
      <c r="H425" s="28">
        <v>10</v>
      </c>
      <c r="I425" s="28">
        <v>0</v>
      </c>
      <c r="J425" s="28">
        <v>0</v>
      </c>
      <c r="K425" s="28">
        <v>0</v>
      </c>
      <c r="L425" s="28">
        <v>0</v>
      </c>
      <c r="M425" s="29"/>
      <c r="N425" s="25"/>
    </row>
    <row r="426" spans="1:14" ht="12.75">
      <c r="A426" s="35"/>
      <c r="B426" s="224"/>
      <c r="C426" s="224"/>
      <c r="D426" s="30" t="s">
        <v>4083</v>
      </c>
      <c r="E426" s="26">
        <v>67</v>
      </c>
      <c r="F426" s="28">
        <v>19</v>
      </c>
      <c r="G426" s="28">
        <v>16</v>
      </c>
      <c r="H426" s="28">
        <v>16</v>
      </c>
      <c r="I426" s="28">
        <v>16</v>
      </c>
      <c r="J426" s="28">
        <v>0</v>
      </c>
      <c r="K426" s="28">
        <v>0</v>
      </c>
      <c r="L426" s="28">
        <v>0</v>
      </c>
      <c r="M426" s="29"/>
      <c r="N426" s="25"/>
    </row>
    <row r="427" spans="1:14" ht="12.75">
      <c r="A427" s="34" t="s">
        <v>2541</v>
      </c>
      <c r="B427" s="215" t="s">
        <v>2542</v>
      </c>
      <c r="C427" s="215"/>
      <c r="D427" s="30" t="s">
        <v>4081</v>
      </c>
      <c r="E427" s="26">
        <v>471</v>
      </c>
      <c r="F427" s="28">
        <v>138</v>
      </c>
      <c r="G427" s="28">
        <v>127</v>
      </c>
      <c r="H427" s="28">
        <v>107</v>
      </c>
      <c r="I427" s="28">
        <v>99</v>
      </c>
      <c r="J427" s="28">
        <v>0</v>
      </c>
      <c r="K427" s="28">
        <v>0</v>
      </c>
      <c r="L427" s="28">
        <v>0</v>
      </c>
      <c r="M427" s="29"/>
      <c r="N427" s="25"/>
    </row>
    <row r="428" spans="1:14" ht="12.75">
      <c r="A428" s="35"/>
      <c r="B428" s="224"/>
      <c r="C428" s="224"/>
      <c r="D428" s="30" t="s">
        <v>1913</v>
      </c>
      <c r="E428" s="26">
        <v>6</v>
      </c>
      <c r="F428" s="28">
        <v>3</v>
      </c>
      <c r="G428" s="28">
        <v>3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9"/>
      <c r="N428" s="25"/>
    </row>
    <row r="429" spans="1:14" ht="12.75">
      <c r="A429" s="35"/>
      <c r="B429" s="224"/>
      <c r="C429" s="224"/>
      <c r="D429" s="30" t="s">
        <v>1919</v>
      </c>
      <c r="E429" s="26">
        <v>62</v>
      </c>
      <c r="F429" s="28">
        <v>34</v>
      </c>
      <c r="G429" s="28">
        <v>28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9"/>
      <c r="N429" s="25"/>
    </row>
    <row r="430" spans="1:14" ht="12.75">
      <c r="A430" s="35"/>
      <c r="B430" s="224"/>
      <c r="C430" s="224"/>
      <c r="D430" s="30" t="s">
        <v>4082</v>
      </c>
      <c r="E430" s="26">
        <v>29</v>
      </c>
      <c r="F430" s="28">
        <v>11</v>
      </c>
      <c r="G430" s="28">
        <v>10</v>
      </c>
      <c r="H430" s="28">
        <v>8</v>
      </c>
      <c r="I430" s="28">
        <v>0</v>
      </c>
      <c r="J430" s="28">
        <v>0</v>
      </c>
      <c r="K430" s="28">
        <v>0</v>
      </c>
      <c r="L430" s="28">
        <v>0</v>
      </c>
      <c r="M430" s="29"/>
      <c r="N430" s="25"/>
    </row>
    <row r="431" spans="1:14" ht="12.75">
      <c r="A431" s="35"/>
      <c r="B431" s="224"/>
      <c r="C431" s="224"/>
      <c r="D431" s="30" t="s">
        <v>4088</v>
      </c>
      <c r="E431" s="26">
        <v>219</v>
      </c>
      <c r="F431" s="28">
        <v>59</v>
      </c>
      <c r="G431" s="28">
        <v>55</v>
      </c>
      <c r="H431" s="28">
        <v>55</v>
      </c>
      <c r="I431" s="28">
        <v>50</v>
      </c>
      <c r="J431" s="28">
        <v>0</v>
      </c>
      <c r="K431" s="28">
        <v>0</v>
      </c>
      <c r="L431" s="28">
        <v>0</v>
      </c>
      <c r="M431" s="29"/>
      <c r="N431" s="25"/>
    </row>
    <row r="432" spans="1:14" ht="12.75">
      <c r="A432" s="35"/>
      <c r="B432" s="224"/>
      <c r="C432" s="224"/>
      <c r="D432" s="30" t="s">
        <v>4090</v>
      </c>
      <c r="E432" s="26">
        <v>123</v>
      </c>
      <c r="F432" s="28">
        <v>31</v>
      </c>
      <c r="G432" s="28">
        <v>31</v>
      </c>
      <c r="H432" s="28">
        <v>31</v>
      </c>
      <c r="I432" s="28">
        <v>30</v>
      </c>
      <c r="J432" s="28">
        <v>0</v>
      </c>
      <c r="K432" s="28">
        <v>0</v>
      </c>
      <c r="L432" s="28">
        <v>0</v>
      </c>
      <c r="M432" s="29"/>
      <c r="N432" s="25"/>
    </row>
    <row r="433" spans="1:14" ht="12.75">
      <c r="A433" s="35"/>
      <c r="B433" s="224"/>
      <c r="C433" s="224"/>
      <c r="D433" s="30" t="s">
        <v>4089</v>
      </c>
      <c r="E433" s="26">
        <v>8</v>
      </c>
      <c r="F433" s="28">
        <v>0</v>
      </c>
      <c r="G433" s="28">
        <v>0</v>
      </c>
      <c r="H433" s="28">
        <v>3</v>
      </c>
      <c r="I433" s="28">
        <v>5</v>
      </c>
      <c r="J433" s="28">
        <v>0</v>
      </c>
      <c r="K433" s="28">
        <v>0</v>
      </c>
      <c r="L433" s="28">
        <v>0</v>
      </c>
      <c r="M433" s="29"/>
      <c r="N433" s="25"/>
    </row>
    <row r="434" spans="1:14" ht="12.75">
      <c r="A434" s="35"/>
      <c r="B434" s="224"/>
      <c r="C434" s="224"/>
      <c r="D434" s="30" t="s">
        <v>4086</v>
      </c>
      <c r="E434" s="26">
        <v>24</v>
      </c>
      <c r="F434" s="28">
        <v>0</v>
      </c>
      <c r="G434" s="28">
        <v>0</v>
      </c>
      <c r="H434" s="28">
        <v>10</v>
      </c>
      <c r="I434" s="28">
        <v>14</v>
      </c>
      <c r="J434" s="28">
        <v>0</v>
      </c>
      <c r="K434" s="28">
        <v>0</v>
      </c>
      <c r="L434" s="28">
        <v>0</v>
      </c>
      <c r="M434" s="29"/>
      <c r="N434" s="25"/>
    </row>
    <row r="435" spans="1:14" ht="12.75">
      <c r="A435" s="34" t="s">
        <v>2554</v>
      </c>
      <c r="B435" s="215" t="s">
        <v>2555</v>
      </c>
      <c r="C435" s="215"/>
      <c r="D435" s="30" t="s">
        <v>4081</v>
      </c>
      <c r="E435" s="26">
        <v>322</v>
      </c>
      <c r="F435" s="28">
        <v>91</v>
      </c>
      <c r="G435" s="28">
        <v>86</v>
      </c>
      <c r="H435" s="28">
        <v>69</v>
      </c>
      <c r="I435" s="28">
        <v>76</v>
      </c>
      <c r="J435" s="28">
        <v>0</v>
      </c>
      <c r="K435" s="28">
        <v>0</v>
      </c>
      <c r="L435" s="28">
        <v>0</v>
      </c>
      <c r="M435" s="29"/>
      <c r="N435" s="25"/>
    </row>
    <row r="436" spans="1:14" ht="12.75">
      <c r="A436" s="35"/>
      <c r="B436" s="224"/>
      <c r="C436" s="224"/>
      <c r="D436" s="30" t="s">
        <v>1913</v>
      </c>
      <c r="E436" s="26">
        <v>2</v>
      </c>
      <c r="F436" s="28">
        <v>1</v>
      </c>
      <c r="G436" s="28">
        <v>1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9"/>
      <c r="N436" s="25"/>
    </row>
    <row r="437" spans="1:14" ht="12.75">
      <c r="A437" s="35"/>
      <c r="B437" s="224"/>
      <c r="C437" s="224"/>
      <c r="D437" s="30" t="s">
        <v>1919</v>
      </c>
      <c r="E437" s="26">
        <v>28</v>
      </c>
      <c r="F437" s="28">
        <v>14</v>
      </c>
      <c r="G437" s="28">
        <v>14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9"/>
      <c r="N437" s="25"/>
    </row>
    <row r="438" spans="1:14" ht="12.75">
      <c r="A438" s="35"/>
      <c r="B438" s="224"/>
      <c r="C438" s="224"/>
      <c r="D438" s="30" t="s">
        <v>4082</v>
      </c>
      <c r="E438" s="26">
        <v>14</v>
      </c>
      <c r="F438" s="28">
        <v>7</v>
      </c>
      <c r="G438" s="28">
        <v>6</v>
      </c>
      <c r="H438" s="28">
        <v>1</v>
      </c>
      <c r="I438" s="28">
        <v>0</v>
      </c>
      <c r="J438" s="28">
        <v>0</v>
      </c>
      <c r="K438" s="28">
        <v>0</v>
      </c>
      <c r="L438" s="28">
        <v>0</v>
      </c>
      <c r="M438" s="29"/>
      <c r="N438" s="25"/>
    </row>
    <row r="439" spans="1:14" ht="12.75">
      <c r="A439" s="35"/>
      <c r="B439" s="224"/>
      <c r="C439" s="224"/>
      <c r="D439" s="30" t="s">
        <v>4088</v>
      </c>
      <c r="E439" s="26">
        <v>153</v>
      </c>
      <c r="F439" s="28">
        <v>41</v>
      </c>
      <c r="G439" s="28">
        <v>40</v>
      </c>
      <c r="H439" s="28">
        <v>38</v>
      </c>
      <c r="I439" s="28">
        <v>34</v>
      </c>
      <c r="J439" s="28">
        <v>0</v>
      </c>
      <c r="K439" s="28">
        <v>0</v>
      </c>
      <c r="L439" s="28">
        <v>0</v>
      </c>
      <c r="M439" s="29"/>
      <c r="N439" s="25"/>
    </row>
    <row r="440" spans="1:14" ht="12.75">
      <c r="A440" s="35"/>
      <c r="B440" s="224"/>
      <c r="C440" s="224"/>
      <c r="D440" s="30" t="s">
        <v>4090</v>
      </c>
      <c r="E440" s="26">
        <v>91</v>
      </c>
      <c r="F440" s="28">
        <v>27</v>
      </c>
      <c r="G440" s="28">
        <v>25</v>
      </c>
      <c r="H440" s="28">
        <v>19</v>
      </c>
      <c r="I440" s="28">
        <v>20</v>
      </c>
      <c r="J440" s="28">
        <v>0</v>
      </c>
      <c r="K440" s="28">
        <v>0</v>
      </c>
      <c r="L440" s="28">
        <v>0</v>
      </c>
      <c r="M440" s="29"/>
      <c r="N440" s="25"/>
    </row>
    <row r="441" spans="1:14" ht="12.75">
      <c r="A441" s="35"/>
      <c r="B441" s="224"/>
      <c r="C441" s="224"/>
      <c r="D441" s="30" t="s">
        <v>4089</v>
      </c>
      <c r="E441" s="26">
        <v>7</v>
      </c>
      <c r="F441" s="28">
        <v>0</v>
      </c>
      <c r="G441" s="28">
        <v>0</v>
      </c>
      <c r="H441" s="28">
        <v>2</v>
      </c>
      <c r="I441" s="28">
        <v>5</v>
      </c>
      <c r="J441" s="28">
        <v>0</v>
      </c>
      <c r="K441" s="28">
        <v>0</v>
      </c>
      <c r="L441" s="28">
        <v>0</v>
      </c>
      <c r="M441" s="29"/>
      <c r="N441" s="25"/>
    </row>
    <row r="442" spans="1:14" ht="12.75">
      <c r="A442" s="35"/>
      <c r="B442" s="224"/>
      <c r="C442" s="224"/>
      <c r="D442" s="30" t="s">
        <v>4086</v>
      </c>
      <c r="E442" s="26">
        <v>26</v>
      </c>
      <c r="F442" s="28">
        <v>0</v>
      </c>
      <c r="G442" s="28">
        <v>0</v>
      </c>
      <c r="H442" s="28">
        <v>9</v>
      </c>
      <c r="I442" s="28">
        <v>17</v>
      </c>
      <c r="J442" s="28">
        <v>0</v>
      </c>
      <c r="K442" s="28">
        <v>0</v>
      </c>
      <c r="L442" s="28">
        <v>0</v>
      </c>
      <c r="M442" s="29"/>
      <c r="N442" s="25"/>
    </row>
    <row r="443" spans="1:14" ht="12.75">
      <c r="A443" s="35"/>
      <c r="B443" s="224"/>
      <c r="C443" s="224"/>
      <c r="D443" s="30" t="s">
        <v>4094</v>
      </c>
      <c r="E443" s="26">
        <v>1</v>
      </c>
      <c r="F443" s="28">
        <v>1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9"/>
      <c r="N443" s="25"/>
    </row>
    <row r="444" spans="1:14" ht="12.75">
      <c r="A444" s="34" t="s">
        <v>2564</v>
      </c>
      <c r="B444" s="215" t="s">
        <v>2565</v>
      </c>
      <c r="C444" s="215"/>
      <c r="D444" s="30" t="s">
        <v>4081</v>
      </c>
      <c r="E444" s="26">
        <v>401</v>
      </c>
      <c r="F444" s="28">
        <v>104</v>
      </c>
      <c r="G444" s="28">
        <v>95</v>
      </c>
      <c r="H444" s="28">
        <v>95</v>
      </c>
      <c r="I444" s="28">
        <v>105</v>
      </c>
      <c r="J444" s="28">
        <v>2</v>
      </c>
      <c r="K444" s="28">
        <v>0</v>
      </c>
      <c r="L444" s="28">
        <v>0</v>
      </c>
      <c r="M444" s="29"/>
      <c r="N444" s="25"/>
    </row>
    <row r="445" spans="1:14" ht="12.75">
      <c r="A445" s="35"/>
      <c r="B445" s="224"/>
      <c r="C445" s="224"/>
      <c r="D445" s="30" t="s">
        <v>1919</v>
      </c>
      <c r="E445" s="26">
        <v>17</v>
      </c>
      <c r="F445" s="28">
        <v>10</v>
      </c>
      <c r="G445" s="28">
        <v>7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9"/>
      <c r="N445" s="25"/>
    </row>
    <row r="446" spans="1:14" ht="12.75">
      <c r="A446" s="35"/>
      <c r="B446" s="224"/>
      <c r="C446" s="224"/>
      <c r="D446" s="30" t="s">
        <v>4082</v>
      </c>
      <c r="E446" s="26">
        <v>13</v>
      </c>
      <c r="F446" s="28">
        <v>7</v>
      </c>
      <c r="G446" s="28">
        <v>6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9"/>
      <c r="N446" s="25"/>
    </row>
    <row r="447" spans="1:14" ht="12.75">
      <c r="A447" s="35"/>
      <c r="B447" s="224"/>
      <c r="C447" s="224"/>
      <c r="D447" s="30" t="s">
        <v>4088</v>
      </c>
      <c r="E447" s="26">
        <v>210</v>
      </c>
      <c r="F447" s="28">
        <v>56</v>
      </c>
      <c r="G447" s="28">
        <v>53</v>
      </c>
      <c r="H447" s="28">
        <v>51</v>
      </c>
      <c r="I447" s="28">
        <v>50</v>
      </c>
      <c r="J447" s="28">
        <v>0</v>
      </c>
      <c r="K447" s="28">
        <v>0</v>
      </c>
      <c r="L447" s="28">
        <v>0</v>
      </c>
      <c r="M447" s="29"/>
      <c r="N447" s="25"/>
    </row>
    <row r="448" spans="1:14" ht="12.75">
      <c r="A448" s="35"/>
      <c r="B448" s="224"/>
      <c r="C448" s="224"/>
      <c r="D448" s="30" t="s">
        <v>4090</v>
      </c>
      <c r="E448" s="26">
        <v>117</v>
      </c>
      <c r="F448" s="28">
        <v>31</v>
      </c>
      <c r="G448" s="28">
        <v>29</v>
      </c>
      <c r="H448" s="28">
        <v>28</v>
      </c>
      <c r="I448" s="28">
        <v>29</v>
      </c>
      <c r="J448" s="28">
        <v>0</v>
      </c>
      <c r="K448" s="28">
        <v>0</v>
      </c>
      <c r="L448" s="28">
        <v>0</v>
      </c>
      <c r="M448" s="29"/>
      <c r="N448" s="25"/>
    </row>
    <row r="449" spans="1:14" ht="12.75">
      <c r="A449" s="35"/>
      <c r="B449" s="224"/>
      <c r="C449" s="224"/>
      <c r="D449" s="30" t="s">
        <v>4089</v>
      </c>
      <c r="E449" s="26">
        <v>21</v>
      </c>
      <c r="F449" s="28">
        <v>0</v>
      </c>
      <c r="G449" s="28">
        <v>0</v>
      </c>
      <c r="H449" s="28">
        <v>7</v>
      </c>
      <c r="I449" s="28">
        <v>14</v>
      </c>
      <c r="J449" s="28">
        <v>0</v>
      </c>
      <c r="K449" s="28">
        <v>0</v>
      </c>
      <c r="L449" s="28">
        <v>0</v>
      </c>
      <c r="M449" s="29"/>
      <c r="N449" s="25"/>
    </row>
    <row r="450" spans="1:14" ht="12.75">
      <c r="A450" s="35"/>
      <c r="B450" s="224"/>
      <c r="C450" s="224"/>
      <c r="D450" s="30" t="s">
        <v>4086</v>
      </c>
      <c r="E450" s="26">
        <v>23</v>
      </c>
      <c r="F450" s="28">
        <v>0</v>
      </c>
      <c r="G450" s="28">
        <v>0</v>
      </c>
      <c r="H450" s="28">
        <v>9</v>
      </c>
      <c r="I450" s="28">
        <v>12</v>
      </c>
      <c r="J450" s="28">
        <v>2</v>
      </c>
      <c r="K450" s="28">
        <v>0</v>
      </c>
      <c r="L450" s="28">
        <v>0</v>
      </c>
      <c r="M450" s="29"/>
      <c r="N450" s="25"/>
    </row>
    <row r="451" spans="1:14" ht="12.75">
      <c r="A451" s="34" t="s">
        <v>2574</v>
      </c>
      <c r="B451" s="215" t="s">
        <v>2575</v>
      </c>
      <c r="C451" s="215"/>
      <c r="D451" s="30" t="s">
        <v>4081</v>
      </c>
      <c r="E451" s="26">
        <v>252</v>
      </c>
      <c r="F451" s="28">
        <v>76</v>
      </c>
      <c r="G451" s="28">
        <v>71</v>
      </c>
      <c r="H451" s="28">
        <v>52</v>
      </c>
      <c r="I451" s="28">
        <v>53</v>
      </c>
      <c r="J451" s="28">
        <v>0</v>
      </c>
      <c r="K451" s="28">
        <v>0</v>
      </c>
      <c r="L451" s="28">
        <v>0</v>
      </c>
      <c r="M451" s="29"/>
      <c r="N451" s="25"/>
    </row>
    <row r="452" spans="1:14" ht="12.75">
      <c r="A452" s="35"/>
      <c r="B452" s="224"/>
      <c r="C452" s="224"/>
      <c r="D452" s="30" t="s">
        <v>1913</v>
      </c>
      <c r="E452" s="26">
        <v>2</v>
      </c>
      <c r="F452" s="28">
        <v>1</v>
      </c>
      <c r="G452" s="28">
        <v>1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9"/>
      <c r="N452" s="25"/>
    </row>
    <row r="453" spans="1:14" ht="12.75">
      <c r="A453" s="35"/>
      <c r="B453" s="224"/>
      <c r="C453" s="224"/>
      <c r="D453" s="30" t="s">
        <v>1919</v>
      </c>
      <c r="E453" s="26">
        <v>22</v>
      </c>
      <c r="F453" s="28">
        <v>12</v>
      </c>
      <c r="G453" s="28">
        <v>10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9"/>
      <c r="N453" s="25"/>
    </row>
    <row r="454" spans="1:14" ht="12.75">
      <c r="A454" s="35"/>
      <c r="B454" s="224"/>
      <c r="C454" s="224"/>
      <c r="D454" s="30" t="s">
        <v>4082</v>
      </c>
      <c r="E454" s="26">
        <v>21</v>
      </c>
      <c r="F454" s="28">
        <v>10</v>
      </c>
      <c r="G454" s="28">
        <v>10</v>
      </c>
      <c r="H454" s="28">
        <v>1</v>
      </c>
      <c r="I454" s="28">
        <v>0</v>
      </c>
      <c r="J454" s="28">
        <v>0</v>
      </c>
      <c r="K454" s="28">
        <v>0</v>
      </c>
      <c r="L454" s="28">
        <v>0</v>
      </c>
      <c r="M454" s="29"/>
      <c r="N454" s="25"/>
    </row>
    <row r="455" spans="1:14" ht="12.75">
      <c r="A455" s="35"/>
      <c r="B455" s="224"/>
      <c r="C455" s="224"/>
      <c r="D455" s="30" t="s">
        <v>4088</v>
      </c>
      <c r="E455" s="26">
        <v>134</v>
      </c>
      <c r="F455" s="28">
        <v>35</v>
      </c>
      <c r="G455" s="28">
        <v>34</v>
      </c>
      <c r="H455" s="28">
        <v>33</v>
      </c>
      <c r="I455" s="28">
        <v>32</v>
      </c>
      <c r="J455" s="28">
        <v>0</v>
      </c>
      <c r="K455" s="28">
        <v>0</v>
      </c>
      <c r="L455" s="28">
        <v>0</v>
      </c>
      <c r="M455" s="29"/>
      <c r="N455" s="25"/>
    </row>
    <row r="456" spans="1:14" ht="12.75">
      <c r="A456" s="35"/>
      <c r="B456" s="224"/>
      <c r="C456" s="224"/>
      <c r="D456" s="30" t="s">
        <v>4090</v>
      </c>
      <c r="E456" s="26">
        <v>59</v>
      </c>
      <c r="F456" s="28">
        <v>17</v>
      </c>
      <c r="G456" s="28">
        <v>16</v>
      </c>
      <c r="H456" s="28">
        <v>13</v>
      </c>
      <c r="I456" s="28">
        <v>13</v>
      </c>
      <c r="J456" s="28">
        <v>0</v>
      </c>
      <c r="K456" s="28">
        <v>0</v>
      </c>
      <c r="L456" s="28">
        <v>0</v>
      </c>
      <c r="M456" s="29"/>
      <c r="N456" s="25"/>
    </row>
    <row r="457" spans="1:14" ht="12.75">
      <c r="A457" s="35"/>
      <c r="B457" s="224"/>
      <c r="C457" s="224"/>
      <c r="D457" s="30" t="s">
        <v>4086</v>
      </c>
      <c r="E457" s="26">
        <v>13</v>
      </c>
      <c r="F457" s="28">
        <v>0</v>
      </c>
      <c r="G457" s="28">
        <v>0</v>
      </c>
      <c r="H457" s="28">
        <v>5</v>
      </c>
      <c r="I457" s="28">
        <v>8</v>
      </c>
      <c r="J457" s="28">
        <v>0</v>
      </c>
      <c r="K457" s="28">
        <v>0</v>
      </c>
      <c r="L457" s="28">
        <v>0</v>
      </c>
      <c r="M457" s="29"/>
      <c r="N457" s="25"/>
    </row>
    <row r="458" spans="1:14" ht="12.75">
      <c r="A458" s="35"/>
      <c r="B458" s="224"/>
      <c r="C458" s="224"/>
      <c r="D458" s="30" t="s">
        <v>4094</v>
      </c>
      <c r="E458" s="26">
        <v>1</v>
      </c>
      <c r="F458" s="28">
        <v>1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9"/>
      <c r="N458" s="25"/>
    </row>
    <row r="459" spans="1:14" ht="12.75">
      <c r="A459" s="34" t="s">
        <v>2581</v>
      </c>
      <c r="B459" s="215" t="s">
        <v>2582</v>
      </c>
      <c r="C459" s="215"/>
      <c r="D459" s="30" t="s">
        <v>4081</v>
      </c>
      <c r="E459" s="26">
        <v>105</v>
      </c>
      <c r="F459" s="28">
        <v>36</v>
      </c>
      <c r="G459" s="28">
        <v>36</v>
      </c>
      <c r="H459" s="28">
        <v>16</v>
      </c>
      <c r="I459" s="28">
        <v>14</v>
      </c>
      <c r="J459" s="28">
        <v>1</v>
      </c>
      <c r="K459" s="28">
        <v>1</v>
      </c>
      <c r="L459" s="28">
        <v>1</v>
      </c>
      <c r="M459" s="29"/>
      <c r="N459" s="25"/>
    </row>
    <row r="460" spans="1:14" ht="12.75">
      <c r="A460" s="35"/>
      <c r="B460" s="224"/>
      <c r="C460" s="224"/>
      <c r="D460" s="30" t="s">
        <v>1913</v>
      </c>
      <c r="E460" s="26">
        <v>8</v>
      </c>
      <c r="F460" s="28">
        <v>4</v>
      </c>
      <c r="G460" s="28">
        <v>4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9"/>
      <c r="N460" s="25"/>
    </row>
    <row r="461" spans="1:14" ht="12.75">
      <c r="A461" s="35"/>
      <c r="B461" s="224"/>
      <c r="C461" s="224"/>
      <c r="D461" s="30" t="s">
        <v>1919</v>
      </c>
      <c r="E461" s="26">
        <v>32</v>
      </c>
      <c r="F461" s="28">
        <v>16</v>
      </c>
      <c r="G461" s="28">
        <v>16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9"/>
      <c r="N461" s="25"/>
    </row>
    <row r="462" spans="1:14" ht="12.75">
      <c r="A462" s="35"/>
      <c r="B462" s="224"/>
      <c r="C462" s="224"/>
      <c r="D462" s="30" t="s">
        <v>4082</v>
      </c>
      <c r="E462" s="26">
        <v>3</v>
      </c>
      <c r="F462" s="28">
        <v>1</v>
      </c>
      <c r="G462" s="28">
        <v>1</v>
      </c>
      <c r="H462" s="28">
        <v>1</v>
      </c>
      <c r="I462" s="28">
        <v>0</v>
      </c>
      <c r="J462" s="28">
        <v>0</v>
      </c>
      <c r="K462" s="28">
        <v>0</v>
      </c>
      <c r="L462" s="28">
        <v>0</v>
      </c>
      <c r="M462" s="29"/>
      <c r="N462" s="25"/>
    </row>
    <row r="463" spans="1:14" ht="12.75">
      <c r="A463" s="35"/>
      <c r="B463" s="224"/>
      <c r="C463" s="224"/>
      <c r="D463" s="30" t="s">
        <v>4083</v>
      </c>
      <c r="E463" s="26">
        <v>62</v>
      </c>
      <c r="F463" s="28">
        <v>15</v>
      </c>
      <c r="G463" s="28">
        <v>15</v>
      </c>
      <c r="H463" s="28">
        <v>15</v>
      </c>
      <c r="I463" s="28">
        <v>14</v>
      </c>
      <c r="J463" s="28">
        <v>1</v>
      </c>
      <c r="K463" s="28">
        <v>1</v>
      </c>
      <c r="L463" s="28">
        <v>1</v>
      </c>
      <c r="M463" s="29"/>
      <c r="N463" s="25"/>
    </row>
    <row r="464" spans="1:14" ht="12.75">
      <c r="A464" s="34" t="s">
        <v>2595</v>
      </c>
      <c r="B464" s="215" t="s">
        <v>2596</v>
      </c>
      <c r="C464" s="215"/>
      <c r="D464" s="30" t="s">
        <v>4081</v>
      </c>
      <c r="E464" s="26">
        <v>156</v>
      </c>
      <c r="F464" s="28">
        <v>49</v>
      </c>
      <c r="G464" s="28">
        <v>49</v>
      </c>
      <c r="H464" s="28">
        <v>22</v>
      </c>
      <c r="I464" s="28">
        <v>21</v>
      </c>
      <c r="J464" s="28">
        <v>9</v>
      </c>
      <c r="K464" s="28">
        <v>4</v>
      </c>
      <c r="L464" s="28">
        <v>2</v>
      </c>
      <c r="M464" s="29"/>
      <c r="N464" s="25"/>
    </row>
    <row r="465" spans="1:14" ht="12.75">
      <c r="A465" s="35"/>
      <c r="B465" s="224"/>
      <c r="C465" s="224"/>
      <c r="D465" s="30" t="s">
        <v>1913</v>
      </c>
      <c r="E465" s="26">
        <v>16</v>
      </c>
      <c r="F465" s="28">
        <v>8</v>
      </c>
      <c r="G465" s="28">
        <v>8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9"/>
      <c r="N465" s="25"/>
    </row>
    <row r="466" spans="1:14" ht="12.75">
      <c r="A466" s="35"/>
      <c r="B466" s="224"/>
      <c r="C466" s="224"/>
      <c r="D466" s="30" t="s">
        <v>1919</v>
      </c>
      <c r="E466" s="26">
        <v>34</v>
      </c>
      <c r="F466" s="28">
        <v>17</v>
      </c>
      <c r="G466" s="28">
        <v>17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9"/>
      <c r="N466" s="25"/>
    </row>
    <row r="467" spans="1:14" ht="12.75">
      <c r="A467" s="35"/>
      <c r="B467" s="224"/>
      <c r="C467" s="224"/>
      <c r="D467" s="30" t="s">
        <v>4082</v>
      </c>
      <c r="E467" s="26">
        <v>10</v>
      </c>
      <c r="F467" s="28">
        <v>5</v>
      </c>
      <c r="G467" s="28">
        <v>5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9"/>
      <c r="N467" s="25"/>
    </row>
    <row r="468" spans="1:14" ht="12.75">
      <c r="A468" s="35"/>
      <c r="B468" s="224"/>
      <c r="C468" s="224"/>
      <c r="D468" s="30" t="s">
        <v>4083</v>
      </c>
      <c r="E468" s="26">
        <v>81</v>
      </c>
      <c r="F468" s="28">
        <v>19</v>
      </c>
      <c r="G468" s="28">
        <v>19</v>
      </c>
      <c r="H468" s="28">
        <v>17</v>
      </c>
      <c r="I468" s="28">
        <v>16</v>
      </c>
      <c r="J468" s="28">
        <v>4</v>
      </c>
      <c r="K468" s="28">
        <v>4</v>
      </c>
      <c r="L468" s="28">
        <v>2</v>
      </c>
      <c r="M468" s="29"/>
      <c r="N468" s="25"/>
    </row>
    <row r="469" spans="1:14" ht="12.75">
      <c r="A469" s="35"/>
      <c r="B469" s="224"/>
      <c r="C469" s="224"/>
      <c r="D469" s="30" t="s">
        <v>4086</v>
      </c>
      <c r="E469" s="26">
        <v>15</v>
      </c>
      <c r="F469" s="28">
        <v>0</v>
      </c>
      <c r="G469" s="28">
        <v>0</v>
      </c>
      <c r="H469" s="28">
        <v>5</v>
      </c>
      <c r="I469" s="28">
        <v>5</v>
      </c>
      <c r="J469" s="28">
        <v>5</v>
      </c>
      <c r="K469" s="28">
        <v>0</v>
      </c>
      <c r="L469" s="28">
        <v>0</v>
      </c>
      <c r="M469" s="29"/>
      <c r="N469" s="25"/>
    </row>
    <row r="470" spans="1:14" ht="12.75">
      <c r="A470" s="34" t="s">
        <v>2607</v>
      </c>
      <c r="B470" s="215" t="s">
        <v>2608</v>
      </c>
      <c r="C470" s="215"/>
      <c r="D470" s="30" t="s">
        <v>4081</v>
      </c>
      <c r="E470" s="26">
        <v>226</v>
      </c>
      <c r="F470" s="28">
        <v>60</v>
      </c>
      <c r="G470" s="28">
        <v>61</v>
      </c>
      <c r="H470" s="28">
        <v>43</v>
      </c>
      <c r="I470" s="28">
        <v>44</v>
      </c>
      <c r="J470" s="28">
        <v>12</v>
      </c>
      <c r="K470" s="28">
        <v>4</v>
      </c>
      <c r="L470" s="28">
        <v>2</v>
      </c>
      <c r="M470" s="29"/>
      <c r="N470" s="25"/>
    </row>
    <row r="471" spans="1:14" ht="12.75">
      <c r="A471" s="35"/>
      <c r="B471" s="224"/>
      <c r="C471" s="224"/>
      <c r="D471" s="30" t="s">
        <v>1913</v>
      </c>
      <c r="E471" s="26">
        <v>13</v>
      </c>
      <c r="F471" s="28">
        <v>7</v>
      </c>
      <c r="G471" s="28">
        <v>6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9"/>
      <c r="N471" s="25"/>
    </row>
    <row r="472" spans="1:14" ht="12.75">
      <c r="A472" s="35"/>
      <c r="B472" s="224"/>
      <c r="C472" s="224"/>
      <c r="D472" s="30" t="s">
        <v>1919</v>
      </c>
      <c r="E472" s="26">
        <v>35</v>
      </c>
      <c r="F472" s="28">
        <v>18</v>
      </c>
      <c r="G472" s="28">
        <v>17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9"/>
      <c r="N472" s="25"/>
    </row>
    <row r="473" spans="1:14" ht="12.75">
      <c r="A473" s="35"/>
      <c r="B473" s="224"/>
      <c r="C473" s="224"/>
      <c r="D473" s="30" t="s">
        <v>4082</v>
      </c>
      <c r="E473" s="26">
        <v>6</v>
      </c>
      <c r="F473" s="28">
        <v>2</v>
      </c>
      <c r="G473" s="28">
        <v>2</v>
      </c>
      <c r="H473" s="28">
        <v>2</v>
      </c>
      <c r="I473" s="28">
        <v>0</v>
      </c>
      <c r="J473" s="28">
        <v>0</v>
      </c>
      <c r="K473" s="28">
        <v>0</v>
      </c>
      <c r="L473" s="28">
        <v>0</v>
      </c>
      <c r="M473" s="29"/>
      <c r="N473" s="25"/>
    </row>
    <row r="474" spans="1:14" ht="12.75">
      <c r="A474" s="35"/>
      <c r="B474" s="224"/>
      <c r="C474" s="224"/>
      <c r="D474" s="30" t="s">
        <v>4083</v>
      </c>
      <c r="E474" s="26">
        <v>147</v>
      </c>
      <c r="F474" s="28">
        <v>33</v>
      </c>
      <c r="G474" s="28">
        <v>35</v>
      </c>
      <c r="H474" s="28">
        <v>34</v>
      </c>
      <c r="I474" s="28">
        <v>35</v>
      </c>
      <c r="J474" s="28">
        <v>4</v>
      </c>
      <c r="K474" s="28">
        <v>4</v>
      </c>
      <c r="L474" s="28">
        <v>2</v>
      </c>
      <c r="M474" s="29"/>
      <c r="N474" s="25"/>
    </row>
    <row r="475" spans="1:14" ht="12.75">
      <c r="A475" s="35"/>
      <c r="B475" s="224"/>
      <c r="C475" s="224"/>
      <c r="D475" s="30" t="s">
        <v>4084</v>
      </c>
      <c r="E475" s="26">
        <v>3</v>
      </c>
      <c r="F475" s="28">
        <v>0</v>
      </c>
      <c r="G475" s="28">
        <v>1</v>
      </c>
      <c r="H475" s="28">
        <v>1</v>
      </c>
      <c r="I475" s="28">
        <v>1</v>
      </c>
      <c r="J475" s="28">
        <v>0</v>
      </c>
      <c r="K475" s="28">
        <v>0</v>
      </c>
      <c r="L475" s="28">
        <v>0</v>
      </c>
      <c r="M475" s="29"/>
      <c r="N475" s="25"/>
    </row>
    <row r="476" spans="1:14" ht="12.75">
      <c r="A476" s="35"/>
      <c r="B476" s="224"/>
      <c r="C476" s="224"/>
      <c r="D476" s="30" t="s">
        <v>4086</v>
      </c>
      <c r="E476" s="26">
        <v>22</v>
      </c>
      <c r="F476" s="28">
        <v>0</v>
      </c>
      <c r="G476" s="28">
        <v>0</v>
      </c>
      <c r="H476" s="28">
        <v>6</v>
      </c>
      <c r="I476" s="28">
        <v>8</v>
      </c>
      <c r="J476" s="28">
        <v>8</v>
      </c>
      <c r="K476" s="28">
        <v>0</v>
      </c>
      <c r="L476" s="28">
        <v>0</v>
      </c>
      <c r="M476" s="29"/>
      <c r="N476" s="25"/>
    </row>
    <row r="477" spans="1:14" ht="12.75">
      <c r="A477" s="34" t="s">
        <v>2617</v>
      </c>
      <c r="B477" s="215" t="s">
        <v>2618</v>
      </c>
      <c r="C477" s="215"/>
      <c r="D477" s="30" t="s">
        <v>4081</v>
      </c>
      <c r="E477" s="26">
        <v>212</v>
      </c>
      <c r="F477" s="28">
        <v>47</v>
      </c>
      <c r="G477" s="28">
        <v>46</v>
      </c>
      <c r="H477" s="28">
        <v>59</v>
      </c>
      <c r="I477" s="28">
        <v>60</v>
      </c>
      <c r="J477" s="28">
        <v>0</v>
      </c>
      <c r="K477" s="28">
        <v>0</v>
      </c>
      <c r="L477" s="28">
        <v>0</v>
      </c>
      <c r="M477" s="29"/>
      <c r="N477" s="25"/>
    </row>
    <row r="478" spans="1:14" ht="12.75">
      <c r="A478" s="35"/>
      <c r="B478" s="224"/>
      <c r="C478" s="224"/>
      <c r="D478" s="30" t="s">
        <v>1919</v>
      </c>
      <c r="E478" s="26">
        <v>8</v>
      </c>
      <c r="F478" s="28">
        <v>4</v>
      </c>
      <c r="G478" s="28">
        <v>4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9"/>
      <c r="N478" s="25"/>
    </row>
    <row r="479" spans="1:14" ht="12.75">
      <c r="A479" s="35"/>
      <c r="B479" s="224"/>
      <c r="C479" s="224"/>
      <c r="D479" s="30" t="s">
        <v>4082</v>
      </c>
      <c r="E479" s="26">
        <v>3</v>
      </c>
      <c r="F479" s="28">
        <v>2</v>
      </c>
      <c r="G479" s="28">
        <v>1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9"/>
      <c r="N479" s="25"/>
    </row>
    <row r="480" spans="1:14" ht="12.75">
      <c r="A480" s="35"/>
      <c r="B480" s="224"/>
      <c r="C480" s="224"/>
      <c r="D480" s="30" t="s">
        <v>4088</v>
      </c>
      <c r="E480" s="26">
        <v>106</v>
      </c>
      <c r="F480" s="28">
        <v>27</v>
      </c>
      <c r="G480" s="28">
        <v>27</v>
      </c>
      <c r="H480" s="28">
        <v>26</v>
      </c>
      <c r="I480" s="28">
        <v>26</v>
      </c>
      <c r="J480" s="28">
        <v>0</v>
      </c>
      <c r="K480" s="28">
        <v>0</v>
      </c>
      <c r="L480" s="28">
        <v>0</v>
      </c>
      <c r="M480" s="29"/>
      <c r="N480" s="25"/>
    </row>
    <row r="481" spans="1:14" ht="12.75">
      <c r="A481" s="35"/>
      <c r="B481" s="224"/>
      <c r="C481" s="224"/>
      <c r="D481" s="30" t="s">
        <v>4090</v>
      </c>
      <c r="E481" s="26">
        <v>59</v>
      </c>
      <c r="F481" s="28">
        <v>14</v>
      </c>
      <c r="G481" s="28">
        <v>14</v>
      </c>
      <c r="H481" s="28">
        <v>15</v>
      </c>
      <c r="I481" s="28">
        <v>16</v>
      </c>
      <c r="J481" s="28">
        <v>0</v>
      </c>
      <c r="K481" s="28">
        <v>0</v>
      </c>
      <c r="L481" s="28">
        <v>0</v>
      </c>
      <c r="M481" s="29"/>
      <c r="N481" s="25"/>
    </row>
    <row r="482" spans="1:14" ht="12.75">
      <c r="A482" s="35"/>
      <c r="B482" s="224"/>
      <c r="C482" s="224"/>
      <c r="D482" s="30" t="s">
        <v>4086</v>
      </c>
      <c r="E482" s="26">
        <v>36</v>
      </c>
      <c r="F482" s="28">
        <v>0</v>
      </c>
      <c r="G482" s="28">
        <v>0</v>
      </c>
      <c r="H482" s="28">
        <v>18</v>
      </c>
      <c r="I482" s="28">
        <v>18</v>
      </c>
      <c r="J482" s="28">
        <v>0</v>
      </c>
      <c r="K482" s="28">
        <v>0</v>
      </c>
      <c r="L482" s="28">
        <v>0</v>
      </c>
      <c r="M482" s="29"/>
      <c r="N482" s="25"/>
    </row>
    <row r="483" spans="1:14" ht="12.75">
      <c r="A483" s="34" t="s">
        <v>2623</v>
      </c>
      <c r="B483" s="215" t="s">
        <v>2624</v>
      </c>
      <c r="C483" s="215"/>
      <c r="D483" s="30" t="s">
        <v>4081</v>
      </c>
      <c r="E483" s="26">
        <v>250</v>
      </c>
      <c r="F483" s="28">
        <v>45</v>
      </c>
      <c r="G483" s="28">
        <v>42</v>
      </c>
      <c r="H483" s="28">
        <v>64</v>
      </c>
      <c r="I483" s="28">
        <v>70</v>
      </c>
      <c r="J483" s="28">
        <v>29</v>
      </c>
      <c r="K483" s="28">
        <v>0</v>
      </c>
      <c r="L483" s="28">
        <v>0</v>
      </c>
      <c r="M483" s="29"/>
      <c r="N483" s="25"/>
    </row>
    <row r="484" spans="1:14" ht="12.75">
      <c r="A484" s="35"/>
      <c r="B484" s="224"/>
      <c r="C484" s="224"/>
      <c r="D484" s="30" t="s">
        <v>1919</v>
      </c>
      <c r="E484" s="26">
        <v>8</v>
      </c>
      <c r="F484" s="28">
        <v>4</v>
      </c>
      <c r="G484" s="28">
        <v>4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9"/>
      <c r="N484" s="25"/>
    </row>
    <row r="485" spans="1:14" ht="12.75">
      <c r="A485" s="35"/>
      <c r="B485" s="224"/>
      <c r="C485" s="224"/>
      <c r="D485" s="30" t="s">
        <v>4082</v>
      </c>
      <c r="E485" s="26">
        <v>1</v>
      </c>
      <c r="F485" s="28">
        <v>1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9"/>
      <c r="N485" s="25"/>
    </row>
    <row r="486" spans="1:14" ht="12.75">
      <c r="A486" s="35"/>
      <c r="B486" s="224"/>
      <c r="C486" s="224"/>
      <c r="D486" s="30" t="s">
        <v>4088</v>
      </c>
      <c r="E486" s="26">
        <v>59</v>
      </c>
      <c r="F486" s="28">
        <v>18</v>
      </c>
      <c r="G486" s="28">
        <v>13</v>
      </c>
      <c r="H486" s="28">
        <v>13</v>
      </c>
      <c r="I486" s="28">
        <v>15</v>
      </c>
      <c r="J486" s="28">
        <v>0</v>
      </c>
      <c r="K486" s="28">
        <v>0</v>
      </c>
      <c r="L486" s="28">
        <v>0</v>
      </c>
      <c r="M486" s="29"/>
      <c r="N486" s="25"/>
    </row>
    <row r="487" spans="1:14" ht="12.75">
      <c r="A487" s="35"/>
      <c r="B487" s="224"/>
      <c r="C487" s="224"/>
      <c r="D487" s="30" t="s">
        <v>4090</v>
      </c>
      <c r="E487" s="26">
        <v>19</v>
      </c>
      <c r="F487" s="28">
        <v>6</v>
      </c>
      <c r="G487" s="28">
        <v>4</v>
      </c>
      <c r="H487" s="28">
        <v>4</v>
      </c>
      <c r="I487" s="28">
        <v>5</v>
      </c>
      <c r="J487" s="28">
        <v>0</v>
      </c>
      <c r="K487" s="28">
        <v>0</v>
      </c>
      <c r="L487" s="28">
        <v>0</v>
      </c>
      <c r="M487" s="29"/>
      <c r="N487" s="25"/>
    </row>
    <row r="488" spans="1:14" ht="12.75">
      <c r="A488" s="35"/>
      <c r="B488" s="224"/>
      <c r="C488" s="224"/>
      <c r="D488" s="30" t="s">
        <v>4089</v>
      </c>
      <c r="E488" s="26">
        <v>31</v>
      </c>
      <c r="F488" s="28">
        <v>0</v>
      </c>
      <c r="G488" s="28">
        <v>0</v>
      </c>
      <c r="H488" s="28">
        <v>16</v>
      </c>
      <c r="I488" s="28">
        <v>15</v>
      </c>
      <c r="J488" s="28">
        <v>0</v>
      </c>
      <c r="K488" s="28">
        <v>0</v>
      </c>
      <c r="L488" s="28">
        <v>0</v>
      </c>
      <c r="M488" s="29"/>
      <c r="N488" s="25"/>
    </row>
    <row r="489" spans="1:14" ht="12.75">
      <c r="A489" s="35"/>
      <c r="B489" s="224"/>
      <c r="C489" s="224"/>
      <c r="D489" s="30" t="s">
        <v>4086</v>
      </c>
      <c r="E489" s="26">
        <v>29</v>
      </c>
      <c r="F489" s="28">
        <v>0</v>
      </c>
      <c r="G489" s="28">
        <v>0</v>
      </c>
      <c r="H489" s="28">
        <v>9</v>
      </c>
      <c r="I489" s="28">
        <v>13</v>
      </c>
      <c r="J489" s="28">
        <v>7</v>
      </c>
      <c r="K489" s="28">
        <v>0</v>
      </c>
      <c r="L489" s="28">
        <v>0</v>
      </c>
      <c r="M489" s="29"/>
      <c r="N489" s="25"/>
    </row>
    <row r="490" spans="1:14" ht="12.75">
      <c r="A490" s="35"/>
      <c r="B490" s="224"/>
      <c r="C490" s="224"/>
      <c r="D490" s="30" t="s">
        <v>4091</v>
      </c>
      <c r="E490" s="26">
        <v>103</v>
      </c>
      <c r="F490" s="28">
        <v>16</v>
      </c>
      <c r="G490" s="28">
        <v>21</v>
      </c>
      <c r="H490" s="28">
        <v>22</v>
      </c>
      <c r="I490" s="28">
        <v>22</v>
      </c>
      <c r="J490" s="28">
        <v>22</v>
      </c>
      <c r="K490" s="28">
        <v>0</v>
      </c>
      <c r="L490" s="28">
        <v>0</v>
      </c>
      <c r="M490" s="29"/>
      <c r="N490" s="25"/>
    </row>
    <row r="491" spans="1:14" ht="12.75">
      <c r="A491" s="34" t="s">
        <v>2636</v>
      </c>
      <c r="B491" s="215" t="s">
        <v>2637</v>
      </c>
      <c r="C491" s="215"/>
      <c r="D491" s="30" t="s">
        <v>4081</v>
      </c>
      <c r="E491" s="26">
        <v>345</v>
      </c>
      <c r="F491" s="28">
        <v>86</v>
      </c>
      <c r="G491" s="28">
        <v>80</v>
      </c>
      <c r="H491" s="28">
        <v>88</v>
      </c>
      <c r="I491" s="28">
        <v>91</v>
      </c>
      <c r="J491" s="28">
        <v>0</v>
      </c>
      <c r="K491" s="28">
        <v>0</v>
      </c>
      <c r="L491" s="28">
        <v>0</v>
      </c>
      <c r="M491" s="29"/>
      <c r="N491" s="25"/>
    </row>
    <row r="492" spans="1:14" ht="12.75">
      <c r="A492" s="35"/>
      <c r="B492" s="224"/>
      <c r="C492" s="224"/>
      <c r="D492" s="30" t="s">
        <v>1919</v>
      </c>
      <c r="E492" s="26">
        <v>23</v>
      </c>
      <c r="F492" s="28">
        <v>13</v>
      </c>
      <c r="G492" s="28">
        <v>10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9"/>
      <c r="N492" s="25"/>
    </row>
    <row r="493" spans="1:14" ht="12.75">
      <c r="A493" s="35"/>
      <c r="B493" s="224"/>
      <c r="C493" s="224"/>
      <c r="D493" s="30" t="s">
        <v>4082</v>
      </c>
      <c r="E493" s="26">
        <v>15</v>
      </c>
      <c r="F493" s="28">
        <v>7</v>
      </c>
      <c r="G493" s="28">
        <v>4</v>
      </c>
      <c r="H493" s="28">
        <v>4</v>
      </c>
      <c r="I493" s="28">
        <v>0</v>
      </c>
      <c r="J493" s="28">
        <v>0</v>
      </c>
      <c r="K493" s="28">
        <v>0</v>
      </c>
      <c r="L493" s="28">
        <v>0</v>
      </c>
      <c r="M493" s="29"/>
      <c r="N493" s="25"/>
    </row>
    <row r="494" spans="1:14" ht="12.75">
      <c r="A494" s="35"/>
      <c r="B494" s="224"/>
      <c r="C494" s="224"/>
      <c r="D494" s="30" t="s">
        <v>4088</v>
      </c>
      <c r="E494" s="26">
        <v>152</v>
      </c>
      <c r="F494" s="28">
        <v>37</v>
      </c>
      <c r="G494" s="28">
        <v>37</v>
      </c>
      <c r="H494" s="28">
        <v>39</v>
      </c>
      <c r="I494" s="28">
        <v>39</v>
      </c>
      <c r="J494" s="28">
        <v>0</v>
      </c>
      <c r="K494" s="28">
        <v>0</v>
      </c>
      <c r="L494" s="28">
        <v>0</v>
      </c>
      <c r="M494" s="29"/>
      <c r="N494" s="25"/>
    </row>
    <row r="495" spans="1:14" ht="12.75">
      <c r="A495" s="35"/>
      <c r="B495" s="224"/>
      <c r="C495" s="224"/>
      <c r="D495" s="30" t="s">
        <v>4090</v>
      </c>
      <c r="E495" s="26">
        <v>112</v>
      </c>
      <c r="F495" s="28">
        <v>29</v>
      </c>
      <c r="G495" s="28">
        <v>29</v>
      </c>
      <c r="H495" s="28">
        <v>27</v>
      </c>
      <c r="I495" s="28">
        <v>27</v>
      </c>
      <c r="J495" s="28">
        <v>0</v>
      </c>
      <c r="K495" s="28">
        <v>0</v>
      </c>
      <c r="L495" s="28">
        <v>0</v>
      </c>
      <c r="M495" s="29"/>
      <c r="N495" s="25"/>
    </row>
    <row r="496" spans="1:14" ht="12.75">
      <c r="A496" s="35"/>
      <c r="B496" s="224"/>
      <c r="C496" s="224"/>
      <c r="D496" s="30" t="s">
        <v>4089</v>
      </c>
      <c r="E496" s="26">
        <v>16</v>
      </c>
      <c r="F496" s="28">
        <v>0</v>
      </c>
      <c r="G496" s="28">
        <v>0</v>
      </c>
      <c r="H496" s="28">
        <v>6</v>
      </c>
      <c r="I496" s="28">
        <v>10</v>
      </c>
      <c r="J496" s="28">
        <v>0</v>
      </c>
      <c r="K496" s="28">
        <v>0</v>
      </c>
      <c r="L496" s="28">
        <v>0</v>
      </c>
      <c r="M496" s="29"/>
      <c r="N496" s="25"/>
    </row>
    <row r="497" spans="1:14" ht="12.75">
      <c r="A497" s="35"/>
      <c r="B497" s="224"/>
      <c r="C497" s="224"/>
      <c r="D497" s="30" t="s">
        <v>4086</v>
      </c>
      <c r="E497" s="26">
        <v>27</v>
      </c>
      <c r="F497" s="28">
        <v>0</v>
      </c>
      <c r="G497" s="28">
        <v>0</v>
      </c>
      <c r="H497" s="28">
        <v>12</v>
      </c>
      <c r="I497" s="28">
        <v>15</v>
      </c>
      <c r="J497" s="28">
        <v>0</v>
      </c>
      <c r="K497" s="28">
        <v>0</v>
      </c>
      <c r="L497" s="28">
        <v>0</v>
      </c>
      <c r="M497" s="29"/>
      <c r="N497" s="25"/>
    </row>
    <row r="498" spans="1:14" ht="12.75">
      <c r="A498" s="34" t="s">
        <v>2648</v>
      </c>
      <c r="B498" s="215" t="s">
        <v>2649</v>
      </c>
      <c r="C498" s="215"/>
      <c r="D498" s="30" t="s">
        <v>4081</v>
      </c>
      <c r="E498" s="26">
        <v>256</v>
      </c>
      <c r="F498" s="28">
        <v>73</v>
      </c>
      <c r="G498" s="28">
        <v>74</v>
      </c>
      <c r="H498" s="28">
        <v>54</v>
      </c>
      <c r="I498" s="28">
        <v>52</v>
      </c>
      <c r="J498" s="28">
        <v>3</v>
      </c>
      <c r="K498" s="28">
        <v>0</v>
      </c>
      <c r="L498" s="28">
        <v>0</v>
      </c>
      <c r="M498" s="29"/>
      <c r="N498" s="25"/>
    </row>
    <row r="499" spans="1:14" ht="12.75">
      <c r="A499" s="35"/>
      <c r="B499" s="224"/>
      <c r="C499" s="224"/>
      <c r="D499" s="30" t="s">
        <v>1913</v>
      </c>
      <c r="E499" s="26">
        <v>2</v>
      </c>
      <c r="F499" s="28">
        <v>1</v>
      </c>
      <c r="G499" s="28">
        <v>1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9"/>
      <c r="N499" s="25"/>
    </row>
    <row r="500" spans="1:14" ht="12.75">
      <c r="A500" s="35"/>
      <c r="B500" s="224"/>
      <c r="C500" s="224"/>
      <c r="D500" s="30" t="s">
        <v>1919</v>
      </c>
      <c r="E500" s="26">
        <v>36</v>
      </c>
      <c r="F500" s="28">
        <v>18</v>
      </c>
      <c r="G500" s="28">
        <v>18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9"/>
      <c r="N500" s="25"/>
    </row>
    <row r="501" spans="1:14" ht="12.75">
      <c r="A501" s="35"/>
      <c r="B501" s="224"/>
      <c r="C501" s="224"/>
      <c r="D501" s="30" t="s">
        <v>4082</v>
      </c>
      <c r="E501" s="26">
        <v>10</v>
      </c>
      <c r="F501" s="28">
        <v>5</v>
      </c>
      <c r="G501" s="28">
        <v>5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9"/>
      <c r="N501" s="25"/>
    </row>
    <row r="502" spans="1:14" ht="12.75">
      <c r="A502" s="35"/>
      <c r="B502" s="224"/>
      <c r="C502" s="224"/>
      <c r="D502" s="30" t="s">
        <v>4083</v>
      </c>
      <c r="E502" s="26">
        <v>170</v>
      </c>
      <c r="F502" s="28">
        <v>44</v>
      </c>
      <c r="G502" s="28">
        <v>45</v>
      </c>
      <c r="H502" s="28">
        <v>43</v>
      </c>
      <c r="I502" s="28">
        <v>38</v>
      </c>
      <c r="J502" s="28">
        <v>0</v>
      </c>
      <c r="K502" s="28">
        <v>0</v>
      </c>
      <c r="L502" s="28">
        <v>0</v>
      </c>
      <c r="M502" s="29"/>
      <c r="N502" s="25"/>
    </row>
    <row r="503" spans="1:14" ht="12.75">
      <c r="A503" s="35"/>
      <c r="B503" s="224"/>
      <c r="C503" s="224"/>
      <c r="D503" s="30" t="s">
        <v>4096</v>
      </c>
      <c r="E503" s="26">
        <v>3</v>
      </c>
      <c r="F503" s="28">
        <v>0</v>
      </c>
      <c r="G503" s="28">
        <v>0</v>
      </c>
      <c r="H503" s="28">
        <v>0</v>
      </c>
      <c r="I503" s="28">
        <v>3</v>
      </c>
      <c r="J503" s="28">
        <v>0</v>
      </c>
      <c r="K503" s="28">
        <v>0</v>
      </c>
      <c r="L503" s="28">
        <v>0</v>
      </c>
      <c r="M503" s="29"/>
      <c r="N503" s="25"/>
    </row>
    <row r="504" spans="1:14" ht="12.75">
      <c r="A504" s="35"/>
      <c r="B504" s="224"/>
      <c r="C504" s="224"/>
      <c r="D504" s="30" t="s">
        <v>4084</v>
      </c>
      <c r="E504" s="26">
        <v>21</v>
      </c>
      <c r="F504" s="28">
        <v>5</v>
      </c>
      <c r="G504" s="28">
        <v>5</v>
      </c>
      <c r="H504" s="28">
        <v>6</v>
      </c>
      <c r="I504" s="28">
        <v>5</v>
      </c>
      <c r="J504" s="28">
        <v>0</v>
      </c>
      <c r="K504" s="28">
        <v>0</v>
      </c>
      <c r="L504" s="28">
        <v>0</v>
      </c>
      <c r="M504" s="29"/>
      <c r="N504" s="25"/>
    </row>
    <row r="505" spans="1:14" ht="12.75">
      <c r="A505" s="35"/>
      <c r="B505" s="224"/>
      <c r="C505" s="224"/>
      <c r="D505" s="30" t="s">
        <v>4086</v>
      </c>
      <c r="E505" s="26">
        <v>14</v>
      </c>
      <c r="F505" s="28">
        <v>0</v>
      </c>
      <c r="G505" s="28">
        <v>0</v>
      </c>
      <c r="H505" s="28">
        <v>5</v>
      </c>
      <c r="I505" s="28">
        <v>6</v>
      </c>
      <c r="J505" s="28">
        <v>3</v>
      </c>
      <c r="K505" s="28">
        <v>0</v>
      </c>
      <c r="L505" s="28">
        <v>0</v>
      </c>
      <c r="M505" s="29"/>
      <c r="N505" s="25"/>
    </row>
    <row r="506" spans="1:14" ht="12.75">
      <c r="A506" s="34" t="s">
        <v>2658</v>
      </c>
      <c r="B506" s="215" t="s">
        <v>2659</v>
      </c>
      <c r="C506" s="215"/>
      <c r="D506" s="30" t="s">
        <v>4081</v>
      </c>
      <c r="E506" s="26">
        <v>281</v>
      </c>
      <c r="F506" s="28">
        <v>62</v>
      </c>
      <c r="G506" s="28">
        <v>61</v>
      </c>
      <c r="H506" s="28">
        <v>73</v>
      </c>
      <c r="I506" s="28">
        <v>70</v>
      </c>
      <c r="J506" s="28">
        <v>15</v>
      </c>
      <c r="K506" s="28">
        <v>0</v>
      </c>
      <c r="L506" s="28">
        <v>0</v>
      </c>
      <c r="M506" s="29"/>
      <c r="N506" s="25"/>
    </row>
    <row r="507" spans="1:14" ht="12.75">
      <c r="A507" s="35"/>
      <c r="B507" s="224"/>
      <c r="C507" s="224"/>
      <c r="D507" s="30" t="s">
        <v>1919</v>
      </c>
      <c r="E507" s="26">
        <v>14</v>
      </c>
      <c r="F507" s="28">
        <v>7</v>
      </c>
      <c r="G507" s="28">
        <v>7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9"/>
      <c r="N507" s="25"/>
    </row>
    <row r="508" spans="1:14" ht="12.75">
      <c r="A508" s="35"/>
      <c r="B508" s="224"/>
      <c r="C508" s="224"/>
      <c r="D508" s="30" t="s">
        <v>4082</v>
      </c>
      <c r="E508" s="26">
        <v>7</v>
      </c>
      <c r="F508" s="28">
        <v>4</v>
      </c>
      <c r="G508" s="28">
        <v>2</v>
      </c>
      <c r="H508" s="28">
        <v>1</v>
      </c>
      <c r="I508" s="28">
        <v>0</v>
      </c>
      <c r="J508" s="28">
        <v>0</v>
      </c>
      <c r="K508" s="28">
        <v>0</v>
      </c>
      <c r="L508" s="28">
        <v>0</v>
      </c>
      <c r="M508" s="29"/>
      <c r="N508" s="25"/>
    </row>
    <row r="509" spans="1:14" ht="12.75">
      <c r="A509" s="35"/>
      <c r="B509" s="224"/>
      <c r="C509" s="224"/>
      <c r="D509" s="30" t="s">
        <v>4088</v>
      </c>
      <c r="E509" s="26">
        <v>115</v>
      </c>
      <c r="F509" s="28">
        <v>33</v>
      </c>
      <c r="G509" s="28">
        <v>29</v>
      </c>
      <c r="H509" s="28">
        <v>28</v>
      </c>
      <c r="I509" s="28">
        <v>25</v>
      </c>
      <c r="J509" s="28">
        <v>0</v>
      </c>
      <c r="K509" s="28">
        <v>0</v>
      </c>
      <c r="L509" s="28">
        <v>0</v>
      </c>
      <c r="M509" s="29"/>
      <c r="N509" s="25"/>
    </row>
    <row r="510" spans="1:14" ht="12.75">
      <c r="A510" s="35"/>
      <c r="B510" s="224"/>
      <c r="C510" s="224"/>
      <c r="D510" s="30" t="s">
        <v>4090</v>
      </c>
      <c r="E510" s="26">
        <v>62</v>
      </c>
      <c r="F510" s="28">
        <v>16</v>
      </c>
      <c r="G510" s="28">
        <v>15</v>
      </c>
      <c r="H510" s="28">
        <v>15</v>
      </c>
      <c r="I510" s="28">
        <v>16</v>
      </c>
      <c r="J510" s="28">
        <v>0</v>
      </c>
      <c r="K510" s="28">
        <v>0</v>
      </c>
      <c r="L510" s="28">
        <v>0</v>
      </c>
      <c r="M510" s="29"/>
      <c r="N510" s="25"/>
    </row>
    <row r="511" spans="1:14" ht="12.75">
      <c r="A511" s="35"/>
      <c r="B511" s="224"/>
      <c r="C511" s="224"/>
      <c r="D511" s="30" t="s">
        <v>4089</v>
      </c>
      <c r="E511" s="26">
        <v>14</v>
      </c>
      <c r="F511" s="28">
        <v>0</v>
      </c>
      <c r="G511" s="28">
        <v>0</v>
      </c>
      <c r="H511" s="28">
        <v>9</v>
      </c>
      <c r="I511" s="28">
        <v>5</v>
      </c>
      <c r="J511" s="28">
        <v>0</v>
      </c>
      <c r="K511" s="28">
        <v>0</v>
      </c>
      <c r="L511" s="28">
        <v>0</v>
      </c>
      <c r="M511" s="29"/>
      <c r="N511" s="25"/>
    </row>
    <row r="512" spans="1:14" ht="12.75">
      <c r="A512" s="35"/>
      <c r="B512" s="224"/>
      <c r="C512" s="224"/>
      <c r="D512" s="30" t="s">
        <v>4086</v>
      </c>
      <c r="E512" s="26">
        <v>35</v>
      </c>
      <c r="F512" s="28">
        <v>0</v>
      </c>
      <c r="G512" s="28">
        <v>0</v>
      </c>
      <c r="H512" s="28">
        <v>12</v>
      </c>
      <c r="I512" s="28">
        <v>16</v>
      </c>
      <c r="J512" s="28">
        <v>7</v>
      </c>
      <c r="K512" s="28">
        <v>0</v>
      </c>
      <c r="L512" s="28">
        <v>0</v>
      </c>
      <c r="M512" s="29"/>
      <c r="N512" s="25"/>
    </row>
    <row r="513" spans="1:14" ht="12.75">
      <c r="A513" s="35"/>
      <c r="B513" s="224"/>
      <c r="C513" s="224"/>
      <c r="D513" s="30" t="s">
        <v>4091</v>
      </c>
      <c r="E513" s="26">
        <v>34</v>
      </c>
      <c r="F513" s="28">
        <v>2</v>
      </c>
      <c r="G513" s="28">
        <v>8</v>
      </c>
      <c r="H513" s="28">
        <v>8</v>
      </c>
      <c r="I513" s="28">
        <v>8</v>
      </c>
      <c r="J513" s="28">
        <v>8</v>
      </c>
      <c r="K513" s="28">
        <v>0</v>
      </c>
      <c r="L513" s="28">
        <v>0</v>
      </c>
      <c r="M513" s="29"/>
      <c r="N513" s="25"/>
    </row>
    <row r="514" spans="1:14" ht="12.75">
      <c r="A514" s="34" t="s">
        <v>2669</v>
      </c>
      <c r="B514" s="215" t="s">
        <v>2670</v>
      </c>
      <c r="C514" s="215"/>
      <c r="D514" s="30" t="s">
        <v>4081</v>
      </c>
      <c r="E514" s="26">
        <v>199</v>
      </c>
      <c r="F514" s="28">
        <v>57</v>
      </c>
      <c r="G514" s="28">
        <v>53</v>
      </c>
      <c r="H514" s="28">
        <v>31</v>
      </c>
      <c r="I514" s="28">
        <v>31</v>
      </c>
      <c r="J514" s="28">
        <v>13</v>
      </c>
      <c r="K514" s="28">
        <v>7</v>
      </c>
      <c r="L514" s="28">
        <v>7</v>
      </c>
      <c r="M514" s="29"/>
      <c r="N514" s="25"/>
    </row>
    <row r="515" spans="1:14" ht="12.75">
      <c r="A515" s="35"/>
      <c r="B515" s="224"/>
      <c r="C515" s="224"/>
      <c r="D515" s="30" t="s">
        <v>1913</v>
      </c>
      <c r="E515" s="26">
        <v>12</v>
      </c>
      <c r="F515" s="28">
        <v>6</v>
      </c>
      <c r="G515" s="28">
        <v>6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9"/>
      <c r="N515" s="25"/>
    </row>
    <row r="516" spans="1:14" ht="12.75">
      <c r="A516" s="35"/>
      <c r="B516" s="224"/>
      <c r="C516" s="224"/>
      <c r="D516" s="30" t="s">
        <v>1919</v>
      </c>
      <c r="E516" s="26">
        <v>44</v>
      </c>
      <c r="F516" s="28">
        <v>24</v>
      </c>
      <c r="G516" s="28">
        <v>20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9"/>
      <c r="N516" s="25"/>
    </row>
    <row r="517" spans="1:14" ht="12.75">
      <c r="A517" s="35"/>
      <c r="B517" s="224"/>
      <c r="C517" s="224"/>
      <c r="D517" s="30" t="s">
        <v>4082</v>
      </c>
      <c r="E517" s="26">
        <v>3</v>
      </c>
      <c r="F517" s="28">
        <v>1</v>
      </c>
      <c r="G517" s="28">
        <v>1</v>
      </c>
      <c r="H517" s="28">
        <v>1</v>
      </c>
      <c r="I517" s="28">
        <v>0</v>
      </c>
      <c r="J517" s="28">
        <v>0</v>
      </c>
      <c r="K517" s="28">
        <v>0</v>
      </c>
      <c r="L517" s="28">
        <v>0</v>
      </c>
      <c r="M517" s="29"/>
      <c r="N517" s="25"/>
    </row>
    <row r="518" spans="1:14" ht="12.75">
      <c r="A518" s="35"/>
      <c r="B518" s="224"/>
      <c r="C518" s="224"/>
      <c r="D518" s="30" t="s">
        <v>4083</v>
      </c>
      <c r="E518" s="26">
        <v>132</v>
      </c>
      <c r="F518" s="28">
        <v>26</v>
      </c>
      <c r="G518" s="28">
        <v>26</v>
      </c>
      <c r="H518" s="28">
        <v>28</v>
      </c>
      <c r="I518" s="28">
        <v>29</v>
      </c>
      <c r="J518" s="28">
        <v>9</v>
      </c>
      <c r="K518" s="28">
        <v>7</v>
      </c>
      <c r="L518" s="28">
        <v>7</v>
      </c>
      <c r="M518" s="29"/>
      <c r="N518" s="25"/>
    </row>
    <row r="519" spans="1:14" ht="12.75">
      <c r="A519" s="35"/>
      <c r="B519" s="224"/>
      <c r="C519" s="224"/>
      <c r="D519" s="30" t="s">
        <v>4096</v>
      </c>
      <c r="E519" s="26">
        <v>2</v>
      </c>
      <c r="F519" s="28">
        <v>0</v>
      </c>
      <c r="G519" s="28">
        <v>0</v>
      </c>
      <c r="H519" s="28">
        <v>0</v>
      </c>
      <c r="I519" s="28">
        <v>0</v>
      </c>
      <c r="J519" s="28">
        <v>2</v>
      </c>
      <c r="K519" s="28">
        <v>0</v>
      </c>
      <c r="L519" s="28">
        <v>0</v>
      </c>
      <c r="M519" s="29"/>
      <c r="N519" s="25"/>
    </row>
    <row r="520" spans="1:14" ht="12.75">
      <c r="A520" s="35"/>
      <c r="B520" s="224"/>
      <c r="C520" s="224"/>
      <c r="D520" s="30" t="s">
        <v>4086</v>
      </c>
      <c r="E520" s="26">
        <v>6</v>
      </c>
      <c r="F520" s="28">
        <v>0</v>
      </c>
      <c r="G520" s="28">
        <v>0</v>
      </c>
      <c r="H520" s="28">
        <v>2</v>
      </c>
      <c r="I520" s="28">
        <v>2</v>
      </c>
      <c r="J520" s="28">
        <v>2</v>
      </c>
      <c r="K520" s="28">
        <v>0</v>
      </c>
      <c r="L520" s="28">
        <v>0</v>
      </c>
      <c r="M520" s="29"/>
      <c r="N520" s="25"/>
    </row>
    <row r="521" spans="1:14" ht="12.75">
      <c r="A521" s="34" t="s">
        <v>2682</v>
      </c>
      <c r="B521" s="215" t="s">
        <v>2683</v>
      </c>
      <c r="C521" s="215"/>
      <c r="D521" s="30" t="s">
        <v>4081</v>
      </c>
      <c r="E521" s="26">
        <v>260</v>
      </c>
      <c r="F521" s="28">
        <v>67</v>
      </c>
      <c r="G521" s="28">
        <v>66</v>
      </c>
      <c r="H521" s="28">
        <v>63</v>
      </c>
      <c r="I521" s="28">
        <v>64</v>
      </c>
      <c r="J521" s="28">
        <v>0</v>
      </c>
      <c r="K521" s="28">
        <v>0</v>
      </c>
      <c r="L521" s="28">
        <v>0</v>
      </c>
      <c r="M521" s="29"/>
      <c r="N521" s="25"/>
    </row>
    <row r="522" spans="1:14" ht="12.75">
      <c r="A522" s="35"/>
      <c r="B522" s="224"/>
      <c r="C522" s="224"/>
      <c r="D522" s="30" t="s">
        <v>1919</v>
      </c>
      <c r="E522" s="26">
        <v>18</v>
      </c>
      <c r="F522" s="28">
        <v>10</v>
      </c>
      <c r="G522" s="28">
        <v>8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9"/>
      <c r="N522" s="25"/>
    </row>
    <row r="523" spans="1:14" ht="12.75">
      <c r="A523" s="35"/>
      <c r="B523" s="224"/>
      <c r="C523" s="224"/>
      <c r="D523" s="30" t="s">
        <v>4082</v>
      </c>
      <c r="E523" s="26">
        <v>4</v>
      </c>
      <c r="F523" s="28">
        <v>2</v>
      </c>
      <c r="G523" s="28">
        <v>2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9"/>
      <c r="N523" s="25"/>
    </row>
    <row r="524" spans="1:14" ht="12.75">
      <c r="A524" s="35"/>
      <c r="B524" s="224"/>
      <c r="C524" s="224"/>
      <c r="D524" s="30" t="s">
        <v>4088</v>
      </c>
      <c r="E524" s="26">
        <v>132</v>
      </c>
      <c r="F524" s="28">
        <v>34</v>
      </c>
      <c r="G524" s="28">
        <v>34</v>
      </c>
      <c r="H524" s="28">
        <v>32</v>
      </c>
      <c r="I524" s="28">
        <v>32</v>
      </c>
      <c r="J524" s="28">
        <v>0</v>
      </c>
      <c r="K524" s="28">
        <v>0</v>
      </c>
      <c r="L524" s="28">
        <v>0</v>
      </c>
      <c r="M524" s="29"/>
      <c r="N524" s="25"/>
    </row>
    <row r="525" spans="1:14" ht="12.75">
      <c r="A525" s="35"/>
      <c r="B525" s="224"/>
      <c r="C525" s="224"/>
      <c r="D525" s="30" t="s">
        <v>4090</v>
      </c>
      <c r="E525" s="26">
        <v>59</v>
      </c>
      <c r="F525" s="28">
        <v>17</v>
      </c>
      <c r="G525" s="28">
        <v>15</v>
      </c>
      <c r="H525" s="28">
        <v>14</v>
      </c>
      <c r="I525" s="28">
        <v>13</v>
      </c>
      <c r="J525" s="28">
        <v>0</v>
      </c>
      <c r="K525" s="28">
        <v>0</v>
      </c>
      <c r="L525" s="28">
        <v>0</v>
      </c>
      <c r="M525" s="29"/>
      <c r="N525" s="25"/>
    </row>
    <row r="526" spans="1:14" ht="12.75">
      <c r="A526" s="35"/>
      <c r="B526" s="224"/>
      <c r="C526" s="224"/>
      <c r="D526" s="30" t="s">
        <v>4089</v>
      </c>
      <c r="E526" s="26">
        <v>15</v>
      </c>
      <c r="F526" s="28">
        <v>0</v>
      </c>
      <c r="G526" s="28">
        <v>0</v>
      </c>
      <c r="H526" s="28">
        <v>7</v>
      </c>
      <c r="I526" s="28">
        <v>8</v>
      </c>
      <c r="J526" s="28">
        <v>0</v>
      </c>
      <c r="K526" s="28">
        <v>0</v>
      </c>
      <c r="L526" s="28">
        <v>0</v>
      </c>
      <c r="M526" s="29"/>
      <c r="N526" s="25"/>
    </row>
    <row r="527" spans="1:14" ht="12.75">
      <c r="A527" s="35"/>
      <c r="B527" s="224"/>
      <c r="C527" s="224"/>
      <c r="D527" s="30" t="s">
        <v>4086</v>
      </c>
      <c r="E527" s="26">
        <v>21</v>
      </c>
      <c r="F527" s="28">
        <v>0</v>
      </c>
      <c r="G527" s="28">
        <v>0</v>
      </c>
      <c r="H527" s="28">
        <v>10</v>
      </c>
      <c r="I527" s="28">
        <v>11</v>
      </c>
      <c r="J527" s="28">
        <v>0</v>
      </c>
      <c r="K527" s="28">
        <v>0</v>
      </c>
      <c r="L527" s="28">
        <v>0</v>
      </c>
      <c r="M527" s="29"/>
      <c r="N527" s="25"/>
    </row>
    <row r="528" spans="1:14" ht="12.75">
      <c r="A528" s="35"/>
      <c r="B528" s="224"/>
      <c r="C528" s="224"/>
      <c r="D528" s="30" t="s">
        <v>4094</v>
      </c>
      <c r="E528" s="26">
        <v>11</v>
      </c>
      <c r="F528" s="28">
        <v>4</v>
      </c>
      <c r="G528" s="28">
        <v>7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9"/>
      <c r="N528" s="25"/>
    </row>
    <row r="529" spans="1:14" ht="12.75">
      <c r="A529" s="34" t="s">
        <v>2693</v>
      </c>
      <c r="B529" s="215" t="s">
        <v>2694</v>
      </c>
      <c r="C529" s="215"/>
      <c r="D529" s="30" t="s">
        <v>4081</v>
      </c>
      <c r="E529" s="26">
        <v>328</v>
      </c>
      <c r="F529" s="28">
        <v>92</v>
      </c>
      <c r="G529" s="28">
        <v>84</v>
      </c>
      <c r="H529" s="28">
        <v>74</v>
      </c>
      <c r="I529" s="28">
        <v>72</v>
      </c>
      <c r="J529" s="28">
        <v>6</v>
      </c>
      <c r="K529" s="28">
        <v>0</v>
      </c>
      <c r="L529" s="28">
        <v>0</v>
      </c>
      <c r="M529" s="29"/>
      <c r="N529" s="25"/>
    </row>
    <row r="530" spans="1:14" ht="12.75">
      <c r="A530" s="35"/>
      <c r="B530" s="224"/>
      <c r="C530" s="224"/>
      <c r="D530" s="30" t="s">
        <v>1913</v>
      </c>
      <c r="E530" s="26">
        <v>1</v>
      </c>
      <c r="F530" s="28">
        <v>1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9"/>
      <c r="N530" s="25"/>
    </row>
    <row r="531" spans="1:14" ht="12.75">
      <c r="A531" s="35"/>
      <c r="B531" s="224"/>
      <c r="C531" s="224"/>
      <c r="D531" s="30" t="s">
        <v>1919</v>
      </c>
      <c r="E531" s="26">
        <v>23</v>
      </c>
      <c r="F531" s="28">
        <v>13</v>
      </c>
      <c r="G531" s="28">
        <v>10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9"/>
      <c r="N531" s="25"/>
    </row>
    <row r="532" spans="1:14" ht="12.75">
      <c r="A532" s="35"/>
      <c r="B532" s="224"/>
      <c r="C532" s="224"/>
      <c r="D532" s="30" t="s">
        <v>4082</v>
      </c>
      <c r="E532" s="26">
        <v>2</v>
      </c>
      <c r="F532" s="28">
        <v>1</v>
      </c>
      <c r="G532" s="28">
        <v>1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9"/>
      <c r="N532" s="25"/>
    </row>
    <row r="533" spans="1:14" ht="12.75">
      <c r="A533" s="35"/>
      <c r="B533" s="224"/>
      <c r="C533" s="224"/>
      <c r="D533" s="30" t="s">
        <v>4088</v>
      </c>
      <c r="E533" s="26">
        <v>116</v>
      </c>
      <c r="F533" s="28">
        <v>40</v>
      </c>
      <c r="G533" s="28">
        <v>29</v>
      </c>
      <c r="H533" s="28">
        <v>26</v>
      </c>
      <c r="I533" s="28">
        <v>21</v>
      </c>
      <c r="J533" s="28">
        <v>0</v>
      </c>
      <c r="K533" s="28">
        <v>0</v>
      </c>
      <c r="L533" s="28">
        <v>0</v>
      </c>
      <c r="M533" s="29"/>
      <c r="N533" s="25"/>
    </row>
    <row r="534" spans="1:14" ht="12.75">
      <c r="A534" s="35"/>
      <c r="B534" s="224"/>
      <c r="C534" s="224"/>
      <c r="D534" s="30" t="s">
        <v>4090</v>
      </c>
      <c r="E534" s="26">
        <v>92</v>
      </c>
      <c r="F534" s="28">
        <v>26</v>
      </c>
      <c r="G534" s="28">
        <v>24</v>
      </c>
      <c r="H534" s="28">
        <v>22</v>
      </c>
      <c r="I534" s="28">
        <v>20</v>
      </c>
      <c r="J534" s="28">
        <v>0</v>
      </c>
      <c r="K534" s="28">
        <v>0</v>
      </c>
      <c r="L534" s="28">
        <v>0</v>
      </c>
      <c r="M534" s="29"/>
      <c r="N534" s="25"/>
    </row>
    <row r="535" spans="1:14" ht="12.75">
      <c r="A535" s="35"/>
      <c r="B535" s="224"/>
      <c r="C535" s="224"/>
      <c r="D535" s="30" t="s">
        <v>4089</v>
      </c>
      <c r="E535" s="26">
        <v>17</v>
      </c>
      <c r="F535" s="28">
        <v>0</v>
      </c>
      <c r="G535" s="28">
        <v>0</v>
      </c>
      <c r="H535" s="28">
        <v>6</v>
      </c>
      <c r="I535" s="28">
        <v>11</v>
      </c>
      <c r="J535" s="28">
        <v>0</v>
      </c>
      <c r="K535" s="28">
        <v>0</v>
      </c>
      <c r="L535" s="28">
        <v>0</v>
      </c>
      <c r="M535" s="29"/>
      <c r="N535" s="25"/>
    </row>
    <row r="536" spans="1:14" ht="12.75">
      <c r="A536" s="35"/>
      <c r="B536" s="224"/>
      <c r="C536" s="224"/>
      <c r="D536" s="30" t="s">
        <v>4086</v>
      </c>
      <c r="E536" s="26">
        <v>27</v>
      </c>
      <c r="F536" s="28">
        <v>0</v>
      </c>
      <c r="G536" s="28">
        <v>0</v>
      </c>
      <c r="H536" s="28">
        <v>13</v>
      </c>
      <c r="I536" s="28">
        <v>14</v>
      </c>
      <c r="J536" s="28">
        <v>0</v>
      </c>
      <c r="K536" s="28">
        <v>0</v>
      </c>
      <c r="L536" s="28">
        <v>0</v>
      </c>
      <c r="M536" s="29"/>
      <c r="N536" s="25"/>
    </row>
    <row r="537" spans="1:14" ht="12.75">
      <c r="A537" s="35"/>
      <c r="B537" s="224"/>
      <c r="C537" s="224"/>
      <c r="D537" s="30" t="s">
        <v>4094</v>
      </c>
      <c r="E537" s="26">
        <v>10</v>
      </c>
      <c r="F537" s="28">
        <v>5</v>
      </c>
      <c r="G537" s="28">
        <v>4</v>
      </c>
      <c r="H537" s="28">
        <v>1</v>
      </c>
      <c r="I537" s="28">
        <v>0</v>
      </c>
      <c r="J537" s="28">
        <v>0</v>
      </c>
      <c r="K537" s="28">
        <v>0</v>
      </c>
      <c r="L537" s="28">
        <v>0</v>
      </c>
      <c r="M537" s="29"/>
      <c r="N537" s="25"/>
    </row>
    <row r="538" spans="1:14" ht="12.75">
      <c r="A538" s="35"/>
      <c r="B538" s="224"/>
      <c r="C538" s="224"/>
      <c r="D538" s="30" t="s">
        <v>4093</v>
      </c>
      <c r="E538" s="26">
        <v>16</v>
      </c>
      <c r="F538" s="28">
        <v>6</v>
      </c>
      <c r="G538" s="28">
        <v>10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9"/>
      <c r="N538" s="25"/>
    </row>
    <row r="539" spans="1:14" ht="12.75">
      <c r="A539" s="35"/>
      <c r="B539" s="224"/>
      <c r="C539" s="224"/>
      <c r="D539" s="30" t="s">
        <v>4091</v>
      </c>
      <c r="E539" s="26">
        <v>24</v>
      </c>
      <c r="F539" s="28">
        <v>0</v>
      </c>
      <c r="G539" s="28">
        <v>6</v>
      </c>
      <c r="H539" s="28">
        <v>6</v>
      </c>
      <c r="I539" s="28">
        <v>6</v>
      </c>
      <c r="J539" s="28">
        <v>6</v>
      </c>
      <c r="K539" s="28">
        <v>0</v>
      </c>
      <c r="L539" s="28">
        <v>0</v>
      </c>
      <c r="M539" s="29"/>
      <c r="N539" s="25"/>
    </row>
    <row r="540" spans="1:14" ht="12.75">
      <c r="A540" s="34" t="s">
        <v>2703</v>
      </c>
      <c r="B540" s="215" t="s">
        <v>2704</v>
      </c>
      <c r="C540" s="215"/>
      <c r="D540" s="30" t="s">
        <v>4081</v>
      </c>
      <c r="E540" s="26">
        <v>251</v>
      </c>
      <c r="F540" s="28">
        <v>65</v>
      </c>
      <c r="G540" s="28">
        <v>60</v>
      </c>
      <c r="H540" s="28">
        <v>63</v>
      </c>
      <c r="I540" s="28">
        <v>63</v>
      </c>
      <c r="J540" s="28">
        <v>0</v>
      </c>
      <c r="K540" s="28">
        <v>0</v>
      </c>
      <c r="L540" s="28">
        <v>0</v>
      </c>
      <c r="M540" s="29"/>
      <c r="N540" s="25"/>
    </row>
    <row r="541" spans="1:14" ht="12.75">
      <c r="A541" s="35"/>
      <c r="B541" s="224"/>
      <c r="C541" s="224"/>
      <c r="D541" s="30" t="s">
        <v>1919</v>
      </c>
      <c r="E541" s="26">
        <v>6</v>
      </c>
      <c r="F541" s="28">
        <v>4</v>
      </c>
      <c r="G541" s="28">
        <v>2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9"/>
      <c r="N541" s="25"/>
    </row>
    <row r="542" spans="1:14" ht="12.75">
      <c r="A542" s="35"/>
      <c r="B542" s="224"/>
      <c r="C542" s="224"/>
      <c r="D542" s="30" t="s">
        <v>4082</v>
      </c>
      <c r="E542" s="26">
        <v>6</v>
      </c>
      <c r="F542" s="28">
        <v>3</v>
      </c>
      <c r="G542" s="28">
        <v>3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9"/>
      <c r="N542" s="25"/>
    </row>
    <row r="543" spans="1:14" ht="12.75">
      <c r="A543" s="35"/>
      <c r="B543" s="224"/>
      <c r="C543" s="224"/>
      <c r="D543" s="30" t="s">
        <v>4088</v>
      </c>
      <c r="E543" s="26">
        <v>112</v>
      </c>
      <c r="F543" s="28">
        <v>28</v>
      </c>
      <c r="G543" s="28">
        <v>28</v>
      </c>
      <c r="H543" s="28">
        <v>29</v>
      </c>
      <c r="I543" s="28">
        <v>27</v>
      </c>
      <c r="J543" s="28">
        <v>0</v>
      </c>
      <c r="K543" s="28">
        <v>0</v>
      </c>
      <c r="L543" s="28">
        <v>0</v>
      </c>
      <c r="M543" s="29"/>
      <c r="N543" s="25"/>
    </row>
    <row r="544" spans="1:14" ht="12.75">
      <c r="A544" s="35"/>
      <c r="B544" s="224"/>
      <c r="C544" s="224"/>
      <c r="D544" s="30" t="s">
        <v>4090</v>
      </c>
      <c r="E544" s="26">
        <v>110</v>
      </c>
      <c r="F544" s="28">
        <v>30</v>
      </c>
      <c r="G544" s="28">
        <v>27</v>
      </c>
      <c r="H544" s="28">
        <v>27</v>
      </c>
      <c r="I544" s="28">
        <v>26</v>
      </c>
      <c r="J544" s="28">
        <v>0</v>
      </c>
      <c r="K544" s="28">
        <v>0</v>
      </c>
      <c r="L544" s="28">
        <v>0</v>
      </c>
      <c r="M544" s="29"/>
      <c r="N544" s="25"/>
    </row>
    <row r="545" spans="1:14" ht="12.75">
      <c r="A545" s="35"/>
      <c r="B545" s="224"/>
      <c r="C545" s="224"/>
      <c r="D545" s="30" t="s">
        <v>4086</v>
      </c>
      <c r="E545" s="26">
        <v>17</v>
      </c>
      <c r="F545" s="28">
        <v>0</v>
      </c>
      <c r="G545" s="28">
        <v>0</v>
      </c>
      <c r="H545" s="28">
        <v>7</v>
      </c>
      <c r="I545" s="28">
        <v>10</v>
      </c>
      <c r="J545" s="28">
        <v>0</v>
      </c>
      <c r="K545" s="28">
        <v>0</v>
      </c>
      <c r="L545" s="28">
        <v>0</v>
      </c>
      <c r="M545" s="29"/>
      <c r="N545" s="25"/>
    </row>
    <row r="546" spans="1:14" ht="12.75">
      <c r="A546" s="34" t="s">
        <v>2714</v>
      </c>
      <c r="B546" s="215" t="s">
        <v>2715</v>
      </c>
      <c r="C546" s="215"/>
      <c r="D546" s="30" t="s">
        <v>4081</v>
      </c>
      <c r="E546" s="26">
        <v>198</v>
      </c>
      <c r="F546" s="28">
        <v>57</v>
      </c>
      <c r="G546" s="28">
        <v>57</v>
      </c>
      <c r="H546" s="28">
        <v>44</v>
      </c>
      <c r="I546" s="28">
        <v>40</v>
      </c>
      <c r="J546" s="28">
        <v>0</v>
      </c>
      <c r="K546" s="28">
        <v>0</v>
      </c>
      <c r="L546" s="28">
        <v>0</v>
      </c>
      <c r="M546" s="29"/>
      <c r="N546" s="25"/>
    </row>
    <row r="547" spans="1:14" ht="12.75">
      <c r="A547" s="35"/>
      <c r="B547" s="224"/>
      <c r="C547" s="224"/>
      <c r="D547" s="30" t="s">
        <v>1913</v>
      </c>
      <c r="E547" s="26">
        <v>2</v>
      </c>
      <c r="F547" s="28">
        <v>1</v>
      </c>
      <c r="G547" s="28">
        <v>1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9"/>
      <c r="N547" s="25"/>
    </row>
    <row r="548" spans="1:14" ht="12.75">
      <c r="A548" s="35"/>
      <c r="B548" s="224"/>
      <c r="C548" s="224"/>
      <c r="D548" s="30" t="s">
        <v>1919</v>
      </c>
      <c r="E548" s="26">
        <v>24</v>
      </c>
      <c r="F548" s="28">
        <v>12</v>
      </c>
      <c r="G548" s="28">
        <v>12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9"/>
      <c r="N548" s="25"/>
    </row>
    <row r="549" spans="1:14" ht="12.75">
      <c r="A549" s="35"/>
      <c r="B549" s="224"/>
      <c r="C549" s="224"/>
      <c r="D549" s="30" t="s">
        <v>4082</v>
      </c>
      <c r="E549" s="26">
        <v>19</v>
      </c>
      <c r="F549" s="28">
        <v>7</v>
      </c>
      <c r="G549" s="28">
        <v>7</v>
      </c>
      <c r="H549" s="28">
        <v>5</v>
      </c>
      <c r="I549" s="28">
        <v>0</v>
      </c>
      <c r="J549" s="28">
        <v>0</v>
      </c>
      <c r="K549" s="28">
        <v>0</v>
      </c>
      <c r="L549" s="28">
        <v>0</v>
      </c>
      <c r="M549" s="29"/>
      <c r="N549" s="25"/>
    </row>
    <row r="550" spans="1:14" ht="12.75">
      <c r="A550" s="35"/>
      <c r="B550" s="224"/>
      <c r="C550" s="224"/>
      <c r="D550" s="30" t="s">
        <v>4083</v>
      </c>
      <c r="E550" s="26">
        <v>112</v>
      </c>
      <c r="F550" s="28">
        <v>28</v>
      </c>
      <c r="G550" s="28">
        <v>28</v>
      </c>
      <c r="H550" s="28">
        <v>28</v>
      </c>
      <c r="I550" s="28">
        <v>28</v>
      </c>
      <c r="J550" s="28">
        <v>0</v>
      </c>
      <c r="K550" s="28">
        <v>0</v>
      </c>
      <c r="L550" s="28">
        <v>0</v>
      </c>
      <c r="M550" s="29"/>
      <c r="N550" s="25"/>
    </row>
    <row r="551" spans="1:14" ht="12.75">
      <c r="A551" s="35"/>
      <c r="B551" s="224"/>
      <c r="C551" s="224"/>
      <c r="D551" s="30" t="s">
        <v>4092</v>
      </c>
      <c r="E551" s="26">
        <v>1</v>
      </c>
      <c r="F551" s="28">
        <v>0</v>
      </c>
      <c r="G551" s="28">
        <v>0</v>
      </c>
      <c r="H551" s="28">
        <v>0</v>
      </c>
      <c r="I551" s="28">
        <v>1</v>
      </c>
      <c r="J551" s="28">
        <v>0</v>
      </c>
      <c r="K551" s="28">
        <v>0</v>
      </c>
      <c r="L551" s="28">
        <v>0</v>
      </c>
      <c r="M551" s="29"/>
      <c r="N551" s="25"/>
    </row>
    <row r="552" spans="1:14" ht="12.75">
      <c r="A552" s="35"/>
      <c r="B552" s="224"/>
      <c r="C552" s="224"/>
      <c r="D552" s="30" t="s">
        <v>4084</v>
      </c>
      <c r="E552" s="26">
        <v>38</v>
      </c>
      <c r="F552" s="28">
        <v>9</v>
      </c>
      <c r="G552" s="28">
        <v>9</v>
      </c>
      <c r="H552" s="28">
        <v>10</v>
      </c>
      <c r="I552" s="28">
        <v>10</v>
      </c>
      <c r="J552" s="28">
        <v>0</v>
      </c>
      <c r="K552" s="28">
        <v>0</v>
      </c>
      <c r="L552" s="28">
        <v>0</v>
      </c>
      <c r="M552" s="29"/>
      <c r="N552" s="25"/>
    </row>
    <row r="553" spans="1:14" ht="12.75">
      <c r="A553" s="35"/>
      <c r="B553" s="224"/>
      <c r="C553" s="224"/>
      <c r="D553" s="30" t="s">
        <v>4086</v>
      </c>
      <c r="E553" s="26">
        <v>2</v>
      </c>
      <c r="F553" s="28">
        <v>0</v>
      </c>
      <c r="G553" s="28">
        <v>0</v>
      </c>
      <c r="H553" s="28">
        <v>1</v>
      </c>
      <c r="I553" s="28">
        <v>1</v>
      </c>
      <c r="J553" s="28">
        <v>0</v>
      </c>
      <c r="K553" s="28">
        <v>0</v>
      </c>
      <c r="L553" s="28">
        <v>0</v>
      </c>
      <c r="M553" s="29"/>
      <c r="N553" s="25"/>
    </row>
    <row r="554" spans="1:14" ht="12.75">
      <c r="A554" s="34" t="s">
        <v>2719</v>
      </c>
      <c r="B554" s="215" t="s">
        <v>2720</v>
      </c>
      <c r="C554" s="215"/>
      <c r="D554" s="30" t="s">
        <v>4081</v>
      </c>
      <c r="E554" s="26">
        <v>204</v>
      </c>
      <c r="F554" s="28">
        <v>56</v>
      </c>
      <c r="G554" s="28">
        <v>57</v>
      </c>
      <c r="H554" s="28">
        <v>46</v>
      </c>
      <c r="I554" s="28">
        <v>45</v>
      </c>
      <c r="J554" s="28">
        <v>0</v>
      </c>
      <c r="K554" s="28">
        <v>0</v>
      </c>
      <c r="L554" s="28">
        <v>0</v>
      </c>
      <c r="M554" s="29"/>
      <c r="N554" s="25"/>
    </row>
    <row r="555" spans="1:14" ht="12.75">
      <c r="A555" s="35"/>
      <c r="B555" s="224"/>
      <c r="C555" s="224"/>
      <c r="D555" s="30" t="s">
        <v>1919</v>
      </c>
      <c r="E555" s="26">
        <v>13</v>
      </c>
      <c r="F555" s="28">
        <v>7</v>
      </c>
      <c r="G555" s="28">
        <v>6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9"/>
      <c r="N555" s="25"/>
    </row>
    <row r="556" spans="1:14" ht="12.75">
      <c r="A556" s="35"/>
      <c r="B556" s="224"/>
      <c r="C556" s="224"/>
      <c r="D556" s="30" t="s">
        <v>4088</v>
      </c>
      <c r="E556" s="26">
        <v>83</v>
      </c>
      <c r="F556" s="28">
        <v>22</v>
      </c>
      <c r="G556" s="28">
        <v>21</v>
      </c>
      <c r="H556" s="28">
        <v>20</v>
      </c>
      <c r="I556" s="28">
        <v>20</v>
      </c>
      <c r="J556" s="28">
        <v>0</v>
      </c>
      <c r="K556" s="28">
        <v>0</v>
      </c>
      <c r="L556" s="28">
        <v>0</v>
      </c>
      <c r="M556" s="29"/>
      <c r="N556" s="25"/>
    </row>
    <row r="557" spans="1:14" ht="12.75">
      <c r="A557" s="35"/>
      <c r="B557" s="224"/>
      <c r="C557" s="224"/>
      <c r="D557" s="30" t="s">
        <v>4090</v>
      </c>
      <c r="E557" s="26">
        <v>49</v>
      </c>
      <c r="F557" s="28">
        <v>16</v>
      </c>
      <c r="G557" s="28">
        <v>14</v>
      </c>
      <c r="H557" s="28">
        <v>12</v>
      </c>
      <c r="I557" s="28">
        <v>7</v>
      </c>
      <c r="J557" s="28">
        <v>0</v>
      </c>
      <c r="K557" s="28">
        <v>0</v>
      </c>
      <c r="L557" s="28">
        <v>0</v>
      </c>
      <c r="M557" s="29"/>
      <c r="N557" s="25"/>
    </row>
    <row r="558" spans="1:14" ht="12.75">
      <c r="A558" s="35"/>
      <c r="B558" s="224"/>
      <c r="C558" s="224"/>
      <c r="D558" s="30" t="s">
        <v>4089</v>
      </c>
      <c r="E558" s="26">
        <v>6</v>
      </c>
      <c r="F558" s="28">
        <v>0</v>
      </c>
      <c r="G558" s="28">
        <v>0</v>
      </c>
      <c r="H558" s="28">
        <v>2</v>
      </c>
      <c r="I558" s="28">
        <v>4</v>
      </c>
      <c r="J558" s="28">
        <v>0</v>
      </c>
      <c r="K558" s="28">
        <v>0</v>
      </c>
      <c r="L558" s="28">
        <v>0</v>
      </c>
      <c r="M558" s="29"/>
      <c r="N558" s="25"/>
    </row>
    <row r="559" spans="1:14" ht="12.75">
      <c r="A559" s="35"/>
      <c r="B559" s="224"/>
      <c r="C559" s="224"/>
      <c r="D559" s="30" t="s">
        <v>4086</v>
      </c>
      <c r="E559" s="26">
        <v>26</v>
      </c>
      <c r="F559" s="28">
        <v>0</v>
      </c>
      <c r="G559" s="28">
        <v>0</v>
      </c>
      <c r="H559" s="28">
        <v>12</v>
      </c>
      <c r="I559" s="28">
        <v>14</v>
      </c>
      <c r="J559" s="28">
        <v>0</v>
      </c>
      <c r="K559" s="28">
        <v>0</v>
      </c>
      <c r="L559" s="28">
        <v>0</v>
      </c>
      <c r="M559" s="29"/>
      <c r="N559" s="25"/>
    </row>
    <row r="560" spans="1:14" ht="12.75">
      <c r="A560" s="35"/>
      <c r="B560" s="224"/>
      <c r="C560" s="224"/>
      <c r="D560" s="30" t="s">
        <v>4094</v>
      </c>
      <c r="E560" s="26">
        <v>3</v>
      </c>
      <c r="F560" s="28">
        <v>2</v>
      </c>
      <c r="G560" s="28">
        <v>1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9"/>
      <c r="N560" s="25"/>
    </row>
    <row r="561" spans="1:14" ht="12.75">
      <c r="A561" s="35"/>
      <c r="B561" s="224"/>
      <c r="C561" s="224"/>
      <c r="D561" s="30" t="s">
        <v>4093</v>
      </c>
      <c r="E561" s="26">
        <v>24</v>
      </c>
      <c r="F561" s="28">
        <v>9</v>
      </c>
      <c r="G561" s="28">
        <v>15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9"/>
      <c r="N561" s="25"/>
    </row>
    <row r="562" spans="1:14" ht="12.75">
      <c r="A562" s="34" t="s">
        <v>3538</v>
      </c>
      <c r="B562" s="215" t="s">
        <v>3539</v>
      </c>
      <c r="C562" s="215"/>
      <c r="D562" s="30" t="s">
        <v>4081</v>
      </c>
      <c r="E562" s="26">
        <v>107</v>
      </c>
      <c r="F562" s="28">
        <v>25</v>
      </c>
      <c r="G562" s="28">
        <v>22</v>
      </c>
      <c r="H562" s="28">
        <v>25</v>
      </c>
      <c r="I562" s="28">
        <v>31</v>
      </c>
      <c r="J562" s="28">
        <v>4</v>
      </c>
      <c r="K562" s="28">
        <v>0</v>
      </c>
      <c r="L562" s="28">
        <v>0</v>
      </c>
      <c r="M562" s="29"/>
      <c r="N562" s="25"/>
    </row>
    <row r="563" spans="1:14" ht="12.75">
      <c r="A563" s="35"/>
      <c r="B563" s="224"/>
      <c r="C563" s="224"/>
      <c r="D563" s="30" t="s">
        <v>1919</v>
      </c>
      <c r="E563" s="26">
        <v>13</v>
      </c>
      <c r="F563" s="28">
        <v>7</v>
      </c>
      <c r="G563" s="28">
        <v>6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9"/>
      <c r="N563" s="25"/>
    </row>
    <row r="564" spans="1:14" ht="12.75">
      <c r="A564" s="35"/>
      <c r="B564" s="224"/>
      <c r="C564" s="224"/>
      <c r="D564" s="30" t="s">
        <v>4082</v>
      </c>
      <c r="E564" s="26">
        <v>2</v>
      </c>
      <c r="F564" s="28">
        <v>2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9"/>
      <c r="N564" s="25"/>
    </row>
    <row r="565" spans="1:14" ht="12.75">
      <c r="A565" s="35"/>
      <c r="B565" s="224"/>
      <c r="C565" s="224"/>
      <c r="D565" s="30" t="s">
        <v>4088</v>
      </c>
      <c r="E565" s="26">
        <v>54</v>
      </c>
      <c r="F565" s="28">
        <v>15</v>
      </c>
      <c r="G565" s="28">
        <v>14</v>
      </c>
      <c r="H565" s="28">
        <v>14</v>
      </c>
      <c r="I565" s="28">
        <v>11</v>
      </c>
      <c r="J565" s="28">
        <v>0</v>
      </c>
      <c r="K565" s="28">
        <v>0</v>
      </c>
      <c r="L565" s="28">
        <v>0</v>
      </c>
      <c r="M565" s="29"/>
      <c r="N565" s="25"/>
    </row>
    <row r="566" spans="1:14" ht="12.75">
      <c r="A566" s="35"/>
      <c r="B566" s="224"/>
      <c r="C566" s="224"/>
      <c r="D566" s="30" t="s">
        <v>4089</v>
      </c>
      <c r="E566" s="26">
        <v>2</v>
      </c>
      <c r="F566" s="28">
        <v>0</v>
      </c>
      <c r="G566" s="28">
        <v>0</v>
      </c>
      <c r="H566" s="28">
        <v>1</v>
      </c>
      <c r="I566" s="28">
        <v>1</v>
      </c>
      <c r="J566" s="28">
        <v>0</v>
      </c>
      <c r="K566" s="28">
        <v>0</v>
      </c>
      <c r="L566" s="28">
        <v>0</v>
      </c>
      <c r="M566" s="29"/>
      <c r="N566" s="25"/>
    </row>
    <row r="567" spans="1:14" ht="12.75">
      <c r="A567" s="35"/>
      <c r="B567" s="224"/>
      <c r="C567" s="224"/>
      <c r="D567" s="30" t="s">
        <v>4086</v>
      </c>
      <c r="E567" s="26">
        <v>25</v>
      </c>
      <c r="F567" s="28">
        <v>0</v>
      </c>
      <c r="G567" s="28">
        <v>0</v>
      </c>
      <c r="H567" s="28">
        <v>10</v>
      </c>
      <c r="I567" s="28">
        <v>15</v>
      </c>
      <c r="J567" s="28">
        <v>0</v>
      </c>
      <c r="K567" s="28">
        <v>0</v>
      </c>
      <c r="L567" s="28">
        <v>0</v>
      </c>
      <c r="M567" s="29"/>
      <c r="N567" s="25"/>
    </row>
    <row r="568" spans="1:14" ht="12.75">
      <c r="A568" s="35"/>
      <c r="B568" s="224"/>
      <c r="C568" s="224"/>
      <c r="D568" s="30" t="s">
        <v>4093</v>
      </c>
      <c r="E568" s="26">
        <v>3</v>
      </c>
      <c r="F568" s="28">
        <v>1</v>
      </c>
      <c r="G568" s="28">
        <v>2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9"/>
      <c r="N568" s="25"/>
    </row>
    <row r="569" spans="1:14" ht="12.75">
      <c r="A569" s="35"/>
      <c r="B569" s="224"/>
      <c r="C569" s="224"/>
      <c r="D569" s="30" t="s">
        <v>4091</v>
      </c>
      <c r="E569" s="26">
        <v>8</v>
      </c>
      <c r="F569" s="28">
        <v>0</v>
      </c>
      <c r="G569" s="28">
        <v>0</v>
      </c>
      <c r="H569" s="28">
        <v>0</v>
      </c>
      <c r="I569" s="28">
        <v>4</v>
      </c>
      <c r="J569" s="28">
        <v>4</v>
      </c>
      <c r="K569" s="28">
        <v>0</v>
      </c>
      <c r="L569" s="28">
        <v>0</v>
      </c>
      <c r="M569" s="29"/>
      <c r="N569" s="25"/>
    </row>
    <row r="570" spans="1:14" ht="12.75">
      <c r="A570" s="34" t="s">
        <v>3545</v>
      </c>
      <c r="B570" s="215" t="s">
        <v>3546</v>
      </c>
      <c r="C570" s="215"/>
      <c r="D570" s="30" t="s">
        <v>4081</v>
      </c>
      <c r="E570" s="26">
        <v>235</v>
      </c>
      <c r="F570" s="28">
        <v>67</v>
      </c>
      <c r="G570" s="28">
        <v>55</v>
      </c>
      <c r="H570" s="28">
        <v>53</v>
      </c>
      <c r="I570" s="28">
        <v>53</v>
      </c>
      <c r="J570" s="28">
        <v>7</v>
      </c>
      <c r="K570" s="28">
        <v>0</v>
      </c>
      <c r="L570" s="28">
        <v>0</v>
      </c>
      <c r="M570" s="29"/>
      <c r="N570" s="25"/>
    </row>
    <row r="571" spans="1:14" ht="12.75">
      <c r="A571" s="35"/>
      <c r="B571" s="224"/>
      <c r="C571" s="224"/>
      <c r="D571" s="30" t="s">
        <v>1919</v>
      </c>
      <c r="E571" s="26">
        <v>16</v>
      </c>
      <c r="F571" s="28">
        <v>9</v>
      </c>
      <c r="G571" s="28">
        <v>7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9"/>
      <c r="N571" s="25"/>
    </row>
    <row r="572" spans="1:14" ht="12.75">
      <c r="A572" s="35"/>
      <c r="B572" s="224"/>
      <c r="C572" s="224"/>
      <c r="D572" s="30" t="s">
        <v>4082</v>
      </c>
      <c r="E572" s="26">
        <v>9</v>
      </c>
      <c r="F572" s="28">
        <v>6</v>
      </c>
      <c r="G572" s="28">
        <v>2</v>
      </c>
      <c r="H572" s="28">
        <v>1</v>
      </c>
      <c r="I572" s="28">
        <v>0</v>
      </c>
      <c r="J572" s="28">
        <v>0</v>
      </c>
      <c r="K572" s="28">
        <v>0</v>
      </c>
      <c r="L572" s="28">
        <v>0</v>
      </c>
      <c r="M572" s="29"/>
      <c r="N572" s="25"/>
    </row>
    <row r="573" spans="1:14" ht="12.75">
      <c r="A573" s="35"/>
      <c r="B573" s="224"/>
      <c r="C573" s="224"/>
      <c r="D573" s="30" t="s">
        <v>4088</v>
      </c>
      <c r="E573" s="26">
        <v>103</v>
      </c>
      <c r="F573" s="28">
        <v>29</v>
      </c>
      <c r="G573" s="28">
        <v>25</v>
      </c>
      <c r="H573" s="28">
        <v>25</v>
      </c>
      <c r="I573" s="28">
        <v>24</v>
      </c>
      <c r="J573" s="28">
        <v>0</v>
      </c>
      <c r="K573" s="28">
        <v>0</v>
      </c>
      <c r="L573" s="28">
        <v>0</v>
      </c>
      <c r="M573" s="29"/>
      <c r="N573" s="25"/>
    </row>
    <row r="574" spans="1:14" ht="12.75">
      <c r="A574" s="35"/>
      <c r="B574" s="224"/>
      <c r="C574" s="224"/>
      <c r="D574" s="30" t="s">
        <v>4090</v>
      </c>
      <c r="E574" s="26">
        <v>47</v>
      </c>
      <c r="F574" s="28">
        <v>14</v>
      </c>
      <c r="G574" s="28">
        <v>11</v>
      </c>
      <c r="H574" s="28">
        <v>11</v>
      </c>
      <c r="I574" s="28">
        <v>11</v>
      </c>
      <c r="J574" s="28">
        <v>0</v>
      </c>
      <c r="K574" s="28">
        <v>0</v>
      </c>
      <c r="L574" s="28">
        <v>0</v>
      </c>
      <c r="M574" s="29"/>
      <c r="N574" s="25"/>
    </row>
    <row r="575" spans="1:14" ht="12.75">
      <c r="A575" s="35"/>
      <c r="B575" s="224"/>
      <c r="C575" s="224"/>
      <c r="D575" s="30" t="s">
        <v>4089</v>
      </c>
      <c r="E575" s="26">
        <v>12</v>
      </c>
      <c r="F575" s="28">
        <v>0</v>
      </c>
      <c r="G575" s="28">
        <v>0</v>
      </c>
      <c r="H575" s="28">
        <v>5</v>
      </c>
      <c r="I575" s="28">
        <v>7</v>
      </c>
      <c r="J575" s="28">
        <v>0</v>
      </c>
      <c r="K575" s="28">
        <v>0</v>
      </c>
      <c r="L575" s="28">
        <v>0</v>
      </c>
      <c r="M575" s="29"/>
      <c r="N575" s="25"/>
    </row>
    <row r="576" spans="1:14" ht="12.75">
      <c r="A576" s="35"/>
      <c r="B576" s="224"/>
      <c r="C576" s="224"/>
      <c r="D576" s="30" t="s">
        <v>4086</v>
      </c>
      <c r="E576" s="26">
        <v>8</v>
      </c>
      <c r="F576" s="28">
        <v>0</v>
      </c>
      <c r="G576" s="28">
        <v>0</v>
      </c>
      <c r="H576" s="28">
        <v>4</v>
      </c>
      <c r="I576" s="28">
        <v>4</v>
      </c>
      <c r="J576" s="28">
        <v>0</v>
      </c>
      <c r="K576" s="28">
        <v>0</v>
      </c>
      <c r="L576" s="28">
        <v>0</v>
      </c>
      <c r="M576" s="29"/>
      <c r="N576" s="25"/>
    </row>
    <row r="577" spans="1:14" ht="12.75">
      <c r="A577" s="35"/>
      <c r="B577" s="224"/>
      <c r="C577" s="224"/>
      <c r="D577" s="30" t="s">
        <v>4094</v>
      </c>
      <c r="E577" s="26">
        <v>9</v>
      </c>
      <c r="F577" s="28">
        <v>5</v>
      </c>
      <c r="G577" s="28">
        <v>4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9"/>
      <c r="N577" s="25"/>
    </row>
    <row r="578" spans="1:14" ht="12.75">
      <c r="A578" s="35"/>
      <c r="B578" s="224"/>
      <c r="C578" s="224"/>
      <c r="D578" s="30" t="s">
        <v>4091</v>
      </c>
      <c r="E578" s="26">
        <v>31</v>
      </c>
      <c r="F578" s="28">
        <v>4</v>
      </c>
      <c r="G578" s="28">
        <v>6</v>
      </c>
      <c r="H578" s="28">
        <v>7</v>
      </c>
      <c r="I578" s="28">
        <v>7</v>
      </c>
      <c r="J578" s="28">
        <v>7</v>
      </c>
      <c r="K578" s="28">
        <v>0</v>
      </c>
      <c r="L578" s="28">
        <v>0</v>
      </c>
      <c r="M578" s="29"/>
      <c r="N578" s="25"/>
    </row>
    <row r="579" spans="1:14" ht="12.75">
      <c r="A579" s="34" t="s">
        <v>3554</v>
      </c>
      <c r="B579" s="215" t="s">
        <v>3555</v>
      </c>
      <c r="C579" s="215"/>
      <c r="D579" s="30" t="s">
        <v>4081</v>
      </c>
      <c r="E579" s="26">
        <v>289</v>
      </c>
      <c r="F579" s="28">
        <v>76</v>
      </c>
      <c r="G579" s="28">
        <v>73</v>
      </c>
      <c r="H579" s="28">
        <v>57</v>
      </c>
      <c r="I579" s="28">
        <v>70</v>
      </c>
      <c r="J579" s="28">
        <v>13</v>
      </c>
      <c r="K579" s="28">
        <v>0</v>
      </c>
      <c r="L579" s="28">
        <v>0</v>
      </c>
      <c r="M579" s="29"/>
      <c r="N579" s="25"/>
    </row>
    <row r="580" spans="1:14" ht="12.75">
      <c r="A580" s="35"/>
      <c r="B580" s="224"/>
      <c r="C580" s="224"/>
      <c r="D580" s="30" t="s">
        <v>1919</v>
      </c>
      <c r="E580" s="26">
        <v>15</v>
      </c>
      <c r="F580" s="28">
        <v>8</v>
      </c>
      <c r="G580" s="28">
        <v>7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9"/>
      <c r="N580" s="25"/>
    </row>
    <row r="581" spans="1:14" ht="12.75">
      <c r="A581" s="35"/>
      <c r="B581" s="224"/>
      <c r="C581" s="224"/>
      <c r="D581" s="30" t="s">
        <v>4082</v>
      </c>
      <c r="E581" s="26">
        <v>9</v>
      </c>
      <c r="F581" s="28">
        <v>4</v>
      </c>
      <c r="G581" s="28">
        <v>5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9"/>
      <c r="N581" s="25"/>
    </row>
    <row r="582" spans="1:14" ht="12.75">
      <c r="A582" s="35"/>
      <c r="B582" s="224"/>
      <c r="C582" s="224"/>
      <c r="D582" s="30" t="s">
        <v>4088</v>
      </c>
      <c r="E582" s="26">
        <v>106</v>
      </c>
      <c r="F582" s="28">
        <v>36</v>
      </c>
      <c r="G582" s="28">
        <v>25</v>
      </c>
      <c r="H582" s="28">
        <v>21</v>
      </c>
      <c r="I582" s="28">
        <v>21</v>
      </c>
      <c r="J582" s="28">
        <v>3</v>
      </c>
      <c r="K582" s="28">
        <v>0</v>
      </c>
      <c r="L582" s="28">
        <v>0</v>
      </c>
      <c r="M582" s="29"/>
      <c r="N582" s="25"/>
    </row>
    <row r="583" spans="1:14" ht="12.75">
      <c r="A583" s="35"/>
      <c r="B583" s="224"/>
      <c r="C583" s="224"/>
      <c r="D583" s="30" t="s">
        <v>4090</v>
      </c>
      <c r="E583" s="26">
        <v>45</v>
      </c>
      <c r="F583" s="28">
        <v>15</v>
      </c>
      <c r="G583" s="28">
        <v>11</v>
      </c>
      <c r="H583" s="28">
        <v>9</v>
      </c>
      <c r="I583" s="28">
        <v>10</v>
      </c>
      <c r="J583" s="28">
        <v>0</v>
      </c>
      <c r="K583" s="28">
        <v>0</v>
      </c>
      <c r="L583" s="28">
        <v>0</v>
      </c>
      <c r="M583" s="29"/>
      <c r="N583" s="25"/>
    </row>
    <row r="584" spans="1:14" ht="12.75">
      <c r="A584" s="35"/>
      <c r="B584" s="224"/>
      <c r="C584" s="224"/>
      <c r="D584" s="30" t="s">
        <v>4089</v>
      </c>
      <c r="E584" s="26">
        <v>18</v>
      </c>
      <c r="F584" s="28">
        <v>0</v>
      </c>
      <c r="G584" s="28">
        <v>0</v>
      </c>
      <c r="H584" s="28">
        <v>6</v>
      </c>
      <c r="I584" s="28">
        <v>12</v>
      </c>
      <c r="J584" s="28">
        <v>0</v>
      </c>
      <c r="K584" s="28">
        <v>0</v>
      </c>
      <c r="L584" s="28">
        <v>0</v>
      </c>
      <c r="M584" s="29"/>
      <c r="N584" s="25"/>
    </row>
    <row r="585" spans="1:14" ht="12.75">
      <c r="A585" s="35"/>
      <c r="B585" s="224"/>
      <c r="C585" s="224"/>
      <c r="D585" s="30" t="s">
        <v>4086</v>
      </c>
      <c r="E585" s="26">
        <v>30</v>
      </c>
      <c r="F585" s="28">
        <v>0</v>
      </c>
      <c r="G585" s="28">
        <v>0</v>
      </c>
      <c r="H585" s="28">
        <v>11</v>
      </c>
      <c r="I585" s="28">
        <v>17</v>
      </c>
      <c r="J585" s="28">
        <v>2</v>
      </c>
      <c r="K585" s="28">
        <v>0</v>
      </c>
      <c r="L585" s="28">
        <v>0</v>
      </c>
      <c r="M585" s="29"/>
      <c r="N585" s="25"/>
    </row>
    <row r="586" spans="1:14" ht="12.75">
      <c r="A586" s="35"/>
      <c r="B586" s="224"/>
      <c r="C586" s="224"/>
      <c r="D586" s="30" t="s">
        <v>4094</v>
      </c>
      <c r="E586" s="26">
        <v>10</v>
      </c>
      <c r="F586" s="28">
        <v>3</v>
      </c>
      <c r="G586" s="28">
        <v>7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9"/>
      <c r="N586" s="25"/>
    </row>
    <row r="587" spans="1:14" ht="12.75">
      <c r="A587" s="35"/>
      <c r="B587" s="224"/>
      <c r="C587" s="224"/>
      <c r="D587" s="30" t="s">
        <v>4093</v>
      </c>
      <c r="E587" s="26">
        <v>15</v>
      </c>
      <c r="F587" s="28">
        <v>6</v>
      </c>
      <c r="G587" s="28">
        <v>9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9"/>
      <c r="N587" s="25"/>
    </row>
    <row r="588" spans="1:14" ht="12.75">
      <c r="A588" s="35"/>
      <c r="B588" s="224"/>
      <c r="C588" s="224"/>
      <c r="D588" s="30" t="s">
        <v>4091</v>
      </c>
      <c r="E588" s="26">
        <v>41</v>
      </c>
      <c r="F588" s="28">
        <v>4</v>
      </c>
      <c r="G588" s="28">
        <v>9</v>
      </c>
      <c r="H588" s="28">
        <v>10</v>
      </c>
      <c r="I588" s="28">
        <v>10</v>
      </c>
      <c r="J588" s="28">
        <v>8</v>
      </c>
      <c r="K588" s="28">
        <v>0</v>
      </c>
      <c r="L588" s="28">
        <v>0</v>
      </c>
      <c r="M588" s="29"/>
      <c r="N588" s="25"/>
    </row>
    <row r="589" spans="1:14" ht="12.75">
      <c r="A589" s="34" t="s">
        <v>3562</v>
      </c>
      <c r="B589" s="215" t="s">
        <v>3563</v>
      </c>
      <c r="C589" s="215"/>
      <c r="D589" s="30" t="s">
        <v>4081</v>
      </c>
      <c r="E589" s="26">
        <v>186</v>
      </c>
      <c r="F589" s="28">
        <v>50</v>
      </c>
      <c r="G589" s="28">
        <v>42</v>
      </c>
      <c r="H589" s="28">
        <v>44</v>
      </c>
      <c r="I589" s="28">
        <v>50</v>
      </c>
      <c r="J589" s="28">
        <v>0</v>
      </c>
      <c r="K589" s="28">
        <v>0</v>
      </c>
      <c r="L589" s="28">
        <v>0</v>
      </c>
      <c r="M589" s="29"/>
      <c r="N589" s="25"/>
    </row>
    <row r="590" spans="1:14" ht="12.75">
      <c r="A590" s="35"/>
      <c r="B590" s="224"/>
      <c r="C590" s="224"/>
      <c r="D590" s="30" t="s">
        <v>1919</v>
      </c>
      <c r="E590" s="26">
        <v>9</v>
      </c>
      <c r="F590" s="28">
        <v>5</v>
      </c>
      <c r="G590" s="28">
        <v>4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9"/>
      <c r="N590" s="25"/>
    </row>
    <row r="591" spans="1:14" ht="12.75">
      <c r="A591" s="35"/>
      <c r="B591" s="224"/>
      <c r="C591" s="224"/>
      <c r="D591" s="30" t="s">
        <v>4082</v>
      </c>
      <c r="E591" s="26">
        <v>7</v>
      </c>
      <c r="F591" s="28">
        <v>4</v>
      </c>
      <c r="G591" s="28">
        <v>3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9"/>
      <c r="N591" s="25"/>
    </row>
    <row r="592" spans="1:14" ht="12.75">
      <c r="A592" s="35"/>
      <c r="B592" s="224"/>
      <c r="C592" s="224"/>
      <c r="D592" s="30" t="s">
        <v>4088</v>
      </c>
      <c r="E592" s="26">
        <v>101</v>
      </c>
      <c r="F592" s="28">
        <v>30</v>
      </c>
      <c r="G592" s="28">
        <v>24</v>
      </c>
      <c r="H592" s="28">
        <v>24</v>
      </c>
      <c r="I592" s="28">
        <v>23</v>
      </c>
      <c r="J592" s="28">
        <v>0</v>
      </c>
      <c r="K592" s="28">
        <v>0</v>
      </c>
      <c r="L592" s="28">
        <v>0</v>
      </c>
      <c r="M592" s="29"/>
      <c r="N592" s="25"/>
    </row>
    <row r="593" spans="1:14" ht="12.75">
      <c r="A593" s="35"/>
      <c r="B593" s="224"/>
      <c r="C593" s="224"/>
      <c r="D593" s="30" t="s">
        <v>4090</v>
      </c>
      <c r="E593" s="26">
        <v>44</v>
      </c>
      <c r="F593" s="28">
        <v>11</v>
      </c>
      <c r="G593" s="28">
        <v>11</v>
      </c>
      <c r="H593" s="28">
        <v>11</v>
      </c>
      <c r="I593" s="28">
        <v>11</v>
      </c>
      <c r="J593" s="28">
        <v>0</v>
      </c>
      <c r="K593" s="28">
        <v>0</v>
      </c>
      <c r="L593" s="28">
        <v>0</v>
      </c>
      <c r="M593" s="29"/>
      <c r="N593" s="25"/>
    </row>
    <row r="594" spans="1:14" ht="12.75">
      <c r="A594" s="35"/>
      <c r="B594" s="224"/>
      <c r="C594" s="224"/>
      <c r="D594" s="30" t="s">
        <v>4089</v>
      </c>
      <c r="E594" s="26">
        <v>12</v>
      </c>
      <c r="F594" s="28">
        <v>0</v>
      </c>
      <c r="G594" s="28">
        <v>0</v>
      </c>
      <c r="H594" s="28">
        <v>4</v>
      </c>
      <c r="I594" s="28">
        <v>8</v>
      </c>
      <c r="J594" s="28">
        <v>0</v>
      </c>
      <c r="K594" s="28">
        <v>0</v>
      </c>
      <c r="L594" s="28">
        <v>0</v>
      </c>
      <c r="M594" s="29"/>
      <c r="N594" s="25"/>
    </row>
    <row r="595" spans="1:14" ht="12.75">
      <c r="A595" s="35"/>
      <c r="B595" s="224"/>
      <c r="C595" s="224"/>
      <c r="D595" s="30" t="s">
        <v>4086</v>
      </c>
      <c r="E595" s="26">
        <v>13</v>
      </c>
      <c r="F595" s="28">
        <v>0</v>
      </c>
      <c r="G595" s="28">
        <v>0</v>
      </c>
      <c r="H595" s="28">
        <v>5</v>
      </c>
      <c r="I595" s="28">
        <v>8</v>
      </c>
      <c r="J595" s="28">
        <v>0</v>
      </c>
      <c r="K595" s="28">
        <v>0</v>
      </c>
      <c r="L595" s="28">
        <v>0</v>
      </c>
      <c r="M595" s="29"/>
      <c r="N595" s="25"/>
    </row>
    <row r="596" spans="1:14" ht="12.75">
      <c r="A596" s="34" t="s">
        <v>3572</v>
      </c>
      <c r="B596" s="215" t="s">
        <v>3573</v>
      </c>
      <c r="C596" s="215"/>
      <c r="D596" s="30" t="s">
        <v>4081</v>
      </c>
      <c r="E596" s="26">
        <v>229</v>
      </c>
      <c r="F596" s="28">
        <v>61</v>
      </c>
      <c r="G596" s="28">
        <v>54</v>
      </c>
      <c r="H596" s="28">
        <v>51</v>
      </c>
      <c r="I596" s="28">
        <v>63</v>
      </c>
      <c r="J596" s="28">
        <v>0</v>
      </c>
      <c r="K596" s="28">
        <v>0</v>
      </c>
      <c r="L596" s="28">
        <v>0</v>
      </c>
      <c r="M596" s="29"/>
      <c r="N596" s="25"/>
    </row>
    <row r="597" spans="1:14" ht="12.75">
      <c r="A597" s="35"/>
      <c r="B597" s="224"/>
      <c r="C597" s="224"/>
      <c r="D597" s="30" t="s">
        <v>1919</v>
      </c>
      <c r="E597" s="26">
        <v>20</v>
      </c>
      <c r="F597" s="28">
        <v>11</v>
      </c>
      <c r="G597" s="28">
        <v>9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9"/>
      <c r="N597" s="25"/>
    </row>
    <row r="598" spans="1:14" ht="12.75">
      <c r="A598" s="35"/>
      <c r="B598" s="224"/>
      <c r="C598" s="224"/>
      <c r="D598" s="30" t="s">
        <v>4082</v>
      </c>
      <c r="E598" s="26">
        <v>12</v>
      </c>
      <c r="F598" s="28">
        <v>6</v>
      </c>
      <c r="G598" s="28">
        <v>6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9"/>
      <c r="N598" s="25"/>
    </row>
    <row r="599" spans="1:14" ht="12.75">
      <c r="A599" s="35"/>
      <c r="B599" s="224"/>
      <c r="C599" s="224"/>
      <c r="D599" s="30" t="s">
        <v>4088</v>
      </c>
      <c r="E599" s="26">
        <v>75</v>
      </c>
      <c r="F599" s="28">
        <v>21</v>
      </c>
      <c r="G599" s="28">
        <v>18</v>
      </c>
      <c r="H599" s="28">
        <v>18</v>
      </c>
      <c r="I599" s="28">
        <v>18</v>
      </c>
      <c r="J599" s="28">
        <v>0</v>
      </c>
      <c r="K599" s="28">
        <v>0</v>
      </c>
      <c r="L599" s="28">
        <v>0</v>
      </c>
      <c r="M599" s="29"/>
      <c r="N599" s="25"/>
    </row>
    <row r="600" spans="1:14" ht="12.75">
      <c r="A600" s="35"/>
      <c r="B600" s="224"/>
      <c r="C600" s="224"/>
      <c r="D600" s="30" t="s">
        <v>4090</v>
      </c>
      <c r="E600" s="26">
        <v>86</v>
      </c>
      <c r="F600" s="28">
        <v>23</v>
      </c>
      <c r="G600" s="28">
        <v>21</v>
      </c>
      <c r="H600" s="28">
        <v>21</v>
      </c>
      <c r="I600" s="28">
        <v>21</v>
      </c>
      <c r="J600" s="28">
        <v>0</v>
      </c>
      <c r="K600" s="28">
        <v>0</v>
      </c>
      <c r="L600" s="28">
        <v>0</v>
      </c>
      <c r="M600" s="29"/>
      <c r="N600" s="25"/>
    </row>
    <row r="601" spans="1:14" ht="12.75">
      <c r="A601" s="35"/>
      <c r="B601" s="224"/>
      <c r="C601" s="224"/>
      <c r="D601" s="30" t="s">
        <v>4089</v>
      </c>
      <c r="E601" s="26">
        <v>21</v>
      </c>
      <c r="F601" s="28">
        <v>0</v>
      </c>
      <c r="G601" s="28">
        <v>0</v>
      </c>
      <c r="H601" s="28">
        <v>7</v>
      </c>
      <c r="I601" s="28">
        <v>14</v>
      </c>
      <c r="J601" s="28">
        <v>0</v>
      </c>
      <c r="K601" s="28">
        <v>0</v>
      </c>
      <c r="L601" s="28">
        <v>0</v>
      </c>
      <c r="M601" s="29"/>
      <c r="N601" s="25"/>
    </row>
    <row r="602" spans="1:14" ht="12.75">
      <c r="A602" s="35"/>
      <c r="B602" s="224"/>
      <c r="C602" s="224"/>
      <c r="D602" s="30" t="s">
        <v>4086</v>
      </c>
      <c r="E602" s="26">
        <v>15</v>
      </c>
      <c r="F602" s="28">
        <v>0</v>
      </c>
      <c r="G602" s="28">
        <v>0</v>
      </c>
      <c r="H602" s="28">
        <v>5</v>
      </c>
      <c r="I602" s="28">
        <v>10</v>
      </c>
      <c r="J602" s="28">
        <v>0</v>
      </c>
      <c r="K602" s="28">
        <v>0</v>
      </c>
      <c r="L602" s="28">
        <v>0</v>
      </c>
      <c r="M602" s="29"/>
      <c r="N602" s="25"/>
    </row>
    <row r="603" spans="1:14" ht="12.75">
      <c r="A603" s="34" t="s">
        <v>3579</v>
      </c>
      <c r="B603" s="215" t="s">
        <v>3580</v>
      </c>
      <c r="C603" s="215"/>
      <c r="D603" s="30" t="s">
        <v>4081</v>
      </c>
      <c r="E603" s="26">
        <v>263</v>
      </c>
      <c r="F603" s="28">
        <v>67</v>
      </c>
      <c r="G603" s="28">
        <v>65</v>
      </c>
      <c r="H603" s="28">
        <v>61</v>
      </c>
      <c r="I603" s="28">
        <v>67</v>
      </c>
      <c r="J603" s="28">
        <v>3</v>
      </c>
      <c r="K603" s="28">
        <v>0</v>
      </c>
      <c r="L603" s="28">
        <v>0</v>
      </c>
      <c r="M603" s="29"/>
      <c r="N603" s="25"/>
    </row>
    <row r="604" spans="1:14" ht="12.75">
      <c r="A604" s="35"/>
      <c r="B604" s="224"/>
      <c r="C604" s="224"/>
      <c r="D604" s="30" t="s">
        <v>1919</v>
      </c>
      <c r="E604" s="26">
        <v>6</v>
      </c>
      <c r="F604" s="28">
        <v>3</v>
      </c>
      <c r="G604" s="28">
        <v>3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9"/>
      <c r="N604" s="25"/>
    </row>
    <row r="605" spans="1:14" ht="12.75">
      <c r="A605" s="35"/>
      <c r="B605" s="224"/>
      <c r="C605" s="224"/>
      <c r="D605" s="30" t="s">
        <v>4088</v>
      </c>
      <c r="E605" s="26">
        <v>122</v>
      </c>
      <c r="F605" s="28">
        <v>34</v>
      </c>
      <c r="G605" s="28">
        <v>30</v>
      </c>
      <c r="H605" s="28">
        <v>29</v>
      </c>
      <c r="I605" s="28">
        <v>29</v>
      </c>
      <c r="J605" s="28">
        <v>0</v>
      </c>
      <c r="K605" s="28">
        <v>0</v>
      </c>
      <c r="L605" s="28">
        <v>0</v>
      </c>
      <c r="M605" s="29"/>
      <c r="N605" s="25"/>
    </row>
    <row r="606" spans="1:14" ht="12.75">
      <c r="A606" s="35"/>
      <c r="B606" s="224"/>
      <c r="C606" s="224"/>
      <c r="D606" s="30" t="s">
        <v>4090</v>
      </c>
      <c r="E606" s="26">
        <v>84</v>
      </c>
      <c r="F606" s="28">
        <v>26</v>
      </c>
      <c r="G606" s="28">
        <v>22</v>
      </c>
      <c r="H606" s="28">
        <v>19</v>
      </c>
      <c r="I606" s="28">
        <v>17</v>
      </c>
      <c r="J606" s="28">
        <v>0</v>
      </c>
      <c r="K606" s="28">
        <v>0</v>
      </c>
      <c r="L606" s="28">
        <v>0</v>
      </c>
      <c r="M606" s="29"/>
      <c r="N606" s="25"/>
    </row>
    <row r="607" spans="1:14" ht="12.75">
      <c r="A607" s="35"/>
      <c r="B607" s="224"/>
      <c r="C607" s="224"/>
      <c r="D607" s="30" t="s">
        <v>4089</v>
      </c>
      <c r="E607" s="26">
        <v>9</v>
      </c>
      <c r="F607" s="28">
        <v>0</v>
      </c>
      <c r="G607" s="28">
        <v>0</v>
      </c>
      <c r="H607" s="28">
        <v>3</v>
      </c>
      <c r="I607" s="28">
        <v>6</v>
      </c>
      <c r="J607" s="28">
        <v>0</v>
      </c>
      <c r="K607" s="28">
        <v>0</v>
      </c>
      <c r="L607" s="28">
        <v>0</v>
      </c>
      <c r="M607" s="29"/>
      <c r="N607" s="25"/>
    </row>
    <row r="608" spans="1:14" ht="12.75">
      <c r="A608" s="35"/>
      <c r="B608" s="224"/>
      <c r="C608" s="224"/>
      <c r="D608" s="30" t="s">
        <v>4086</v>
      </c>
      <c r="E608" s="26">
        <v>19</v>
      </c>
      <c r="F608" s="28">
        <v>0</v>
      </c>
      <c r="G608" s="28">
        <v>0</v>
      </c>
      <c r="H608" s="28">
        <v>7</v>
      </c>
      <c r="I608" s="28">
        <v>12</v>
      </c>
      <c r="J608" s="28">
        <v>0</v>
      </c>
      <c r="K608" s="28">
        <v>0</v>
      </c>
      <c r="L608" s="28">
        <v>0</v>
      </c>
      <c r="M608" s="29"/>
      <c r="N608" s="25"/>
    </row>
    <row r="609" spans="1:14" ht="12.75">
      <c r="A609" s="35"/>
      <c r="B609" s="224"/>
      <c r="C609" s="224"/>
      <c r="D609" s="30" t="s">
        <v>4093</v>
      </c>
      <c r="E609" s="26">
        <v>11</v>
      </c>
      <c r="F609" s="28">
        <v>4</v>
      </c>
      <c r="G609" s="28">
        <v>7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9"/>
      <c r="N609" s="25"/>
    </row>
    <row r="610" spans="1:14" ht="12.75">
      <c r="A610" s="35"/>
      <c r="B610" s="224"/>
      <c r="C610" s="224"/>
      <c r="D610" s="30" t="s">
        <v>4091</v>
      </c>
      <c r="E610" s="26">
        <v>12</v>
      </c>
      <c r="F610" s="28">
        <v>0</v>
      </c>
      <c r="G610" s="28">
        <v>3</v>
      </c>
      <c r="H610" s="28">
        <v>3</v>
      </c>
      <c r="I610" s="28">
        <v>3</v>
      </c>
      <c r="J610" s="28">
        <v>3</v>
      </c>
      <c r="K610" s="28">
        <v>0</v>
      </c>
      <c r="L610" s="28">
        <v>0</v>
      </c>
      <c r="M610" s="29"/>
      <c r="N610" s="25"/>
    </row>
    <row r="611" spans="1:14" ht="12.75">
      <c r="A611" s="34" t="s">
        <v>3589</v>
      </c>
      <c r="B611" s="215" t="s">
        <v>3590</v>
      </c>
      <c r="C611" s="215"/>
      <c r="D611" s="30" t="s">
        <v>4081</v>
      </c>
      <c r="E611" s="26">
        <v>241</v>
      </c>
      <c r="F611" s="28">
        <v>51</v>
      </c>
      <c r="G611" s="28">
        <v>47</v>
      </c>
      <c r="H611" s="28">
        <v>60</v>
      </c>
      <c r="I611" s="28">
        <v>66</v>
      </c>
      <c r="J611" s="28">
        <v>17</v>
      </c>
      <c r="K611" s="28">
        <v>0</v>
      </c>
      <c r="L611" s="28">
        <v>0</v>
      </c>
      <c r="M611" s="29"/>
      <c r="N611" s="25"/>
    </row>
    <row r="612" spans="1:14" ht="12.75">
      <c r="A612" s="35"/>
      <c r="B612" s="224"/>
      <c r="C612" s="224"/>
      <c r="D612" s="30" t="s">
        <v>1913</v>
      </c>
      <c r="E612" s="26">
        <v>1</v>
      </c>
      <c r="F612" s="28">
        <v>1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9"/>
      <c r="N612" s="25"/>
    </row>
    <row r="613" spans="1:14" ht="12.75">
      <c r="A613" s="35"/>
      <c r="B613" s="224"/>
      <c r="C613" s="224"/>
      <c r="D613" s="30" t="s">
        <v>1919</v>
      </c>
      <c r="E613" s="26">
        <v>17</v>
      </c>
      <c r="F613" s="28">
        <v>9</v>
      </c>
      <c r="G613" s="28">
        <v>8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9"/>
      <c r="N613" s="25"/>
    </row>
    <row r="614" spans="1:14" ht="12.75">
      <c r="A614" s="35"/>
      <c r="B614" s="224"/>
      <c r="C614" s="224"/>
      <c r="D614" s="30" t="s">
        <v>4082</v>
      </c>
      <c r="E614" s="26">
        <v>4</v>
      </c>
      <c r="F614" s="28">
        <v>4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9"/>
      <c r="N614" s="25"/>
    </row>
    <row r="615" spans="1:14" ht="12.75">
      <c r="A615" s="35"/>
      <c r="B615" s="224"/>
      <c r="C615" s="224"/>
      <c r="D615" s="30" t="s">
        <v>4088</v>
      </c>
      <c r="E615" s="26">
        <v>98</v>
      </c>
      <c r="F615" s="28">
        <v>24</v>
      </c>
      <c r="G615" s="28">
        <v>23</v>
      </c>
      <c r="H615" s="28">
        <v>23</v>
      </c>
      <c r="I615" s="28">
        <v>28</v>
      </c>
      <c r="J615" s="28">
        <v>0</v>
      </c>
      <c r="K615" s="28">
        <v>0</v>
      </c>
      <c r="L615" s="28">
        <v>0</v>
      </c>
      <c r="M615" s="29"/>
      <c r="N615" s="25"/>
    </row>
    <row r="616" spans="1:14" ht="12.75">
      <c r="A616" s="35"/>
      <c r="B616" s="224"/>
      <c r="C616" s="224"/>
      <c r="D616" s="30" t="s">
        <v>4090</v>
      </c>
      <c r="E616" s="26">
        <v>50</v>
      </c>
      <c r="F616" s="28">
        <v>11</v>
      </c>
      <c r="G616" s="28">
        <v>12</v>
      </c>
      <c r="H616" s="28">
        <v>12</v>
      </c>
      <c r="I616" s="28">
        <v>12</v>
      </c>
      <c r="J616" s="28">
        <v>3</v>
      </c>
      <c r="K616" s="28">
        <v>0</v>
      </c>
      <c r="L616" s="28">
        <v>0</v>
      </c>
      <c r="M616" s="29"/>
      <c r="N616" s="25"/>
    </row>
    <row r="617" spans="1:14" ht="12.75">
      <c r="A617" s="35"/>
      <c r="B617" s="224"/>
      <c r="C617" s="224"/>
      <c r="D617" s="30" t="s">
        <v>4089</v>
      </c>
      <c r="E617" s="26">
        <v>14</v>
      </c>
      <c r="F617" s="28">
        <v>0</v>
      </c>
      <c r="G617" s="28">
        <v>0</v>
      </c>
      <c r="H617" s="28">
        <v>7</v>
      </c>
      <c r="I617" s="28">
        <v>7</v>
      </c>
      <c r="J617" s="28">
        <v>0</v>
      </c>
      <c r="K617" s="28">
        <v>0</v>
      </c>
      <c r="L617" s="28">
        <v>0</v>
      </c>
      <c r="M617" s="29"/>
      <c r="N617" s="25"/>
    </row>
    <row r="618" spans="1:14" ht="12.75">
      <c r="A618" s="35"/>
      <c r="B618" s="224"/>
      <c r="C618" s="224"/>
      <c r="D618" s="30" t="s">
        <v>4086</v>
      </c>
      <c r="E618" s="26">
        <v>42</v>
      </c>
      <c r="F618" s="28">
        <v>0</v>
      </c>
      <c r="G618" s="28">
        <v>0</v>
      </c>
      <c r="H618" s="28">
        <v>14</v>
      </c>
      <c r="I618" s="28">
        <v>17</v>
      </c>
      <c r="J618" s="28">
        <v>11</v>
      </c>
      <c r="K618" s="28">
        <v>0</v>
      </c>
      <c r="L618" s="28">
        <v>0</v>
      </c>
      <c r="M618" s="29"/>
      <c r="N618" s="25"/>
    </row>
    <row r="619" spans="1:14" ht="12.75">
      <c r="A619" s="35"/>
      <c r="B619" s="224"/>
      <c r="C619" s="224"/>
      <c r="D619" s="30" t="s">
        <v>4091</v>
      </c>
      <c r="E619" s="26">
        <v>15</v>
      </c>
      <c r="F619" s="28">
        <v>2</v>
      </c>
      <c r="G619" s="28">
        <v>4</v>
      </c>
      <c r="H619" s="28">
        <v>4</v>
      </c>
      <c r="I619" s="28">
        <v>2</v>
      </c>
      <c r="J619" s="28">
        <v>3</v>
      </c>
      <c r="K619" s="28">
        <v>0</v>
      </c>
      <c r="L619" s="28">
        <v>0</v>
      </c>
      <c r="M619" s="29"/>
      <c r="N619" s="25"/>
    </row>
    <row r="620" spans="1:14" ht="12.75">
      <c r="A620" s="34" t="s">
        <v>3599</v>
      </c>
      <c r="B620" s="215" t="s">
        <v>3600</v>
      </c>
      <c r="C620" s="215"/>
      <c r="D620" s="30" t="s">
        <v>4081</v>
      </c>
      <c r="E620" s="26">
        <v>270</v>
      </c>
      <c r="F620" s="28">
        <v>87</v>
      </c>
      <c r="G620" s="28">
        <v>86</v>
      </c>
      <c r="H620" s="28">
        <v>49</v>
      </c>
      <c r="I620" s="28">
        <v>48</v>
      </c>
      <c r="J620" s="28">
        <v>0</v>
      </c>
      <c r="K620" s="28">
        <v>0</v>
      </c>
      <c r="L620" s="28">
        <v>0</v>
      </c>
      <c r="M620" s="29"/>
      <c r="N620" s="25"/>
    </row>
    <row r="621" spans="1:14" ht="12.75">
      <c r="A621" s="35"/>
      <c r="B621" s="224"/>
      <c r="C621" s="224"/>
      <c r="D621" s="30" t="s">
        <v>1913</v>
      </c>
      <c r="E621" s="26">
        <v>6</v>
      </c>
      <c r="F621" s="28">
        <v>3</v>
      </c>
      <c r="G621" s="28">
        <v>3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9"/>
      <c r="N621" s="25"/>
    </row>
    <row r="622" spans="1:14" ht="12.75">
      <c r="A622" s="35"/>
      <c r="B622" s="224"/>
      <c r="C622" s="224"/>
      <c r="D622" s="30" t="s">
        <v>1919</v>
      </c>
      <c r="E622" s="26">
        <v>46</v>
      </c>
      <c r="F622" s="28">
        <v>22</v>
      </c>
      <c r="G622" s="28">
        <v>24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9"/>
      <c r="N622" s="25"/>
    </row>
    <row r="623" spans="1:14" ht="12.75">
      <c r="A623" s="35"/>
      <c r="B623" s="224"/>
      <c r="C623" s="224"/>
      <c r="D623" s="30" t="s">
        <v>4082</v>
      </c>
      <c r="E623" s="26">
        <v>24</v>
      </c>
      <c r="F623" s="28">
        <v>13</v>
      </c>
      <c r="G623" s="28">
        <v>11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9"/>
      <c r="N623" s="25"/>
    </row>
    <row r="624" spans="1:14" ht="12.75">
      <c r="A624" s="35"/>
      <c r="B624" s="224"/>
      <c r="C624" s="224"/>
      <c r="D624" s="30" t="s">
        <v>4083</v>
      </c>
      <c r="E624" s="26">
        <v>162</v>
      </c>
      <c r="F624" s="28">
        <v>41</v>
      </c>
      <c r="G624" s="28">
        <v>40</v>
      </c>
      <c r="H624" s="28">
        <v>41</v>
      </c>
      <c r="I624" s="28">
        <v>40</v>
      </c>
      <c r="J624" s="28">
        <v>0</v>
      </c>
      <c r="K624" s="28">
        <v>0</v>
      </c>
      <c r="L624" s="28">
        <v>0</v>
      </c>
      <c r="M624" s="29"/>
      <c r="N624" s="25"/>
    </row>
    <row r="625" spans="1:14" ht="12.75">
      <c r="A625" s="35"/>
      <c r="B625" s="224"/>
      <c r="C625" s="224"/>
      <c r="D625" s="30" t="s">
        <v>4084</v>
      </c>
      <c r="E625" s="26">
        <v>32</v>
      </c>
      <c r="F625" s="28">
        <v>8</v>
      </c>
      <c r="G625" s="28">
        <v>8</v>
      </c>
      <c r="H625" s="28">
        <v>8</v>
      </c>
      <c r="I625" s="28">
        <v>8</v>
      </c>
      <c r="J625" s="28">
        <v>0</v>
      </c>
      <c r="K625" s="28">
        <v>0</v>
      </c>
      <c r="L625" s="28">
        <v>0</v>
      </c>
      <c r="M625" s="29"/>
      <c r="N625" s="25"/>
    </row>
    <row r="626" spans="1:14" ht="12.75">
      <c r="A626" s="34" t="s">
        <v>3606</v>
      </c>
      <c r="B626" s="215" t="s">
        <v>3607</v>
      </c>
      <c r="C626" s="215"/>
      <c r="D626" s="30" t="s">
        <v>4081</v>
      </c>
      <c r="E626" s="26">
        <v>250</v>
      </c>
      <c r="F626" s="28">
        <v>76</v>
      </c>
      <c r="G626" s="28">
        <v>74</v>
      </c>
      <c r="H626" s="28">
        <v>51</v>
      </c>
      <c r="I626" s="28">
        <v>49</v>
      </c>
      <c r="J626" s="28">
        <v>0</v>
      </c>
      <c r="K626" s="28">
        <v>0</v>
      </c>
      <c r="L626" s="28">
        <v>0</v>
      </c>
      <c r="M626" s="29"/>
      <c r="N626" s="25"/>
    </row>
    <row r="627" spans="1:14" ht="12.75">
      <c r="A627" s="35"/>
      <c r="B627" s="224"/>
      <c r="C627" s="224"/>
      <c r="D627" s="30" t="s">
        <v>1919</v>
      </c>
      <c r="E627" s="26">
        <v>32</v>
      </c>
      <c r="F627" s="28">
        <v>16</v>
      </c>
      <c r="G627" s="28">
        <v>16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9"/>
      <c r="N627" s="25"/>
    </row>
    <row r="628" spans="1:14" ht="12.75">
      <c r="A628" s="35"/>
      <c r="B628" s="224"/>
      <c r="C628" s="224"/>
      <c r="D628" s="30" t="s">
        <v>4082</v>
      </c>
      <c r="E628" s="26">
        <v>23</v>
      </c>
      <c r="F628" s="28">
        <v>8</v>
      </c>
      <c r="G628" s="28">
        <v>8</v>
      </c>
      <c r="H628" s="28">
        <v>7</v>
      </c>
      <c r="I628" s="28">
        <v>0</v>
      </c>
      <c r="J628" s="28">
        <v>0</v>
      </c>
      <c r="K628" s="28">
        <v>0</v>
      </c>
      <c r="L628" s="28">
        <v>0</v>
      </c>
      <c r="M628" s="29"/>
      <c r="N628" s="25"/>
    </row>
    <row r="629" spans="1:14" ht="12.75">
      <c r="A629" s="35"/>
      <c r="B629" s="224"/>
      <c r="C629" s="224"/>
      <c r="D629" s="30" t="s">
        <v>4083</v>
      </c>
      <c r="E629" s="26">
        <v>151</v>
      </c>
      <c r="F629" s="28">
        <v>41</v>
      </c>
      <c r="G629" s="28">
        <v>39</v>
      </c>
      <c r="H629" s="28">
        <v>33</v>
      </c>
      <c r="I629" s="28">
        <v>38</v>
      </c>
      <c r="J629" s="28">
        <v>0</v>
      </c>
      <c r="K629" s="28">
        <v>0</v>
      </c>
      <c r="L629" s="28">
        <v>0</v>
      </c>
      <c r="M629" s="29"/>
      <c r="N629" s="25"/>
    </row>
    <row r="630" spans="1:14" ht="12.75">
      <c r="A630" s="35"/>
      <c r="B630" s="224"/>
      <c r="C630" s="224"/>
      <c r="D630" s="30" t="s">
        <v>4084</v>
      </c>
      <c r="E630" s="26">
        <v>44</v>
      </c>
      <c r="F630" s="28">
        <v>11</v>
      </c>
      <c r="G630" s="28">
        <v>11</v>
      </c>
      <c r="H630" s="28">
        <v>11</v>
      </c>
      <c r="I630" s="28">
        <v>11</v>
      </c>
      <c r="J630" s="28">
        <v>0</v>
      </c>
      <c r="K630" s="28">
        <v>0</v>
      </c>
      <c r="L630" s="28">
        <v>0</v>
      </c>
      <c r="M630" s="29"/>
      <c r="N630" s="25"/>
    </row>
    <row r="631" spans="1:14" ht="12.75">
      <c r="A631" s="34" t="s">
        <v>3614</v>
      </c>
      <c r="B631" s="215" t="s">
        <v>3615</v>
      </c>
      <c r="C631" s="215"/>
      <c r="D631" s="30" t="s">
        <v>4081</v>
      </c>
      <c r="E631" s="26">
        <v>121</v>
      </c>
      <c r="F631" s="28">
        <v>45</v>
      </c>
      <c r="G631" s="28">
        <v>43</v>
      </c>
      <c r="H631" s="28">
        <v>20</v>
      </c>
      <c r="I631" s="28">
        <v>13</v>
      </c>
      <c r="J631" s="28">
        <v>0</v>
      </c>
      <c r="K631" s="28">
        <v>0</v>
      </c>
      <c r="L631" s="28">
        <v>0</v>
      </c>
      <c r="M631" s="29"/>
      <c r="N631" s="25"/>
    </row>
    <row r="632" spans="1:14" ht="12.75">
      <c r="A632" s="35"/>
      <c r="B632" s="224"/>
      <c r="C632" s="224"/>
      <c r="D632" s="30" t="s">
        <v>1913</v>
      </c>
      <c r="E632" s="26">
        <v>2</v>
      </c>
      <c r="F632" s="28">
        <v>1</v>
      </c>
      <c r="G632" s="28">
        <v>1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9"/>
      <c r="N632" s="25"/>
    </row>
    <row r="633" spans="1:14" ht="12.75">
      <c r="A633" s="35"/>
      <c r="B633" s="224"/>
      <c r="C633" s="224"/>
      <c r="D633" s="30" t="s">
        <v>1919</v>
      </c>
      <c r="E633" s="26">
        <v>37</v>
      </c>
      <c r="F633" s="28">
        <v>19</v>
      </c>
      <c r="G633" s="28">
        <v>18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9"/>
      <c r="N633" s="25"/>
    </row>
    <row r="634" spans="1:14" ht="12.75">
      <c r="A634" s="35"/>
      <c r="B634" s="224"/>
      <c r="C634" s="224"/>
      <c r="D634" s="30" t="s">
        <v>4082</v>
      </c>
      <c r="E634" s="26">
        <v>20</v>
      </c>
      <c r="F634" s="28">
        <v>6</v>
      </c>
      <c r="G634" s="28">
        <v>7</v>
      </c>
      <c r="H634" s="28">
        <v>7</v>
      </c>
      <c r="I634" s="28">
        <v>0</v>
      </c>
      <c r="J634" s="28">
        <v>0</v>
      </c>
      <c r="K634" s="28">
        <v>0</v>
      </c>
      <c r="L634" s="28">
        <v>0</v>
      </c>
      <c r="M634" s="29"/>
      <c r="N634" s="25"/>
    </row>
    <row r="635" spans="1:14" ht="12.75">
      <c r="A635" s="35"/>
      <c r="B635" s="224"/>
      <c r="C635" s="224"/>
      <c r="D635" s="30" t="s">
        <v>4083</v>
      </c>
      <c r="E635" s="26">
        <v>62</v>
      </c>
      <c r="F635" s="28">
        <v>19</v>
      </c>
      <c r="G635" s="28">
        <v>17</v>
      </c>
      <c r="H635" s="28">
        <v>13</v>
      </c>
      <c r="I635" s="28">
        <v>13</v>
      </c>
      <c r="J635" s="28">
        <v>0</v>
      </c>
      <c r="K635" s="28">
        <v>0</v>
      </c>
      <c r="L635" s="28">
        <v>0</v>
      </c>
      <c r="M635" s="29"/>
      <c r="N635" s="25"/>
    </row>
    <row r="636" spans="1:14" ht="12.75">
      <c r="A636" s="34" t="s">
        <v>3617</v>
      </c>
      <c r="B636" s="215" t="s">
        <v>3618</v>
      </c>
      <c r="C636" s="215"/>
      <c r="D636" s="30" t="s">
        <v>4081</v>
      </c>
      <c r="E636" s="26">
        <v>303</v>
      </c>
      <c r="F636" s="28">
        <v>65</v>
      </c>
      <c r="G636" s="28">
        <v>63</v>
      </c>
      <c r="H636" s="28">
        <v>82</v>
      </c>
      <c r="I636" s="28">
        <v>78</v>
      </c>
      <c r="J636" s="28">
        <v>15</v>
      </c>
      <c r="K636" s="28">
        <v>0</v>
      </c>
      <c r="L636" s="28">
        <v>0</v>
      </c>
      <c r="M636" s="29"/>
      <c r="N636" s="25"/>
    </row>
    <row r="637" spans="1:14" ht="12.75">
      <c r="A637" s="35"/>
      <c r="B637" s="224"/>
      <c r="C637" s="224"/>
      <c r="D637" s="30" t="s">
        <v>1919</v>
      </c>
      <c r="E637" s="26">
        <v>9</v>
      </c>
      <c r="F637" s="28">
        <v>5</v>
      </c>
      <c r="G637" s="28">
        <v>4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9"/>
      <c r="N637" s="25"/>
    </row>
    <row r="638" spans="1:14" ht="12.75">
      <c r="A638" s="35"/>
      <c r="B638" s="224"/>
      <c r="C638" s="224"/>
      <c r="D638" s="30" t="s">
        <v>4082</v>
      </c>
      <c r="E638" s="26">
        <v>6</v>
      </c>
      <c r="F638" s="28">
        <v>4</v>
      </c>
      <c r="G638" s="28">
        <v>2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9"/>
      <c r="N638" s="25"/>
    </row>
    <row r="639" spans="1:14" ht="12.75">
      <c r="A639" s="35"/>
      <c r="B639" s="224"/>
      <c r="C639" s="224"/>
      <c r="D639" s="30" t="s">
        <v>4088</v>
      </c>
      <c r="E639" s="26">
        <v>104</v>
      </c>
      <c r="F639" s="28">
        <v>30</v>
      </c>
      <c r="G639" s="28">
        <v>25</v>
      </c>
      <c r="H639" s="28">
        <v>25</v>
      </c>
      <c r="I639" s="28">
        <v>24</v>
      </c>
      <c r="J639" s="28">
        <v>0</v>
      </c>
      <c r="K639" s="28">
        <v>0</v>
      </c>
      <c r="L639" s="28">
        <v>0</v>
      </c>
      <c r="M639" s="29"/>
      <c r="N639" s="25"/>
    </row>
    <row r="640" spans="1:14" ht="12.75">
      <c r="A640" s="35"/>
      <c r="B640" s="224"/>
      <c r="C640" s="224"/>
      <c r="D640" s="30" t="s">
        <v>4090</v>
      </c>
      <c r="E640" s="26">
        <v>62</v>
      </c>
      <c r="F640" s="28">
        <v>17</v>
      </c>
      <c r="G640" s="28">
        <v>15</v>
      </c>
      <c r="H640" s="28">
        <v>15</v>
      </c>
      <c r="I640" s="28">
        <v>15</v>
      </c>
      <c r="J640" s="28">
        <v>0</v>
      </c>
      <c r="K640" s="28">
        <v>0</v>
      </c>
      <c r="L640" s="28">
        <v>0</v>
      </c>
      <c r="M640" s="29"/>
      <c r="N640" s="25"/>
    </row>
    <row r="641" spans="1:14" ht="12.75">
      <c r="A641" s="35"/>
      <c r="B641" s="224"/>
      <c r="C641" s="224"/>
      <c r="D641" s="30" t="s">
        <v>4089</v>
      </c>
      <c r="E641" s="26">
        <v>32</v>
      </c>
      <c r="F641" s="28">
        <v>0</v>
      </c>
      <c r="G641" s="28">
        <v>0</v>
      </c>
      <c r="H641" s="28">
        <v>16</v>
      </c>
      <c r="I641" s="28">
        <v>16</v>
      </c>
      <c r="J641" s="28">
        <v>0</v>
      </c>
      <c r="K641" s="28">
        <v>0</v>
      </c>
      <c r="L641" s="28">
        <v>0</v>
      </c>
      <c r="M641" s="29"/>
      <c r="N641" s="25"/>
    </row>
    <row r="642" spans="1:14" ht="12.75">
      <c r="A642" s="35"/>
      <c r="B642" s="224"/>
      <c r="C642" s="224"/>
      <c r="D642" s="30" t="s">
        <v>4086</v>
      </c>
      <c r="E642" s="26">
        <v>27</v>
      </c>
      <c r="F642" s="28">
        <v>0</v>
      </c>
      <c r="G642" s="28">
        <v>0</v>
      </c>
      <c r="H642" s="28">
        <v>11</v>
      </c>
      <c r="I642" s="28">
        <v>12</v>
      </c>
      <c r="J642" s="28">
        <v>4</v>
      </c>
      <c r="K642" s="28">
        <v>0</v>
      </c>
      <c r="L642" s="28">
        <v>0</v>
      </c>
      <c r="M642" s="29"/>
      <c r="N642" s="25"/>
    </row>
    <row r="643" spans="1:14" ht="12.75">
      <c r="A643" s="35"/>
      <c r="B643" s="224"/>
      <c r="C643" s="224"/>
      <c r="D643" s="30" t="s">
        <v>4094</v>
      </c>
      <c r="E643" s="26">
        <v>1</v>
      </c>
      <c r="F643" s="28">
        <v>0</v>
      </c>
      <c r="G643" s="28">
        <v>1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9"/>
      <c r="N643" s="25"/>
    </row>
    <row r="644" spans="1:14" ht="12.75">
      <c r="A644" s="35"/>
      <c r="B644" s="224"/>
      <c r="C644" s="224"/>
      <c r="D644" s="30" t="s">
        <v>4093</v>
      </c>
      <c r="E644" s="26">
        <v>1</v>
      </c>
      <c r="F644" s="28">
        <v>0</v>
      </c>
      <c r="G644" s="28">
        <v>1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9"/>
      <c r="N644" s="25"/>
    </row>
    <row r="645" spans="1:14" ht="12.75">
      <c r="A645" s="35"/>
      <c r="B645" s="224"/>
      <c r="C645" s="224"/>
      <c r="D645" s="30" t="s">
        <v>4091</v>
      </c>
      <c r="E645" s="26">
        <v>61</v>
      </c>
      <c r="F645" s="28">
        <v>9</v>
      </c>
      <c r="G645" s="28">
        <v>15</v>
      </c>
      <c r="H645" s="28">
        <v>15</v>
      </c>
      <c r="I645" s="28">
        <v>11</v>
      </c>
      <c r="J645" s="28">
        <v>11</v>
      </c>
      <c r="K645" s="28">
        <v>0</v>
      </c>
      <c r="L645" s="28">
        <v>0</v>
      </c>
      <c r="M645" s="29"/>
      <c r="N645" s="25"/>
    </row>
    <row r="646" spans="1:14" ht="12.75">
      <c r="A646" s="34" t="s">
        <v>3627</v>
      </c>
      <c r="B646" s="215" t="s">
        <v>3628</v>
      </c>
      <c r="C646" s="215"/>
      <c r="D646" s="30" t="s">
        <v>4081</v>
      </c>
      <c r="E646" s="26">
        <v>170</v>
      </c>
      <c r="F646" s="28">
        <v>43</v>
      </c>
      <c r="G646" s="28">
        <v>40</v>
      </c>
      <c r="H646" s="28">
        <v>44</v>
      </c>
      <c r="I646" s="28">
        <v>43</v>
      </c>
      <c r="J646" s="28">
        <v>0</v>
      </c>
      <c r="K646" s="28">
        <v>0</v>
      </c>
      <c r="L646" s="28">
        <v>0</v>
      </c>
      <c r="M646" s="29"/>
      <c r="N646" s="25"/>
    </row>
    <row r="647" spans="1:14" ht="12.75">
      <c r="A647" s="35"/>
      <c r="B647" s="224"/>
      <c r="C647" s="224"/>
      <c r="D647" s="30" t="s">
        <v>1919</v>
      </c>
      <c r="E647" s="26">
        <v>4</v>
      </c>
      <c r="F647" s="28">
        <v>2</v>
      </c>
      <c r="G647" s="28">
        <v>2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9"/>
      <c r="N647" s="25"/>
    </row>
    <row r="648" spans="1:14" ht="12.75">
      <c r="A648" s="35"/>
      <c r="B648" s="224"/>
      <c r="C648" s="224"/>
      <c r="D648" s="30" t="s">
        <v>4082</v>
      </c>
      <c r="E648" s="26">
        <v>2</v>
      </c>
      <c r="F648" s="28">
        <v>1</v>
      </c>
      <c r="G648" s="28">
        <v>1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9"/>
      <c r="N648" s="25"/>
    </row>
    <row r="649" spans="1:14" ht="12.75">
      <c r="A649" s="35"/>
      <c r="B649" s="224"/>
      <c r="C649" s="224"/>
      <c r="D649" s="30" t="s">
        <v>4088</v>
      </c>
      <c r="E649" s="26">
        <v>90</v>
      </c>
      <c r="F649" s="28">
        <v>29</v>
      </c>
      <c r="G649" s="28">
        <v>23</v>
      </c>
      <c r="H649" s="28">
        <v>20</v>
      </c>
      <c r="I649" s="28">
        <v>18</v>
      </c>
      <c r="J649" s="28">
        <v>0</v>
      </c>
      <c r="K649" s="28">
        <v>0</v>
      </c>
      <c r="L649" s="28">
        <v>0</v>
      </c>
      <c r="M649" s="29"/>
      <c r="N649" s="25"/>
    </row>
    <row r="650" spans="1:14" ht="12.75">
      <c r="A650" s="35"/>
      <c r="B650" s="224"/>
      <c r="C650" s="224"/>
      <c r="D650" s="30" t="s">
        <v>4090</v>
      </c>
      <c r="E650" s="26">
        <v>47</v>
      </c>
      <c r="F650" s="28">
        <v>10</v>
      </c>
      <c r="G650" s="28">
        <v>12</v>
      </c>
      <c r="H650" s="28">
        <v>13</v>
      </c>
      <c r="I650" s="28">
        <v>12</v>
      </c>
      <c r="J650" s="28">
        <v>0</v>
      </c>
      <c r="K650" s="28">
        <v>0</v>
      </c>
      <c r="L650" s="28">
        <v>0</v>
      </c>
      <c r="M650" s="29"/>
      <c r="N650" s="25"/>
    </row>
    <row r="651" spans="1:14" ht="12.75">
      <c r="A651" s="35"/>
      <c r="B651" s="224"/>
      <c r="C651" s="224"/>
      <c r="D651" s="30" t="s">
        <v>4089</v>
      </c>
      <c r="E651" s="26">
        <v>12</v>
      </c>
      <c r="F651" s="28">
        <v>0</v>
      </c>
      <c r="G651" s="28">
        <v>0</v>
      </c>
      <c r="H651" s="28">
        <v>5</v>
      </c>
      <c r="I651" s="28">
        <v>7</v>
      </c>
      <c r="J651" s="28">
        <v>0</v>
      </c>
      <c r="K651" s="28">
        <v>0</v>
      </c>
      <c r="L651" s="28">
        <v>0</v>
      </c>
      <c r="M651" s="29"/>
      <c r="N651" s="25"/>
    </row>
    <row r="652" spans="1:14" ht="12.75">
      <c r="A652" s="35"/>
      <c r="B652" s="224"/>
      <c r="C652" s="224"/>
      <c r="D652" s="30" t="s">
        <v>4086</v>
      </c>
      <c r="E652" s="26">
        <v>9</v>
      </c>
      <c r="F652" s="28">
        <v>0</v>
      </c>
      <c r="G652" s="28">
        <v>0</v>
      </c>
      <c r="H652" s="28">
        <v>4</v>
      </c>
      <c r="I652" s="28">
        <v>5</v>
      </c>
      <c r="J652" s="28">
        <v>0</v>
      </c>
      <c r="K652" s="28">
        <v>0</v>
      </c>
      <c r="L652" s="28">
        <v>0</v>
      </c>
      <c r="M652" s="29"/>
      <c r="N652" s="25"/>
    </row>
    <row r="653" spans="1:14" ht="12.75">
      <c r="A653" s="35"/>
      <c r="B653" s="224"/>
      <c r="C653" s="224"/>
      <c r="D653" s="30" t="s">
        <v>4093</v>
      </c>
      <c r="E653" s="26">
        <v>2</v>
      </c>
      <c r="F653" s="28">
        <v>1</v>
      </c>
      <c r="G653" s="28">
        <v>1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9"/>
      <c r="N653" s="25"/>
    </row>
    <row r="654" spans="1:14" ht="12.75">
      <c r="A654" s="35"/>
      <c r="B654" s="224"/>
      <c r="C654" s="224"/>
      <c r="D654" s="30" t="s">
        <v>4091</v>
      </c>
      <c r="E654" s="26">
        <v>4</v>
      </c>
      <c r="F654" s="28">
        <v>0</v>
      </c>
      <c r="G654" s="28">
        <v>1</v>
      </c>
      <c r="H654" s="28">
        <v>2</v>
      </c>
      <c r="I654" s="28">
        <v>1</v>
      </c>
      <c r="J654" s="28">
        <v>0</v>
      </c>
      <c r="K654" s="28">
        <v>0</v>
      </c>
      <c r="L654" s="28">
        <v>0</v>
      </c>
      <c r="M654" s="29"/>
      <c r="N654" s="25"/>
    </row>
    <row r="655" spans="1:14" ht="12.75">
      <c r="A655" s="34" t="s">
        <v>3639</v>
      </c>
      <c r="B655" s="215" t="s">
        <v>3640</v>
      </c>
      <c r="C655" s="215"/>
      <c r="D655" s="30" t="s">
        <v>4081</v>
      </c>
      <c r="E655" s="26">
        <v>179</v>
      </c>
      <c r="F655" s="28">
        <v>46</v>
      </c>
      <c r="G655" s="28">
        <v>40</v>
      </c>
      <c r="H655" s="28">
        <v>47</v>
      </c>
      <c r="I655" s="28">
        <v>44</v>
      </c>
      <c r="J655" s="28">
        <v>2</v>
      </c>
      <c r="K655" s="28">
        <v>0</v>
      </c>
      <c r="L655" s="28">
        <v>0</v>
      </c>
      <c r="M655" s="29"/>
      <c r="N655" s="25"/>
    </row>
    <row r="656" spans="1:14" ht="12.75">
      <c r="A656" s="35"/>
      <c r="B656" s="224"/>
      <c r="C656" s="224"/>
      <c r="D656" s="30" t="s">
        <v>1919</v>
      </c>
      <c r="E656" s="26">
        <v>11</v>
      </c>
      <c r="F656" s="28">
        <v>6</v>
      </c>
      <c r="G656" s="28">
        <v>5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9"/>
      <c r="N656" s="25"/>
    </row>
    <row r="657" spans="1:14" ht="12.75">
      <c r="A657" s="35"/>
      <c r="B657" s="224"/>
      <c r="C657" s="224"/>
      <c r="D657" s="30" t="s">
        <v>4082</v>
      </c>
      <c r="E657" s="26">
        <v>1</v>
      </c>
      <c r="F657" s="28">
        <v>1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9"/>
      <c r="N657" s="25"/>
    </row>
    <row r="658" spans="1:14" ht="12.75">
      <c r="A658" s="35"/>
      <c r="B658" s="224"/>
      <c r="C658" s="224"/>
      <c r="D658" s="30" t="s">
        <v>4088</v>
      </c>
      <c r="E658" s="26">
        <v>94</v>
      </c>
      <c r="F658" s="28">
        <v>29</v>
      </c>
      <c r="G658" s="28">
        <v>24</v>
      </c>
      <c r="H658" s="28">
        <v>22</v>
      </c>
      <c r="I658" s="28">
        <v>19</v>
      </c>
      <c r="J658" s="28">
        <v>0</v>
      </c>
      <c r="K658" s="28">
        <v>0</v>
      </c>
      <c r="L658" s="28">
        <v>0</v>
      </c>
      <c r="M658" s="29"/>
      <c r="N658" s="25"/>
    </row>
    <row r="659" spans="1:14" ht="12.75">
      <c r="A659" s="35"/>
      <c r="B659" s="224"/>
      <c r="C659" s="224"/>
      <c r="D659" s="30" t="s">
        <v>4090</v>
      </c>
      <c r="E659" s="26">
        <v>39</v>
      </c>
      <c r="F659" s="28">
        <v>10</v>
      </c>
      <c r="G659" s="28">
        <v>11</v>
      </c>
      <c r="H659" s="28">
        <v>10</v>
      </c>
      <c r="I659" s="28">
        <v>8</v>
      </c>
      <c r="J659" s="28">
        <v>0</v>
      </c>
      <c r="K659" s="28">
        <v>0</v>
      </c>
      <c r="L659" s="28">
        <v>0</v>
      </c>
      <c r="M659" s="29"/>
      <c r="N659" s="25"/>
    </row>
    <row r="660" spans="1:14" ht="12.75">
      <c r="A660" s="35"/>
      <c r="B660" s="224"/>
      <c r="C660" s="224"/>
      <c r="D660" s="30" t="s">
        <v>4089</v>
      </c>
      <c r="E660" s="26">
        <v>6</v>
      </c>
      <c r="F660" s="28">
        <v>0</v>
      </c>
      <c r="G660" s="28">
        <v>0</v>
      </c>
      <c r="H660" s="28">
        <v>2</v>
      </c>
      <c r="I660" s="28">
        <v>4</v>
      </c>
      <c r="J660" s="28">
        <v>0</v>
      </c>
      <c r="K660" s="28">
        <v>0</v>
      </c>
      <c r="L660" s="28">
        <v>0</v>
      </c>
      <c r="M660" s="29"/>
      <c r="N660" s="25"/>
    </row>
    <row r="661" spans="1:14" ht="12.75">
      <c r="A661" s="35"/>
      <c r="B661" s="224"/>
      <c r="C661" s="224"/>
      <c r="D661" s="30" t="s">
        <v>4086</v>
      </c>
      <c r="E661" s="26">
        <v>28</v>
      </c>
      <c r="F661" s="28">
        <v>0</v>
      </c>
      <c r="G661" s="28">
        <v>0</v>
      </c>
      <c r="H661" s="28">
        <v>13</v>
      </c>
      <c r="I661" s="28">
        <v>13</v>
      </c>
      <c r="J661" s="28">
        <v>2</v>
      </c>
      <c r="K661" s="28">
        <v>0</v>
      </c>
      <c r="L661" s="28">
        <v>0</v>
      </c>
      <c r="M661" s="29"/>
      <c r="N661" s="25"/>
    </row>
    <row r="662" spans="1:14" ht="12.75">
      <c r="A662" s="34" t="s">
        <v>3648</v>
      </c>
      <c r="B662" s="215" t="s">
        <v>3649</v>
      </c>
      <c r="C662" s="215"/>
      <c r="D662" s="30" t="s">
        <v>4081</v>
      </c>
      <c r="E662" s="26">
        <v>185</v>
      </c>
      <c r="F662" s="28">
        <v>48</v>
      </c>
      <c r="G662" s="28">
        <v>43</v>
      </c>
      <c r="H662" s="28">
        <v>45</v>
      </c>
      <c r="I662" s="28">
        <v>49</v>
      </c>
      <c r="J662" s="28">
        <v>0</v>
      </c>
      <c r="K662" s="28">
        <v>0</v>
      </c>
      <c r="L662" s="28">
        <v>0</v>
      </c>
      <c r="M662" s="29"/>
      <c r="N662" s="25"/>
    </row>
    <row r="663" spans="1:14" ht="12.75">
      <c r="A663" s="35"/>
      <c r="B663" s="224"/>
      <c r="C663" s="224"/>
      <c r="D663" s="30" t="s">
        <v>1919</v>
      </c>
      <c r="E663" s="26">
        <v>3</v>
      </c>
      <c r="F663" s="28">
        <v>2</v>
      </c>
      <c r="G663" s="28">
        <v>1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9"/>
      <c r="N663" s="25"/>
    </row>
    <row r="664" spans="1:14" ht="12.75">
      <c r="A664" s="35"/>
      <c r="B664" s="224"/>
      <c r="C664" s="224"/>
      <c r="D664" s="30" t="s">
        <v>4088</v>
      </c>
      <c r="E664" s="26">
        <v>112</v>
      </c>
      <c r="F664" s="28">
        <v>28</v>
      </c>
      <c r="G664" s="28">
        <v>28</v>
      </c>
      <c r="H664" s="28">
        <v>28</v>
      </c>
      <c r="I664" s="28">
        <v>28</v>
      </c>
      <c r="J664" s="28">
        <v>0</v>
      </c>
      <c r="K664" s="28">
        <v>0</v>
      </c>
      <c r="L664" s="28">
        <v>0</v>
      </c>
      <c r="M664" s="29"/>
      <c r="N664" s="25"/>
    </row>
    <row r="665" spans="1:14" ht="12.75">
      <c r="A665" s="35"/>
      <c r="B665" s="224"/>
      <c r="C665" s="224"/>
      <c r="D665" s="30" t="s">
        <v>4090</v>
      </c>
      <c r="E665" s="26">
        <v>27</v>
      </c>
      <c r="F665" s="28">
        <v>10</v>
      </c>
      <c r="G665" s="28">
        <v>7</v>
      </c>
      <c r="H665" s="28">
        <v>5</v>
      </c>
      <c r="I665" s="28">
        <v>5</v>
      </c>
      <c r="J665" s="28">
        <v>0</v>
      </c>
      <c r="K665" s="28">
        <v>0</v>
      </c>
      <c r="L665" s="28">
        <v>0</v>
      </c>
      <c r="M665" s="29"/>
      <c r="N665" s="25"/>
    </row>
    <row r="666" spans="1:14" ht="12.75">
      <c r="A666" s="35"/>
      <c r="B666" s="224"/>
      <c r="C666" s="224"/>
      <c r="D666" s="30" t="s">
        <v>4086</v>
      </c>
      <c r="E666" s="26">
        <v>28</v>
      </c>
      <c r="F666" s="28">
        <v>0</v>
      </c>
      <c r="G666" s="28">
        <v>0</v>
      </c>
      <c r="H666" s="28">
        <v>12</v>
      </c>
      <c r="I666" s="28">
        <v>16</v>
      </c>
      <c r="J666" s="28">
        <v>0</v>
      </c>
      <c r="K666" s="28">
        <v>0</v>
      </c>
      <c r="L666" s="28">
        <v>0</v>
      </c>
      <c r="M666" s="29"/>
      <c r="N666" s="25"/>
    </row>
    <row r="667" spans="1:14" ht="12.75">
      <c r="A667" s="35"/>
      <c r="B667" s="224"/>
      <c r="C667" s="224"/>
      <c r="D667" s="30" t="s">
        <v>4094</v>
      </c>
      <c r="E667" s="26">
        <v>4</v>
      </c>
      <c r="F667" s="28">
        <v>3</v>
      </c>
      <c r="G667" s="28">
        <v>1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9"/>
      <c r="N667" s="25"/>
    </row>
    <row r="668" spans="1:14" ht="12.75">
      <c r="A668" s="35"/>
      <c r="B668" s="224"/>
      <c r="C668" s="224"/>
      <c r="D668" s="30" t="s">
        <v>4093</v>
      </c>
      <c r="E668" s="26">
        <v>11</v>
      </c>
      <c r="F668" s="28">
        <v>5</v>
      </c>
      <c r="G668" s="28">
        <v>6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9"/>
      <c r="N668" s="25"/>
    </row>
    <row r="669" spans="1:14" ht="12.75">
      <c r="A669" s="34" t="s">
        <v>3657</v>
      </c>
      <c r="B669" s="215" t="s">
        <v>3658</v>
      </c>
      <c r="C669" s="215"/>
      <c r="D669" s="30" t="s">
        <v>4081</v>
      </c>
      <c r="E669" s="26">
        <v>266</v>
      </c>
      <c r="F669" s="28">
        <v>51</v>
      </c>
      <c r="G669" s="28">
        <v>54</v>
      </c>
      <c r="H669" s="28">
        <v>68</v>
      </c>
      <c r="I669" s="28">
        <v>72</v>
      </c>
      <c r="J669" s="28">
        <v>21</v>
      </c>
      <c r="K669" s="28">
        <v>0</v>
      </c>
      <c r="L669" s="28">
        <v>0</v>
      </c>
      <c r="M669" s="29"/>
      <c r="N669" s="25"/>
    </row>
    <row r="670" spans="1:14" ht="12.75">
      <c r="A670" s="35"/>
      <c r="B670" s="224"/>
      <c r="C670" s="224"/>
      <c r="D670" s="30" t="s">
        <v>1919</v>
      </c>
      <c r="E670" s="26">
        <v>5</v>
      </c>
      <c r="F670" s="28">
        <v>3</v>
      </c>
      <c r="G670" s="28">
        <v>2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9"/>
      <c r="N670" s="25"/>
    </row>
    <row r="671" spans="1:14" ht="12.75">
      <c r="A671" s="35"/>
      <c r="B671" s="224"/>
      <c r="C671" s="224"/>
      <c r="D671" s="30" t="s">
        <v>4088</v>
      </c>
      <c r="E671" s="26">
        <v>98</v>
      </c>
      <c r="F671" s="28">
        <v>23</v>
      </c>
      <c r="G671" s="28">
        <v>26</v>
      </c>
      <c r="H671" s="28">
        <v>25</v>
      </c>
      <c r="I671" s="28">
        <v>24</v>
      </c>
      <c r="J671" s="28">
        <v>0</v>
      </c>
      <c r="K671" s="28">
        <v>0</v>
      </c>
      <c r="L671" s="28">
        <v>0</v>
      </c>
      <c r="M671" s="29"/>
      <c r="N671" s="25"/>
    </row>
    <row r="672" spans="1:14" ht="12.75">
      <c r="A672" s="35"/>
      <c r="B672" s="224"/>
      <c r="C672" s="224"/>
      <c r="D672" s="30" t="s">
        <v>4090</v>
      </c>
      <c r="E672" s="26">
        <v>49</v>
      </c>
      <c r="F672" s="28">
        <v>13</v>
      </c>
      <c r="G672" s="28">
        <v>11</v>
      </c>
      <c r="H672" s="28">
        <v>10</v>
      </c>
      <c r="I672" s="28">
        <v>13</v>
      </c>
      <c r="J672" s="28">
        <v>2</v>
      </c>
      <c r="K672" s="28">
        <v>0</v>
      </c>
      <c r="L672" s="28">
        <v>0</v>
      </c>
      <c r="M672" s="29"/>
      <c r="N672" s="25"/>
    </row>
    <row r="673" spans="1:14" ht="12.75">
      <c r="A673" s="35"/>
      <c r="B673" s="224"/>
      <c r="C673" s="224"/>
      <c r="D673" s="30" t="s">
        <v>4089</v>
      </c>
      <c r="E673" s="26">
        <v>22</v>
      </c>
      <c r="F673" s="28">
        <v>0</v>
      </c>
      <c r="G673" s="28">
        <v>0</v>
      </c>
      <c r="H673" s="28">
        <v>11</v>
      </c>
      <c r="I673" s="28">
        <v>11</v>
      </c>
      <c r="J673" s="28">
        <v>0</v>
      </c>
      <c r="K673" s="28">
        <v>0</v>
      </c>
      <c r="L673" s="28">
        <v>0</v>
      </c>
      <c r="M673" s="29"/>
      <c r="N673" s="25"/>
    </row>
    <row r="674" spans="1:14" ht="12.75">
      <c r="A674" s="35"/>
      <c r="B674" s="224"/>
      <c r="C674" s="224"/>
      <c r="D674" s="30" t="s">
        <v>4086</v>
      </c>
      <c r="E674" s="26">
        <v>31</v>
      </c>
      <c r="F674" s="28">
        <v>0</v>
      </c>
      <c r="G674" s="28">
        <v>0</v>
      </c>
      <c r="H674" s="28">
        <v>11</v>
      </c>
      <c r="I674" s="28">
        <v>13</v>
      </c>
      <c r="J674" s="28">
        <v>7</v>
      </c>
      <c r="K674" s="28">
        <v>0</v>
      </c>
      <c r="L674" s="28">
        <v>0</v>
      </c>
      <c r="M674" s="29"/>
      <c r="N674" s="25"/>
    </row>
    <row r="675" spans="1:14" ht="12.75">
      <c r="A675" s="35"/>
      <c r="B675" s="224"/>
      <c r="C675" s="224"/>
      <c r="D675" s="30" t="s">
        <v>4094</v>
      </c>
      <c r="E675" s="26">
        <v>8</v>
      </c>
      <c r="F675" s="28">
        <v>4</v>
      </c>
      <c r="G675" s="28">
        <v>4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9"/>
      <c r="N675" s="25"/>
    </row>
    <row r="676" spans="1:14" ht="12.75">
      <c r="A676" s="35"/>
      <c r="B676" s="224"/>
      <c r="C676" s="224"/>
      <c r="D676" s="30" t="s">
        <v>4091</v>
      </c>
      <c r="E676" s="26">
        <v>53</v>
      </c>
      <c r="F676" s="28">
        <v>8</v>
      </c>
      <c r="G676" s="28">
        <v>11</v>
      </c>
      <c r="H676" s="28">
        <v>11</v>
      </c>
      <c r="I676" s="28">
        <v>11</v>
      </c>
      <c r="J676" s="28">
        <v>12</v>
      </c>
      <c r="K676" s="28">
        <v>0</v>
      </c>
      <c r="L676" s="28">
        <v>0</v>
      </c>
      <c r="M676" s="29"/>
      <c r="N676" s="25"/>
    </row>
    <row r="677" spans="1:14" ht="12.75">
      <c r="A677" s="34" t="s">
        <v>3667</v>
      </c>
      <c r="B677" s="215" t="s">
        <v>3668</v>
      </c>
      <c r="C677" s="215"/>
      <c r="D677" s="30" t="s">
        <v>4081</v>
      </c>
      <c r="E677" s="26">
        <v>166</v>
      </c>
      <c r="F677" s="28">
        <v>49</v>
      </c>
      <c r="G677" s="28">
        <v>41</v>
      </c>
      <c r="H677" s="28">
        <v>37</v>
      </c>
      <c r="I677" s="28">
        <v>39</v>
      </c>
      <c r="J677" s="28">
        <v>0</v>
      </c>
      <c r="K677" s="28">
        <v>0</v>
      </c>
      <c r="L677" s="28">
        <v>0</v>
      </c>
      <c r="M677" s="29"/>
      <c r="N677" s="25"/>
    </row>
    <row r="678" spans="1:14" ht="12.75">
      <c r="A678" s="35"/>
      <c r="B678" s="224"/>
      <c r="C678" s="224"/>
      <c r="D678" s="30" t="s">
        <v>1919</v>
      </c>
      <c r="E678" s="26">
        <v>8</v>
      </c>
      <c r="F678" s="28">
        <v>4</v>
      </c>
      <c r="G678" s="28">
        <v>4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9"/>
      <c r="N678" s="25"/>
    </row>
    <row r="679" spans="1:14" ht="12.75">
      <c r="A679" s="35"/>
      <c r="B679" s="224"/>
      <c r="C679" s="224"/>
      <c r="D679" s="30" t="s">
        <v>4082</v>
      </c>
      <c r="E679" s="26">
        <v>4</v>
      </c>
      <c r="F679" s="28">
        <v>2</v>
      </c>
      <c r="G679" s="28">
        <v>2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9"/>
      <c r="N679" s="25"/>
    </row>
    <row r="680" spans="1:14" ht="12.75">
      <c r="A680" s="35"/>
      <c r="B680" s="224"/>
      <c r="C680" s="224"/>
      <c r="D680" s="30" t="s">
        <v>4088</v>
      </c>
      <c r="E680" s="26">
        <v>92</v>
      </c>
      <c r="F680" s="28">
        <v>32</v>
      </c>
      <c r="G680" s="28">
        <v>21</v>
      </c>
      <c r="H680" s="28">
        <v>21</v>
      </c>
      <c r="I680" s="28">
        <v>18</v>
      </c>
      <c r="J680" s="28">
        <v>0</v>
      </c>
      <c r="K680" s="28">
        <v>0</v>
      </c>
      <c r="L680" s="28">
        <v>0</v>
      </c>
      <c r="M680" s="29"/>
      <c r="N680" s="25"/>
    </row>
    <row r="681" spans="1:14" ht="12.75">
      <c r="A681" s="35"/>
      <c r="B681" s="224"/>
      <c r="C681" s="224"/>
      <c r="D681" s="30" t="s">
        <v>4090</v>
      </c>
      <c r="E681" s="26">
        <v>33</v>
      </c>
      <c r="F681" s="28">
        <v>7</v>
      </c>
      <c r="G681" s="28">
        <v>10</v>
      </c>
      <c r="H681" s="28">
        <v>9</v>
      </c>
      <c r="I681" s="28">
        <v>7</v>
      </c>
      <c r="J681" s="28">
        <v>0</v>
      </c>
      <c r="K681" s="28">
        <v>0</v>
      </c>
      <c r="L681" s="28">
        <v>0</v>
      </c>
      <c r="M681" s="29"/>
      <c r="N681" s="25"/>
    </row>
    <row r="682" spans="1:14" ht="12.75">
      <c r="A682" s="35"/>
      <c r="B682" s="224"/>
      <c r="C682" s="224"/>
      <c r="D682" s="30" t="s">
        <v>4089</v>
      </c>
      <c r="E682" s="26">
        <v>3</v>
      </c>
      <c r="F682" s="28">
        <v>0</v>
      </c>
      <c r="G682" s="28">
        <v>0</v>
      </c>
      <c r="H682" s="28">
        <v>1</v>
      </c>
      <c r="I682" s="28">
        <v>2</v>
      </c>
      <c r="J682" s="28">
        <v>0</v>
      </c>
      <c r="K682" s="28">
        <v>0</v>
      </c>
      <c r="L682" s="28">
        <v>0</v>
      </c>
      <c r="M682" s="29"/>
      <c r="N682" s="25"/>
    </row>
    <row r="683" spans="1:14" ht="12.75">
      <c r="A683" s="35"/>
      <c r="B683" s="224"/>
      <c r="C683" s="224"/>
      <c r="D683" s="30" t="s">
        <v>4086</v>
      </c>
      <c r="E683" s="26">
        <v>18</v>
      </c>
      <c r="F683" s="28">
        <v>0</v>
      </c>
      <c r="G683" s="28">
        <v>0</v>
      </c>
      <c r="H683" s="28">
        <v>6</v>
      </c>
      <c r="I683" s="28">
        <v>12</v>
      </c>
      <c r="J683" s="28">
        <v>0</v>
      </c>
      <c r="K683" s="28">
        <v>0</v>
      </c>
      <c r="L683" s="28">
        <v>0</v>
      </c>
      <c r="M683" s="29"/>
      <c r="N683" s="25"/>
    </row>
    <row r="684" spans="1:14" ht="12.75">
      <c r="A684" s="35"/>
      <c r="B684" s="224"/>
      <c r="C684" s="224"/>
      <c r="D684" s="30" t="s">
        <v>4093</v>
      </c>
      <c r="E684" s="26">
        <v>8</v>
      </c>
      <c r="F684" s="28">
        <v>4</v>
      </c>
      <c r="G684" s="28">
        <v>4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9"/>
      <c r="N684" s="25"/>
    </row>
    <row r="685" spans="1:14" ht="12.75">
      <c r="A685" s="34" t="s">
        <v>3677</v>
      </c>
      <c r="B685" s="215" t="s">
        <v>3678</v>
      </c>
      <c r="C685" s="215"/>
      <c r="D685" s="30" t="s">
        <v>4081</v>
      </c>
      <c r="E685" s="26">
        <v>166</v>
      </c>
      <c r="F685" s="28">
        <v>43</v>
      </c>
      <c r="G685" s="28">
        <v>41</v>
      </c>
      <c r="H685" s="28">
        <v>43</v>
      </c>
      <c r="I685" s="28">
        <v>39</v>
      </c>
      <c r="J685" s="28">
        <v>0</v>
      </c>
      <c r="K685" s="28">
        <v>0</v>
      </c>
      <c r="L685" s="28">
        <v>0</v>
      </c>
      <c r="M685" s="29"/>
      <c r="N685" s="25"/>
    </row>
    <row r="686" spans="1:14" ht="12.75">
      <c r="A686" s="35"/>
      <c r="B686" s="224"/>
      <c r="C686" s="224"/>
      <c r="D686" s="30" t="s">
        <v>1919</v>
      </c>
      <c r="E686" s="26">
        <v>4</v>
      </c>
      <c r="F686" s="28">
        <v>3</v>
      </c>
      <c r="G686" s="28">
        <v>1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9"/>
      <c r="N686" s="25"/>
    </row>
    <row r="687" spans="1:14" ht="12.75">
      <c r="A687" s="35"/>
      <c r="B687" s="224"/>
      <c r="C687" s="224"/>
      <c r="D687" s="30" t="s">
        <v>4088</v>
      </c>
      <c r="E687" s="26">
        <v>77</v>
      </c>
      <c r="F687" s="28">
        <v>21</v>
      </c>
      <c r="G687" s="28">
        <v>20</v>
      </c>
      <c r="H687" s="28">
        <v>20</v>
      </c>
      <c r="I687" s="28">
        <v>16</v>
      </c>
      <c r="J687" s="28">
        <v>0</v>
      </c>
      <c r="K687" s="28">
        <v>0</v>
      </c>
      <c r="L687" s="28">
        <v>0</v>
      </c>
      <c r="M687" s="29"/>
      <c r="N687" s="25"/>
    </row>
    <row r="688" spans="1:14" ht="12.75">
      <c r="A688" s="35"/>
      <c r="B688" s="224"/>
      <c r="C688" s="224"/>
      <c r="D688" s="30" t="s">
        <v>4090</v>
      </c>
      <c r="E688" s="26">
        <v>50</v>
      </c>
      <c r="F688" s="28">
        <v>15</v>
      </c>
      <c r="G688" s="28">
        <v>14</v>
      </c>
      <c r="H688" s="28">
        <v>11</v>
      </c>
      <c r="I688" s="28">
        <v>10</v>
      </c>
      <c r="J688" s="28">
        <v>0</v>
      </c>
      <c r="K688" s="28">
        <v>0</v>
      </c>
      <c r="L688" s="28">
        <v>0</v>
      </c>
      <c r="M688" s="29"/>
      <c r="N688" s="25"/>
    </row>
    <row r="689" spans="1:14" ht="12.75">
      <c r="A689" s="35"/>
      <c r="B689" s="224"/>
      <c r="C689" s="224"/>
      <c r="D689" s="30" t="s">
        <v>4089</v>
      </c>
      <c r="E689" s="26">
        <v>5</v>
      </c>
      <c r="F689" s="28">
        <v>0</v>
      </c>
      <c r="G689" s="28">
        <v>0</v>
      </c>
      <c r="H689" s="28">
        <v>2</v>
      </c>
      <c r="I689" s="28">
        <v>3</v>
      </c>
      <c r="J689" s="28">
        <v>0</v>
      </c>
      <c r="K689" s="28">
        <v>0</v>
      </c>
      <c r="L689" s="28">
        <v>0</v>
      </c>
      <c r="M689" s="29"/>
      <c r="N689" s="25"/>
    </row>
    <row r="690" spans="1:14" ht="12.75">
      <c r="A690" s="35"/>
      <c r="B690" s="224"/>
      <c r="C690" s="224"/>
      <c r="D690" s="30" t="s">
        <v>4086</v>
      </c>
      <c r="E690" s="26">
        <v>20</v>
      </c>
      <c r="F690" s="28">
        <v>0</v>
      </c>
      <c r="G690" s="28">
        <v>0</v>
      </c>
      <c r="H690" s="28">
        <v>10</v>
      </c>
      <c r="I690" s="28">
        <v>10</v>
      </c>
      <c r="J690" s="28">
        <v>0</v>
      </c>
      <c r="K690" s="28">
        <v>0</v>
      </c>
      <c r="L690" s="28">
        <v>0</v>
      </c>
      <c r="M690" s="29"/>
      <c r="N690" s="25"/>
    </row>
    <row r="691" spans="1:14" ht="12.75">
      <c r="A691" s="35"/>
      <c r="B691" s="224"/>
      <c r="C691" s="224"/>
      <c r="D691" s="30" t="s">
        <v>4094</v>
      </c>
      <c r="E691" s="26">
        <v>2</v>
      </c>
      <c r="F691" s="28">
        <v>1</v>
      </c>
      <c r="G691" s="28">
        <v>1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9"/>
      <c r="N691" s="25"/>
    </row>
    <row r="692" spans="1:14" ht="12.75">
      <c r="A692" s="35"/>
      <c r="B692" s="224"/>
      <c r="C692" s="224"/>
      <c r="D692" s="30" t="s">
        <v>4093</v>
      </c>
      <c r="E692" s="26">
        <v>8</v>
      </c>
      <c r="F692" s="28">
        <v>3</v>
      </c>
      <c r="G692" s="28">
        <v>5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9"/>
      <c r="N692" s="25"/>
    </row>
    <row r="693" spans="1:14" ht="12.75">
      <c r="A693" s="34" t="s">
        <v>3684</v>
      </c>
      <c r="B693" s="215" t="s">
        <v>3685</v>
      </c>
      <c r="C693" s="215"/>
      <c r="D693" s="30" t="s">
        <v>4081</v>
      </c>
      <c r="E693" s="26">
        <v>172</v>
      </c>
      <c r="F693" s="28">
        <v>49</v>
      </c>
      <c r="G693" s="28">
        <v>52</v>
      </c>
      <c r="H693" s="28">
        <v>35</v>
      </c>
      <c r="I693" s="28">
        <v>36</v>
      </c>
      <c r="J693" s="28">
        <v>0</v>
      </c>
      <c r="K693" s="28">
        <v>0</v>
      </c>
      <c r="L693" s="28">
        <v>0</v>
      </c>
      <c r="M693" s="29"/>
      <c r="N693" s="25"/>
    </row>
    <row r="694" spans="1:14" ht="12.75">
      <c r="A694" s="35"/>
      <c r="B694" s="224"/>
      <c r="C694" s="224"/>
      <c r="D694" s="30" t="s">
        <v>1919</v>
      </c>
      <c r="E694" s="26">
        <v>16</v>
      </c>
      <c r="F694" s="28">
        <v>8</v>
      </c>
      <c r="G694" s="28">
        <v>8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9"/>
      <c r="N694" s="25"/>
    </row>
    <row r="695" spans="1:14" ht="12.75">
      <c r="A695" s="35"/>
      <c r="B695" s="224"/>
      <c r="C695" s="224"/>
      <c r="D695" s="30" t="s">
        <v>4082</v>
      </c>
      <c r="E695" s="26">
        <v>4</v>
      </c>
      <c r="F695" s="28">
        <v>2</v>
      </c>
      <c r="G695" s="28">
        <v>2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9"/>
      <c r="N695" s="25"/>
    </row>
    <row r="696" spans="1:14" ht="12.75">
      <c r="A696" s="35"/>
      <c r="B696" s="224"/>
      <c r="C696" s="224"/>
      <c r="D696" s="30" t="s">
        <v>4083</v>
      </c>
      <c r="E696" s="26">
        <v>98</v>
      </c>
      <c r="F696" s="28">
        <v>24</v>
      </c>
      <c r="G696" s="28">
        <v>28</v>
      </c>
      <c r="H696" s="28">
        <v>24</v>
      </c>
      <c r="I696" s="28">
        <v>22</v>
      </c>
      <c r="J696" s="28">
        <v>0</v>
      </c>
      <c r="K696" s="28">
        <v>0</v>
      </c>
      <c r="L696" s="28">
        <v>0</v>
      </c>
      <c r="M696" s="29"/>
      <c r="N696" s="25"/>
    </row>
    <row r="697" spans="1:14" ht="12.75">
      <c r="A697" s="35"/>
      <c r="B697" s="224"/>
      <c r="C697" s="224"/>
      <c r="D697" s="30" t="s">
        <v>4084</v>
      </c>
      <c r="E697" s="26">
        <v>51</v>
      </c>
      <c r="F697" s="28">
        <v>15</v>
      </c>
      <c r="G697" s="28">
        <v>14</v>
      </c>
      <c r="H697" s="28">
        <v>11</v>
      </c>
      <c r="I697" s="28">
        <v>11</v>
      </c>
      <c r="J697" s="28">
        <v>0</v>
      </c>
      <c r="K697" s="28">
        <v>0</v>
      </c>
      <c r="L697" s="28">
        <v>0</v>
      </c>
      <c r="M697" s="29"/>
      <c r="N697" s="25"/>
    </row>
    <row r="698" spans="1:14" ht="12.75">
      <c r="A698" s="35"/>
      <c r="B698" s="224"/>
      <c r="C698" s="224"/>
      <c r="D698" s="30" t="s">
        <v>4086</v>
      </c>
      <c r="E698" s="26">
        <v>3</v>
      </c>
      <c r="F698" s="28">
        <v>0</v>
      </c>
      <c r="G698" s="28">
        <v>0</v>
      </c>
      <c r="H698" s="28">
        <v>0</v>
      </c>
      <c r="I698" s="28">
        <v>3</v>
      </c>
      <c r="J698" s="28">
        <v>0</v>
      </c>
      <c r="K698" s="28">
        <v>0</v>
      </c>
      <c r="L698" s="28">
        <v>0</v>
      </c>
      <c r="M698" s="29"/>
      <c r="N698" s="25"/>
    </row>
    <row r="699" spans="1:14" ht="12.75">
      <c r="A699" s="34" t="s">
        <v>3691</v>
      </c>
      <c r="B699" s="215" t="s">
        <v>3692</v>
      </c>
      <c r="C699" s="215"/>
      <c r="D699" s="30" t="s">
        <v>4081</v>
      </c>
      <c r="E699" s="26">
        <v>222</v>
      </c>
      <c r="F699" s="28">
        <v>68</v>
      </c>
      <c r="G699" s="28">
        <v>66</v>
      </c>
      <c r="H699" s="28">
        <v>50</v>
      </c>
      <c r="I699" s="28">
        <v>38</v>
      </c>
      <c r="J699" s="28">
        <v>0</v>
      </c>
      <c r="K699" s="28">
        <v>0</v>
      </c>
      <c r="L699" s="28">
        <v>0</v>
      </c>
      <c r="M699" s="29"/>
      <c r="N699" s="25"/>
    </row>
    <row r="700" spans="1:14" ht="12.75">
      <c r="A700" s="35"/>
      <c r="B700" s="224"/>
      <c r="C700" s="224"/>
      <c r="D700" s="30" t="s">
        <v>1919</v>
      </c>
      <c r="E700" s="26">
        <v>22</v>
      </c>
      <c r="F700" s="28">
        <v>11</v>
      </c>
      <c r="G700" s="28">
        <v>11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9"/>
      <c r="N700" s="25"/>
    </row>
    <row r="701" spans="1:14" ht="12.75">
      <c r="A701" s="35"/>
      <c r="B701" s="224"/>
      <c r="C701" s="224"/>
      <c r="D701" s="30" t="s">
        <v>4082</v>
      </c>
      <c r="E701" s="26">
        <v>20</v>
      </c>
      <c r="F701" s="28">
        <v>8</v>
      </c>
      <c r="G701" s="28">
        <v>8</v>
      </c>
      <c r="H701" s="28">
        <v>4</v>
      </c>
      <c r="I701" s="28">
        <v>0</v>
      </c>
      <c r="J701" s="28">
        <v>0</v>
      </c>
      <c r="K701" s="28">
        <v>0</v>
      </c>
      <c r="L701" s="28">
        <v>0</v>
      </c>
      <c r="M701" s="29"/>
      <c r="N701" s="25"/>
    </row>
    <row r="702" spans="1:14" ht="12.75">
      <c r="A702" s="35"/>
      <c r="B702" s="224"/>
      <c r="C702" s="224"/>
      <c r="D702" s="30" t="s">
        <v>4083</v>
      </c>
      <c r="E702" s="26">
        <v>136</v>
      </c>
      <c r="F702" s="28">
        <v>37</v>
      </c>
      <c r="G702" s="28">
        <v>35</v>
      </c>
      <c r="H702" s="28">
        <v>34</v>
      </c>
      <c r="I702" s="28">
        <v>30</v>
      </c>
      <c r="J702" s="28">
        <v>0</v>
      </c>
      <c r="K702" s="28">
        <v>0</v>
      </c>
      <c r="L702" s="28">
        <v>0</v>
      </c>
      <c r="M702" s="29"/>
      <c r="N702" s="25"/>
    </row>
    <row r="703" spans="1:14" ht="12.75">
      <c r="A703" s="35"/>
      <c r="B703" s="224"/>
      <c r="C703" s="224"/>
      <c r="D703" s="30" t="s">
        <v>4084</v>
      </c>
      <c r="E703" s="26">
        <v>44</v>
      </c>
      <c r="F703" s="28">
        <v>12</v>
      </c>
      <c r="G703" s="28">
        <v>12</v>
      </c>
      <c r="H703" s="28">
        <v>12</v>
      </c>
      <c r="I703" s="28">
        <v>8</v>
      </c>
      <c r="J703" s="28">
        <v>0</v>
      </c>
      <c r="K703" s="28">
        <v>0</v>
      </c>
      <c r="L703" s="28">
        <v>0</v>
      </c>
      <c r="M703" s="29"/>
      <c r="N703" s="25"/>
    </row>
    <row r="704" spans="1:14" ht="12.75">
      <c r="A704" s="34" t="s">
        <v>3699</v>
      </c>
      <c r="B704" s="215" t="s">
        <v>3700</v>
      </c>
      <c r="C704" s="215"/>
      <c r="D704" s="30" t="s">
        <v>4081</v>
      </c>
      <c r="E704" s="26">
        <v>184</v>
      </c>
      <c r="F704" s="28">
        <v>49</v>
      </c>
      <c r="G704" s="28">
        <v>51</v>
      </c>
      <c r="H704" s="28">
        <v>39</v>
      </c>
      <c r="I704" s="28">
        <v>39</v>
      </c>
      <c r="J704" s="28">
        <v>6</v>
      </c>
      <c r="K704" s="28">
        <v>0</v>
      </c>
      <c r="L704" s="28">
        <v>0</v>
      </c>
      <c r="M704" s="29"/>
      <c r="N704" s="25"/>
    </row>
    <row r="705" spans="1:14" ht="12.75">
      <c r="A705" s="35"/>
      <c r="B705" s="224"/>
      <c r="C705" s="224"/>
      <c r="D705" s="30" t="s">
        <v>1919</v>
      </c>
      <c r="E705" s="26">
        <v>5</v>
      </c>
      <c r="F705" s="28">
        <v>3</v>
      </c>
      <c r="G705" s="28">
        <v>2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9"/>
      <c r="N705" s="25"/>
    </row>
    <row r="706" spans="1:14" ht="12.75">
      <c r="A706" s="35"/>
      <c r="B706" s="224"/>
      <c r="C706" s="224"/>
      <c r="D706" s="30" t="s">
        <v>4082</v>
      </c>
      <c r="E706" s="26">
        <v>5</v>
      </c>
      <c r="F706" s="28">
        <v>2</v>
      </c>
      <c r="G706" s="28">
        <v>3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9"/>
      <c r="N706" s="25"/>
    </row>
    <row r="707" spans="1:14" ht="12.75">
      <c r="A707" s="35"/>
      <c r="B707" s="224"/>
      <c r="C707" s="224"/>
      <c r="D707" s="30" t="s">
        <v>4088</v>
      </c>
      <c r="E707" s="26">
        <v>76</v>
      </c>
      <c r="F707" s="28">
        <v>21</v>
      </c>
      <c r="G707" s="28">
        <v>22</v>
      </c>
      <c r="H707" s="28">
        <v>18</v>
      </c>
      <c r="I707" s="28">
        <v>15</v>
      </c>
      <c r="J707" s="28">
        <v>0</v>
      </c>
      <c r="K707" s="28">
        <v>0</v>
      </c>
      <c r="L707" s="28">
        <v>0</v>
      </c>
      <c r="M707" s="29"/>
      <c r="N707" s="25"/>
    </row>
    <row r="708" spans="1:14" ht="12.75">
      <c r="A708" s="35"/>
      <c r="B708" s="224"/>
      <c r="C708" s="224"/>
      <c r="D708" s="30" t="s">
        <v>4090</v>
      </c>
      <c r="E708" s="26">
        <v>24</v>
      </c>
      <c r="F708" s="28">
        <v>10</v>
      </c>
      <c r="G708" s="28">
        <v>8</v>
      </c>
      <c r="H708" s="28">
        <v>3</v>
      </c>
      <c r="I708" s="28">
        <v>3</v>
      </c>
      <c r="J708" s="28">
        <v>0</v>
      </c>
      <c r="K708" s="28">
        <v>0</v>
      </c>
      <c r="L708" s="28">
        <v>0</v>
      </c>
      <c r="M708" s="29"/>
      <c r="N708" s="25"/>
    </row>
    <row r="709" spans="1:14" ht="12.75">
      <c r="A709" s="35"/>
      <c r="B709" s="224"/>
      <c r="C709" s="224"/>
      <c r="D709" s="30" t="s">
        <v>4089</v>
      </c>
      <c r="E709" s="26">
        <v>11</v>
      </c>
      <c r="F709" s="28">
        <v>0</v>
      </c>
      <c r="G709" s="28">
        <v>0</v>
      </c>
      <c r="H709" s="28">
        <v>5</v>
      </c>
      <c r="I709" s="28">
        <v>6</v>
      </c>
      <c r="J709" s="28">
        <v>0</v>
      </c>
      <c r="K709" s="28">
        <v>0</v>
      </c>
      <c r="L709" s="28">
        <v>0</v>
      </c>
      <c r="M709" s="29"/>
      <c r="N709" s="25"/>
    </row>
    <row r="710" spans="1:14" ht="12.75">
      <c r="A710" s="35"/>
      <c r="B710" s="224"/>
      <c r="C710" s="224"/>
      <c r="D710" s="30" t="s">
        <v>4086</v>
      </c>
      <c r="E710" s="26">
        <v>15</v>
      </c>
      <c r="F710" s="28">
        <v>0</v>
      </c>
      <c r="G710" s="28">
        <v>0</v>
      </c>
      <c r="H710" s="28">
        <v>6</v>
      </c>
      <c r="I710" s="28">
        <v>9</v>
      </c>
      <c r="J710" s="28">
        <v>0</v>
      </c>
      <c r="K710" s="28">
        <v>0</v>
      </c>
      <c r="L710" s="28">
        <v>0</v>
      </c>
      <c r="M710" s="29"/>
      <c r="N710" s="25"/>
    </row>
    <row r="711" spans="1:14" ht="12.75">
      <c r="A711" s="35"/>
      <c r="B711" s="224"/>
      <c r="C711" s="224"/>
      <c r="D711" s="30" t="s">
        <v>4094</v>
      </c>
      <c r="E711" s="26">
        <v>6</v>
      </c>
      <c r="F711" s="28">
        <v>2</v>
      </c>
      <c r="G711" s="28">
        <v>3</v>
      </c>
      <c r="H711" s="28">
        <v>1</v>
      </c>
      <c r="I711" s="28">
        <v>0</v>
      </c>
      <c r="J711" s="28">
        <v>0</v>
      </c>
      <c r="K711" s="28">
        <v>0</v>
      </c>
      <c r="L711" s="28">
        <v>0</v>
      </c>
      <c r="M711" s="29"/>
      <c r="N711" s="25"/>
    </row>
    <row r="712" spans="1:14" ht="12.75">
      <c r="A712" s="35"/>
      <c r="B712" s="224"/>
      <c r="C712" s="224"/>
      <c r="D712" s="30" t="s">
        <v>4093</v>
      </c>
      <c r="E712" s="26">
        <v>12</v>
      </c>
      <c r="F712" s="28">
        <v>5</v>
      </c>
      <c r="G712" s="28">
        <v>7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9"/>
      <c r="N712" s="25"/>
    </row>
    <row r="713" spans="1:14" ht="12.75">
      <c r="A713" s="35"/>
      <c r="B713" s="224"/>
      <c r="C713" s="224"/>
      <c r="D713" s="30" t="s">
        <v>4091</v>
      </c>
      <c r="E713" s="26">
        <v>30</v>
      </c>
      <c r="F713" s="28">
        <v>6</v>
      </c>
      <c r="G713" s="28">
        <v>6</v>
      </c>
      <c r="H713" s="28">
        <v>6</v>
      </c>
      <c r="I713" s="28">
        <v>6</v>
      </c>
      <c r="J713" s="28">
        <v>6</v>
      </c>
      <c r="K713" s="28">
        <v>0</v>
      </c>
      <c r="L713" s="28">
        <v>0</v>
      </c>
      <c r="M713" s="29"/>
      <c r="N713" s="25"/>
    </row>
    <row r="714" spans="1:14" ht="12.75">
      <c r="A714" s="34" t="s">
        <v>3710</v>
      </c>
      <c r="B714" s="215" t="s">
        <v>3711</v>
      </c>
      <c r="C714" s="215"/>
      <c r="D714" s="30" t="s">
        <v>4081</v>
      </c>
      <c r="E714" s="26">
        <v>167</v>
      </c>
      <c r="F714" s="28">
        <v>60</v>
      </c>
      <c r="G714" s="28">
        <v>57</v>
      </c>
      <c r="H714" s="28">
        <v>32</v>
      </c>
      <c r="I714" s="28">
        <v>18</v>
      </c>
      <c r="J714" s="28">
        <v>0</v>
      </c>
      <c r="K714" s="28">
        <v>0</v>
      </c>
      <c r="L714" s="28">
        <v>0</v>
      </c>
      <c r="M714" s="29"/>
      <c r="N714" s="25"/>
    </row>
    <row r="715" spans="1:14" ht="12.75">
      <c r="A715" s="35"/>
      <c r="B715" s="224"/>
      <c r="C715" s="224"/>
      <c r="D715" s="30" t="s">
        <v>1913</v>
      </c>
      <c r="E715" s="26">
        <v>5</v>
      </c>
      <c r="F715" s="28">
        <v>3</v>
      </c>
      <c r="G715" s="28">
        <v>2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9"/>
      <c r="N715" s="25"/>
    </row>
    <row r="716" spans="1:14" ht="12.75">
      <c r="A716" s="35"/>
      <c r="B716" s="224"/>
      <c r="C716" s="224"/>
      <c r="D716" s="30" t="s">
        <v>1919</v>
      </c>
      <c r="E716" s="26">
        <v>50</v>
      </c>
      <c r="F716" s="28">
        <v>25</v>
      </c>
      <c r="G716" s="28">
        <v>25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9"/>
      <c r="N716" s="25"/>
    </row>
    <row r="717" spans="1:14" ht="12.75">
      <c r="A717" s="35"/>
      <c r="B717" s="224"/>
      <c r="C717" s="224"/>
      <c r="D717" s="30" t="s">
        <v>4082</v>
      </c>
      <c r="E717" s="26">
        <v>39</v>
      </c>
      <c r="F717" s="28">
        <v>14</v>
      </c>
      <c r="G717" s="28">
        <v>12</v>
      </c>
      <c r="H717" s="28">
        <v>13</v>
      </c>
      <c r="I717" s="28">
        <v>0</v>
      </c>
      <c r="J717" s="28">
        <v>0</v>
      </c>
      <c r="K717" s="28">
        <v>0</v>
      </c>
      <c r="L717" s="28">
        <v>0</v>
      </c>
      <c r="M717" s="29"/>
      <c r="N717" s="25"/>
    </row>
    <row r="718" spans="1:14" ht="12.75">
      <c r="A718" s="35"/>
      <c r="B718" s="224"/>
      <c r="C718" s="224"/>
      <c r="D718" s="30" t="s">
        <v>4083</v>
      </c>
      <c r="E718" s="26">
        <v>73</v>
      </c>
      <c r="F718" s="28">
        <v>18</v>
      </c>
      <c r="G718" s="28">
        <v>18</v>
      </c>
      <c r="H718" s="28">
        <v>19</v>
      </c>
      <c r="I718" s="28">
        <v>18</v>
      </c>
      <c r="J718" s="28">
        <v>0</v>
      </c>
      <c r="K718" s="28">
        <v>0</v>
      </c>
      <c r="L718" s="28">
        <v>0</v>
      </c>
      <c r="M718" s="29"/>
      <c r="N718" s="25"/>
    </row>
    <row r="719" spans="1:14" ht="12.75">
      <c r="A719" s="34" t="s">
        <v>3717</v>
      </c>
      <c r="B719" s="215" t="s">
        <v>3718</v>
      </c>
      <c r="C719" s="215"/>
      <c r="D719" s="30" t="s">
        <v>4081</v>
      </c>
      <c r="E719" s="26">
        <v>104</v>
      </c>
      <c r="F719" s="28">
        <v>22</v>
      </c>
      <c r="G719" s="28">
        <v>20</v>
      </c>
      <c r="H719" s="28">
        <v>28</v>
      </c>
      <c r="I719" s="28">
        <v>29</v>
      </c>
      <c r="J719" s="28">
        <v>5</v>
      </c>
      <c r="K719" s="28">
        <v>0</v>
      </c>
      <c r="L719" s="28">
        <v>0</v>
      </c>
      <c r="M719" s="29"/>
      <c r="N719" s="25"/>
    </row>
    <row r="720" spans="1:14" ht="12.75">
      <c r="A720" s="35"/>
      <c r="B720" s="224"/>
      <c r="C720" s="224"/>
      <c r="D720" s="30" t="s">
        <v>1913</v>
      </c>
      <c r="E720" s="26">
        <v>2</v>
      </c>
      <c r="F720" s="28">
        <v>1</v>
      </c>
      <c r="G720" s="28">
        <v>1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9"/>
      <c r="N720" s="25"/>
    </row>
    <row r="721" spans="1:14" ht="12.75">
      <c r="A721" s="35"/>
      <c r="B721" s="224"/>
      <c r="C721" s="224"/>
      <c r="D721" s="30" t="s">
        <v>1919</v>
      </c>
      <c r="E721" s="26">
        <v>22</v>
      </c>
      <c r="F721" s="28">
        <v>11</v>
      </c>
      <c r="G721" s="28">
        <v>11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9"/>
      <c r="N721" s="25"/>
    </row>
    <row r="722" spans="1:14" ht="12.75">
      <c r="A722" s="35"/>
      <c r="B722" s="224"/>
      <c r="C722" s="224"/>
      <c r="D722" s="30" t="s">
        <v>4082</v>
      </c>
      <c r="E722" s="26">
        <v>5</v>
      </c>
      <c r="F722" s="28">
        <v>2</v>
      </c>
      <c r="G722" s="28">
        <v>2</v>
      </c>
      <c r="H722" s="28">
        <v>1</v>
      </c>
      <c r="I722" s="28">
        <v>0</v>
      </c>
      <c r="J722" s="28">
        <v>0</v>
      </c>
      <c r="K722" s="28">
        <v>0</v>
      </c>
      <c r="L722" s="28">
        <v>0</v>
      </c>
      <c r="M722" s="29"/>
      <c r="N722" s="25"/>
    </row>
    <row r="723" spans="1:14" ht="12.75">
      <c r="A723" s="35"/>
      <c r="B723" s="224"/>
      <c r="C723" s="224"/>
      <c r="D723" s="30" t="s">
        <v>4088</v>
      </c>
      <c r="E723" s="26">
        <v>39</v>
      </c>
      <c r="F723" s="28">
        <v>8</v>
      </c>
      <c r="G723" s="28">
        <v>6</v>
      </c>
      <c r="H723" s="28">
        <v>12</v>
      </c>
      <c r="I723" s="28">
        <v>13</v>
      </c>
      <c r="J723" s="28">
        <v>0</v>
      </c>
      <c r="K723" s="28">
        <v>0</v>
      </c>
      <c r="L723" s="28">
        <v>0</v>
      </c>
      <c r="M723" s="29"/>
      <c r="N723" s="25"/>
    </row>
    <row r="724" spans="1:14" ht="12.75">
      <c r="A724" s="35"/>
      <c r="B724" s="224"/>
      <c r="C724" s="224"/>
      <c r="D724" s="30" t="s">
        <v>4089</v>
      </c>
      <c r="E724" s="26">
        <v>19</v>
      </c>
      <c r="F724" s="28">
        <v>0</v>
      </c>
      <c r="G724" s="28">
        <v>0</v>
      </c>
      <c r="H724" s="28">
        <v>9</v>
      </c>
      <c r="I724" s="28">
        <v>10</v>
      </c>
      <c r="J724" s="28">
        <v>0</v>
      </c>
      <c r="K724" s="28">
        <v>0</v>
      </c>
      <c r="L724" s="28">
        <v>0</v>
      </c>
      <c r="M724" s="29"/>
      <c r="N724" s="25"/>
    </row>
    <row r="725" spans="1:14" ht="12.75">
      <c r="A725" s="35"/>
      <c r="B725" s="224"/>
      <c r="C725" s="224"/>
      <c r="D725" s="30" t="s">
        <v>4086</v>
      </c>
      <c r="E725" s="26">
        <v>17</v>
      </c>
      <c r="F725" s="28">
        <v>0</v>
      </c>
      <c r="G725" s="28">
        <v>0</v>
      </c>
      <c r="H725" s="28">
        <v>6</v>
      </c>
      <c r="I725" s="28">
        <v>6</v>
      </c>
      <c r="J725" s="28">
        <v>5</v>
      </c>
      <c r="K725" s="28">
        <v>0</v>
      </c>
      <c r="L725" s="28">
        <v>0</v>
      </c>
      <c r="M725" s="29"/>
      <c r="N725" s="25"/>
    </row>
    <row r="726" spans="1:14" ht="12.75">
      <c r="A726" s="34" t="s">
        <v>3722</v>
      </c>
      <c r="B726" s="215" t="s">
        <v>3723</v>
      </c>
      <c r="C726" s="215"/>
      <c r="D726" s="30" t="s">
        <v>4081</v>
      </c>
      <c r="E726" s="26">
        <v>93</v>
      </c>
      <c r="F726" s="28">
        <v>29</v>
      </c>
      <c r="G726" s="28">
        <v>26</v>
      </c>
      <c r="H726" s="28">
        <v>17</v>
      </c>
      <c r="I726" s="28">
        <v>16</v>
      </c>
      <c r="J726" s="28">
        <v>5</v>
      </c>
      <c r="K726" s="28">
        <v>0</v>
      </c>
      <c r="L726" s="28">
        <v>0</v>
      </c>
      <c r="M726" s="29"/>
      <c r="N726" s="25"/>
    </row>
    <row r="727" spans="1:14" ht="12.75">
      <c r="A727" s="35"/>
      <c r="B727" s="224"/>
      <c r="C727" s="224"/>
      <c r="D727" s="30" t="s">
        <v>1919</v>
      </c>
      <c r="E727" s="26">
        <v>15</v>
      </c>
      <c r="F727" s="28">
        <v>8</v>
      </c>
      <c r="G727" s="28">
        <v>7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9"/>
      <c r="N727" s="25"/>
    </row>
    <row r="728" spans="1:14" ht="12.75">
      <c r="A728" s="35"/>
      <c r="B728" s="224"/>
      <c r="C728" s="224"/>
      <c r="D728" s="30" t="s">
        <v>4082</v>
      </c>
      <c r="E728" s="26">
        <v>2</v>
      </c>
      <c r="F728" s="28">
        <v>1</v>
      </c>
      <c r="G728" s="28">
        <v>1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9"/>
      <c r="N728" s="25"/>
    </row>
    <row r="729" spans="1:14" ht="12.75">
      <c r="A729" s="35"/>
      <c r="B729" s="224"/>
      <c r="C729" s="224"/>
      <c r="D729" s="30" t="s">
        <v>4088</v>
      </c>
      <c r="E729" s="26">
        <v>51</v>
      </c>
      <c r="F729" s="28">
        <v>15</v>
      </c>
      <c r="G729" s="28">
        <v>13</v>
      </c>
      <c r="H729" s="28">
        <v>12</v>
      </c>
      <c r="I729" s="28">
        <v>11</v>
      </c>
      <c r="J729" s="28">
        <v>0</v>
      </c>
      <c r="K729" s="28">
        <v>0</v>
      </c>
      <c r="L729" s="28">
        <v>0</v>
      </c>
      <c r="M729" s="29"/>
      <c r="N729" s="25"/>
    </row>
    <row r="730" spans="1:14" ht="12.75">
      <c r="A730" s="35"/>
      <c r="B730" s="224"/>
      <c r="C730" s="224"/>
      <c r="D730" s="30" t="s">
        <v>4090</v>
      </c>
      <c r="E730" s="26">
        <v>25</v>
      </c>
      <c r="F730" s="28">
        <v>5</v>
      </c>
      <c r="G730" s="28">
        <v>5</v>
      </c>
      <c r="H730" s="28">
        <v>5</v>
      </c>
      <c r="I730" s="28">
        <v>5</v>
      </c>
      <c r="J730" s="28">
        <v>5</v>
      </c>
      <c r="K730" s="28">
        <v>0</v>
      </c>
      <c r="L730" s="28">
        <v>0</v>
      </c>
      <c r="M730" s="29"/>
      <c r="N730" s="25"/>
    </row>
    <row r="731" spans="1:14" ht="12.75">
      <c r="A731" s="34" t="s">
        <v>3729</v>
      </c>
      <c r="B731" s="215" t="s">
        <v>3730</v>
      </c>
      <c r="C731" s="215"/>
      <c r="D731" s="30" t="s">
        <v>4081</v>
      </c>
      <c r="E731" s="26">
        <v>230</v>
      </c>
      <c r="F731" s="28">
        <v>53</v>
      </c>
      <c r="G731" s="28">
        <v>53</v>
      </c>
      <c r="H731" s="28">
        <v>56</v>
      </c>
      <c r="I731" s="28">
        <v>56</v>
      </c>
      <c r="J731" s="28">
        <v>12</v>
      </c>
      <c r="K731" s="28">
        <v>0</v>
      </c>
      <c r="L731" s="28">
        <v>0</v>
      </c>
      <c r="M731" s="29"/>
      <c r="N731" s="25"/>
    </row>
    <row r="732" spans="1:14" ht="12.75">
      <c r="A732" s="35"/>
      <c r="B732" s="224"/>
      <c r="C732" s="224"/>
      <c r="D732" s="30" t="s">
        <v>1919</v>
      </c>
      <c r="E732" s="26">
        <v>10</v>
      </c>
      <c r="F732" s="28">
        <v>5</v>
      </c>
      <c r="G732" s="28">
        <v>5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9"/>
      <c r="N732" s="25"/>
    </row>
    <row r="733" spans="1:14" ht="12.75">
      <c r="A733" s="35"/>
      <c r="B733" s="224"/>
      <c r="C733" s="224"/>
      <c r="D733" s="30" t="s">
        <v>4082</v>
      </c>
      <c r="E733" s="26">
        <v>7</v>
      </c>
      <c r="F733" s="28">
        <v>3</v>
      </c>
      <c r="G733" s="28">
        <v>3</v>
      </c>
      <c r="H733" s="28">
        <v>1</v>
      </c>
      <c r="I733" s="28">
        <v>0</v>
      </c>
      <c r="J733" s="28">
        <v>0</v>
      </c>
      <c r="K733" s="28">
        <v>0</v>
      </c>
      <c r="L733" s="28">
        <v>0</v>
      </c>
      <c r="M733" s="29"/>
      <c r="N733" s="25"/>
    </row>
    <row r="734" spans="1:14" ht="12.75">
      <c r="A734" s="35"/>
      <c r="B734" s="224"/>
      <c r="C734" s="224"/>
      <c r="D734" s="30" t="s">
        <v>4088</v>
      </c>
      <c r="E734" s="26">
        <v>81</v>
      </c>
      <c r="F734" s="28">
        <v>21</v>
      </c>
      <c r="G734" s="28">
        <v>20</v>
      </c>
      <c r="H734" s="28">
        <v>20</v>
      </c>
      <c r="I734" s="28">
        <v>20</v>
      </c>
      <c r="J734" s="28">
        <v>0</v>
      </c>
      <c r="K734" s="28">
        <v>0</v>
      </c>
      <c r="L734" s="28">
        <v>0</v>
      </c>
      <c r="M734" s="29"/>
      <c r="N734" s="25"/>
    </row>
    <row r="735" spans="1:14" ht="12.75">
      <c r="A735" s="35"/>
      <c r="B735" s="224"/>
      <c r="C735" s="224"/>
      <c r="D735" s="30" t="s">
        <v>4090</v>
      </c>
      <c r="E735" s="26">
        <v>36</v>
      </c>
      <c r="F735" s="28">
        <v>9</v>
      </c>
      <c r="G735" s="28">
        <v>9</v>
      </c>
      <c r="H735" s="28">
        <v>9</v>
      </c>
      <c r="I735" s="28">
        <v>8</v>
      </c>
      <c r="J735" s="28">
        <v>1</v>
      </c>
      <c r="K735" s="28">
        <v>0</v>
      </c>
      <c r="L735" s="28">
        <v>0</v>
      </c>
      <c r="M735" s="29"/>
      <c r="N735" s="25"/>
    </row>
    <row r="736" spans="1:14" ht="12.75">
      <c r="A736" s="35"/>
      <c r="B736" s="224"/>
      <c r="C736" s="224"/>
      <c r="D736" s="30" t="s">
        <v>4089</v>
      </c>
      <c r="E736" s="26">
        <v>21</v>
      </c>
      <c r="F736" s="28">
        <v>0</v>
      </c>
      <c r="G736" s="28">
        <v>0</v>
      </c>
      <c r="H736" s="28">
        <v>10</v>
      </c>
      <c r="I736" s="28">
        <v>11</v>
      </c>
      <c r="J736" s="28">
        <v>0</v>
      </c>
      <c r="K736" s="28">
        <v>0</v>
      </c>
      <c r="L736" s="28">
        <v>0</v>
      </c>
      <c r="M736" s="29"/>
      <c r="N736" s="25"/>
    </row>
    <row r="737" spans="1:14" ht="12.75">
      <c r="A737" s="35"/>
      <c r="B737" s="224"/>
      <c r="C737" s="224"/>
      <c r="D737" s="30" t="s">
        <v>4086</v>
      </c>
      <c r="E737" s="26">
        <v>14</v>
      </c>
      <c r="F737" s="28">
        <v>0</v>
      </c>
      <c r="G737" s="28">
        <v>0</v>
      </c>
      <c r="H737" s="28">
        <v>6</v>
      </c>
      <c r="I737" s="28">
        <v>7</v>
      </c>
      <c r="J737" s="28">
        <v>1</v>
      </c>
      <c r="K737" s="28">
        <v>0</v>
      </c>
      <c r="L737" s="28">
        <v>0</v>
      </c>
      <c r="M737" s="29"/>
      <c r="N737" s="25"/>
    </row>
    <row r="738" spans="1:14" ht="12.75">
      <c r="A738" s="35"/>
      <c r="B738" s="224"/>
      <c r="C738" s="224"/>
      <c r="D738" s="30" t="s">
        <v>4093</v>
      </c>
      <c r="E738" s="26">
        <v>11</v>
      </c>
      <c r="F738" s="28">
        <v>5</v>
      </c>
      <c r="G738" s="28">
        <v>6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9"/>
      <c r="N738" s="25"/>
    </row>
    <row r="739" spans="1:14" ht="12.75">
      <c r="A739" s="35"/>
      <c r="B739" s="224"/>
      <c r="C739" s="224"/>
      <c r="D739" s="30" t="s">
        <v>4091</v>
      </c>
      <c r="E739" s="26">
        <v>50</v>
      </c>
      <c r="F739" s="28">
        <v>10</v>
      </c>
      <c r="G739" s="28">
        <v>10</v>
      </c>
      <c r="H739" s="28">
        <v>10</v>
      </c>
      <c r="I739" s="28">
        <v>10</v>
      </c>
      <c r="J739" s="28">
        <v>10</v>
      </c>
      <c r="K739" s="28">
        <v>0</v>
      </c>
      <c r="L739" s="28">
        <v>0</v>
      </c>
      <c r="M739" s="29"/>
      <c r="N739" s="25"/>
    </row>
    <row r="740" spans="1:14" ht="12.75">
      <c r="A740" s="34" t="s">
        <v>3741</v>
      </c>
      <c r="B740" s="215" t="s">
        <v>3742</v>
      </c>
      <c r="C740" s="215"/>
      <c r="D740" s="30" t="s">
        <v>4081</v>
      </c>
      <c r="E740" s="26">
        <v>91</v>
      </c>
      <c r="F740" s="28">
        <v>21</v>
      </c>
      <c r="G740" s="28">
        <v>23</v>
      </c>
      <c r="H740" s="28">
        <v>25</v>
      </c>
      <c r="I740" s="28">
        <v>22</v>
      </c>
      <c r="J740" s="28">
        <v>0</v>
      </c>
      <c r="K740" s="28">
        <v>0</v>
      </c>
      <c r="L740" s="28">
        <v>0</v>
      </c>
      <c r="M740" s="29"/>
      <c r="N740" s="25"/>
    </row>
    <row r="741" spans="1:14" ht="12.75">
      <c r="A741" s="35"/>
      <c r="B741" s="224"/>
      <c r="C741" s="224"/>
      <c r="D741" s="30" t="s">
        <v>1919</v>
      </c>
      <c r="E741" s="26">
        <v>5</v>
      </c>
      <c r="F741" s="28">
        <v>3</v>
      </c>
      <c r="G741" s="28">
        <v>2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9"/>
      <c r="N741" s="25"/>
    </row>
    <row r="742" spans="1:14" ht="12.75">
      <c r="A742" s="35"/>
      <c r="B742" s="224"/>
      <c r="C742" s="224"/>
      <c r="D742" s="30" t="s">
        <v>4082</v>
      </c>
      <c r="E742" s="26">
        <v>5</v>
      </c>
      <c r="F742" s="28">
        <v>2</v>
      </c>
      <c r="G742" s="28">
        <v>2</v>
      </c>
      <c r="H742" s="28">
        <v>1</v>
      </c>
      <c r="I742" s="28">
        <v>0</v>
      </c>
      <c r="J742" s="28">
        <v>0</v>
      </c>
      <c r="K742" s="28">
        <v>0</v>
      </c>
      <c r="L742" s="28">
        <v>0</v>
      </c>
      <c r="M742" s="29"/>
      <c r="N742" s="25"/>
    </row>
    <row r="743" spans="1:14" ht="12.75">
      <c r="A743" s="35"/>
      <c r="B743" s="224"/>
      <c r="C743" s="224"/>
      <c r="D743" s="30" t="s">
        <v>4088</v>
      </c>
      <c r="E743" s="26">
        <v>41</v>
      </c>
      <c r="F743" s="28">
        <v>11</v>
      </c>
      <c r="G743" s="28">
        <v>11</v>
      </c>
      <c r="H743" s="28">
        <v>10</v>
      </c>
      <c r="I743" s="28">
        <v>9</v>
      </c>
      <c r="J743" s="28">
        <v>0</v>
      </c>
      <c r="K743" s="28">
        <v>0</v>
      </c>
      <c r="L743" s="28">
        <v>0</v>
      </c>
      <c r="M743" s="29"/>
      <c r="N743" s="25"/>
    </row>
    <row r="744" spans="1:14" ht="12.75">
      <c r="A744" s="35"/>
      <c r="B744" s="224"/>
      <c r="C744" s="224"/>
      <c r="D744" s="30" t="s">
        <v>4090</v>
      </c>
      <c r="E744" s="26">
        <v>16</v>
      </c>
      <c r="F744" s="28">
        <v>4</v>
      </c>
      <c r="G744" s="28">
        <v>4</v>
      </c>
      <c r="H744" s="28">
        <v>4</v>
      </c>
      <c r="I744" s="28">
        <v>4</v>
      </c>
      <c r="J744" s="28">
        <v>0</v>
      </c>
      <c r="K744" s="28">
        <v>0</v>
      </c>
      <c r="L744" s="28">
        <v>0</v>
      </c>
      <c r="M744" s="29"/>
      <c r="N744" s="25"/>
    </row>
    <row r="745" spans="1:14" ht="12.75">
      <c r="A745" s="35"/>
      <c r="B745" s="224"/>
      <c r="C745" s="224"/>
      <c r="D745" s="30" t="s">
        <v>4089</v>
      </c>
      <c r="E745" s="26">
        <v>8</v>
      </c>
      <c r="F745" s="28">
        <v>0</v>
      </c>
      <c r="G745" s="28">
        <v>0</v>
      </c>
      <c r="H745" s="28">
        <v>4</v>
      </c>
      <c r="I745" s="28">
        <v>4</v>
      </c>
      <c r="J745" s="28">
        <v>0</v>
      </c>
      <c r="K745" s="28">
        <v>0</v>
      </c>
      <c r="L745" s="28">
        <v>0</v>
      </c>
      <c r="M745" s="29"/>
      <c r="N745" s="25"/>
    </row>
    <row r="746" spans="1:14" ht="12.75">
      <c r="A746" s="35"/>
      <c r="B746" s="224"/>
      <c r="C746" s="224"/>
      <c r="D746" s="30" t="s">
        <v>4086</v>
      </c>
      <c r="E746" s="26">
        <v>10</v>
      </c>
      <c r="F746" s="28">
        <v>0</v>
      </c>
      <c r="G746" s="28">
        <v>0</v>
      </c>
      <c r="H746" s="28">
        <v>5</v>
      </c>
      <c r="I746" s="28">
        <v>5</v>
      </c>
      <c r="J746" s="28">
        <v>0</v>
      </c>
      <c r="K746" s="28">
        <v>0</v>
      </c>
      <c r="L746" s="28">
        <v>0</v>
      </c>
      <c r="M746" s="29"/>
      <c r="N746" s="25"/>
    </row>
    <row r="747" spans="1:14" ht="12.75">
      <c r="A747" s="35"/>
      <c r="B747" s="224"/>
      <c r="C747" s="224"/>
      <c r="D747" s="30" t="s">
        <v>4094</v>
      </c>
      <c r="E747" s="26">
        <v>3</v>
      </c>
      <c r="F747" s="28">
        <v>0</v>
      </c>
      <c r="G747" s="28">
        <v>3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9"/>
      <c r="N747" s="25"/>
    </row>
    <row r="748" spans="1:14" ht="12.75">
      <c r="A748" s="35"/>
      <c r="B748" s="224"/>
      <c r="C748" s="224"/>
      <c r="D748" s="30" t="s">
        <v>4091</v>
      </c>
      <c r="E748" s="26">
        <v>3</v>
      </c>
      <c r="F748" s="28">
        <v>1</v>
      </c>
      <c r="G748" s="28">
        <v>1</v>
      </c>
      <c r="H748" s="28">
        <v>1</v>
      </c>
      <c r="I748" s="28">
        <v>0</v>
      </c>
      <c r="J748" s="28">
        <v>0</v>
      </c>
      <c r="K748" s="28">
        <v>0</v>
      </c>
      <c r="L748" s="28">
        <v>0</v>
      </c>
      <c r="M748" s="29"/>
      <c r="N748" s="25"/>
    </row>
    <row r="749" spans="1:14" ht="12.75">
      <c r="A749" s="34" t="s">
        <v>3747</v>
      </c>
      <c r="B749" s="215" t="s">
        <v>3748</v>
      </c>
      <c r="C749" s="215"/>
      <c r="D749" s="30" t="s">
        <v>4081</v>
      </c>
      <c r="E749" s="26">
        <v>139</v>
      </c>
      <c r="F749" s="28">
        <v>29</v>
      </c>
      <c r="G749" s="28">
        <v>30</v>
      </c>
      <c r="H749" s="28">
        <v>38</v>
      </c>
      <c r="I749" s="28">
        <v>26</v>
      </c>
      <c r="J749" s="28">
        <v>16</v>
      </c>
      <c r="K749" s="28">
        <v>0</v>
      </c>
      <c r="L749" s="28">
        <v>0</v>
      </c>
      <c r="M749" s="29"/>
      <c r="N749" s="25"/>
    </row>
    <row r="750" spans="1:14" ht="12.75">
      <c r="A750" s="35"/>
      <c r="B750" s="224"/>
      <c r="C750" s="224"/>
      <c r="D750" s="30" t="s">
        <v>1919</v>
      </c>
      <c r="E750" s="26">
        <v>5</v>
      </c>
      <c r="F750" s="28">
        <v>3</v>
      </c>
      <c r="G750" s="28">
        <v>2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9"/>
      <c r="N750" s="25"/>
    </row>
    <row r="751" spans="1:14" ht="12.75">
      <c r="A751" s="35"/>
      <c r="B751" s="224"/>
      <c r="C751" s="224"/>
      <c r="D751" s="30" t="s">
        <v>4082</v>
      </c>
      <c r="E751" s="26">
        <v>2</v>
      </c>
      <c r="F751" s="28">
        <v>1</v>
      </c>
      <c r="G751" s="28">
        <v>1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9"/>
      <c r="N751" s="25"/>
    </row>
    <row r="752" spans="1:14" ht="12.75">
      <c r="A752" s="35"/>
      <c r="B752" s="224"/>
      <c r="C752" s="224"/>
      <c r="D752" s="30" t="s">
        <v>4088</v>
      </c>
      <c r="E752" s="26">
        <v>22</v>
      </c>
      <c r="F752" s="28">
        <v>6</v>
      </c>
      <c r="G752" s="28">
        <v>6</v>
      </c>
      <c r="H752" s="28">
        <v>6</v>
      </c>
      <c r="I752" s="28">
        <v>4</v>
      </c>
      <c r="J752" s="28">
        <v>0</v>
      </c>
      <c r="K752" s="28">
        <v>0</v>
      </c>
      <c r="L752" s="28">
        <v>0</v>
      </c>
      <c r="M752" s="29"/>
      <c r="N752" s="25"/>
    </row>
    <row r="753" spans="1:14" ht="12.75">
      <c r="A753" s="35"/>
      <c r="B753" s="224"/>
      <c r="C753" s="224"/>
      <c r="D753" s="30" t="s">
        <v>4090</v>
      </c>
      <c r="E753" s="26">
        <v>13</v>
      </c>
      <c r="F753" s="28">
        <v>3</v>
      </c>
      <c r="G753" s="28">
        <v>3</v>
      </c>
      <c r="H753" s="28">
        <v>3</v>
      </c>
      <c r="I753" s="28">
        <v>2</v>
      </c>
      <c r="J753" s="28">
        <v>2</v>
      </c>
      <c r="K753" s="28">
        <v>0</v>
      </c>
      <c r="L753" s="28">
        <v>0</v>
      </c>
      <c r="M753" s="29"/>
      <c r="N753" s="25"/>
    </row>
    <row r="754" spans="1:14" ht="12.75">
      <c r="A754" s="35"/>
      <c r="B754" s="224"/>
      <c r="C754" s="224"/>
      <c r="D754" s="30" t="s">
        <v>4089</v>
      </c>
      <c r="E754" s="26">
        <v>12</v>
      </c>
      <c r="F754" s="28">
        <v>0</v>
      </c>
      <c r="G754" s="28">
        <v>0</v>
      </c>
      <c r="H754" s="28">
        <v>6</v>
      </c>
      <c r="I754" s="28">
        <v>6</v>
      </c>
      <c r="J754" s="28">
        <v>0</v>
      </c>
      <c r="K754" s="28">
        <v>0</v>
      </c>
      <c r="L754" s="28">
        <v>0</v>
      </c>
      <c r="M754" s="29"/>
      <c r="N754" s="25"/>
    </row>
    <row r="755" spans="1:14" ht="12.75">
      <c r="A755" s="35"/>
      <c r="B755" s="224"/>
      <c r="C755" s="224"/>
      <c r="D755" s="30" t="s">
        <v>4086</v>
      </c>
      <c r="E755" s="26">
        <v>14</v>
      </c>
      <c r="F755" s="28">
        <v>0</v>
      </c>
      <c r="G755" s="28">
        <v>0</v>
      </c>
      <c r="H755" s="28">
        <v>6</v>
      </c>
      <c r="I755" s="28">
        <v>4</v>
      </c>
      <c r="J755" s="28">
        <v>4</v>
      </c>
      <c r="K755" s="28">
        <v>0</v>
      </c>
      <c r="L755" s="28">
        <v>0</v>
      </c>
      <c r="M755" s="29"/>
      <c r="N755" s="25"/>
    </row>
    <row r="756" spans="1:14" ht="12.75">
      <c r="A756" s="35"/>
      <c r="B756" s="224"/>
      <c r="C756" s="224"/>
      <c r="D756" s="30" t="s">
        <v>4094</v>
      </c>
      <c r="E756" s="26">
        <v>2</v>
      </c>
      <c r="F756" s="28">
        <v>1</v>
      </c>
      <c r="G756" s="28">
        <v>1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9"/>
      <c r="N756" s="25"/>
    </row>
    <row r="757" spans="1:14" ht="12.75">
      <c r="A757" s="35"/>
      <c r="B757" s="224"/>
      <c r="C757" s="224"/>
      <c r="D757" s="30" t="s">
        <v>4093</v>
      </c>
      <c r="E757" s="26">
        <v>25</v>
      </c>
      <c r="F757" s="28">
        <v>7</v>
      </c>
      <c r="G757" s="28">
        <v>9</v>
      </c>
      <c r="H757" s="28">
        <v>9</v>
      </c>
      <c r="I757" s="28">
        <v>0</v>
      </c>
      <c r="J757" s="28">
        <v>0</v>
      </c>
      <c r="K757" s="28">
        <v>0</v>
      </c>
      <c r="L757" s="28">
        <v>0</v>
      </c>
      <c r="M757" s="29"/>
      <c r="N757" s="25"/>
    </row>
    <row r="758" spans="1:14" ht="12.75">
      <c r="A758" s="35"/>
      <c r="B758" s="224"/>
      <c r="C758" s="224"/>
      <c r="D758" s="30" t="s">
        <v>4091</v>
      </c>
      <c r="E758" s="26">
        <v>44</v>
      </c>
      <c r="F758" s="28">
        <v>8</v>
      </c>
      <c r="G758" s="28">
        <v>8</v>
      </c>
      <c r="H758" s="28">
        <v>8</v>
      </c>
      <c r="I758" s="28">
        <v>10</v>
      </c>
      <c r="J758" s="28">
        <v>10</v>
      </c>
      <c r="K758" s="28">
        <v>0</v>
      </c>
      <c r="L758" s="28">
        <v>0</v>
      </c>
      <c r="M758" s="29"/>
      <c r="N758" s="25"/>
    </row>
    <row r="759" spans="1:14" ht="12.75">
      <c r="A759" s="34" t="s">
        <v>3756</v>
      </c>
      <c r="B759" s="215" t="s">
        <v>3757</v>
      </c>
      <c r="C759" s="215"/>
      <c r="D759" s="30" t="s">
        <v>4081</v>
      </c>
      <c r="E759" s="26">
        <v>62</v>
      </c>
      <c r="F759" s="28">
        <v>20</v>
      </c>
      <c r="G759" s="28">
        <v>15</v>
      </c>
      <c r="H759" s="28">
        <v>14</v>
      </c>
      <c r="I759" s="28">
        <v>13</v>
      </c>
      <c r="J759" s="28">
        <v>0</v>
      </c>
      <c r="K759" s="28">
        <v>0</v>
      </c>
      <c r="L759" s="28">
        <v>0</v>
      </c>
      <c r="M759" s="29"/>
      <c r="N759" s="25"/>
    </row>
    <row r="760" spans="1:14" ht="12.75">
      <c r="A760" s="35"/>
      <c r="B760" s="224"/>
      <c r="C760" s="224"/>
      <c r="D760" s="30" t="s">
        <v>1919</v>
      </c>
      <c r="E760" s="26">
        <v>8</v>
      </c>
      <c r="F760" s="28">
        <v>5</v>
      </c>
      <c r="G760" s="28">
        <v>3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9"/>
      <c r="N760" s="25"/>
    </row>
    <row r="761" spans="1:14" ht="12.75">
      <c r="A761" s="35"/>
      <c r="B761" s="224"/>
      <c r="C761" s="224"/>
      <c r="D761" s="30" t="s">
        <v>4088</v>
      </c>
      <c r="E761" s="26">
        <v>41</v>
      </c>
      <c r="F761" s="28">
        <v>12</v>
      </c>
      <c r="G761" s="28">
        <v>10</v>
      </c>
      <c r="H761" s="28">
        <v>10</v>
      </c>
      <c r="I761" s="28">
        <v>9</v>
      </c>
      <c r="J761" s="28">
        <v>0</v>
      </c>
      <c r="K761" s="28">
        <v>0</v>
      </c>
      <c r="L761" s="28">
        <v>0</v>
      </c>
      <c r="M761" s="29"/>
      <c r="N761" s="25"/>
    </row>
    <row r="762" spans="1:14" ht="12.75">
      <c r="A762" s="35"/>
      <c r="B762" s="224"/>
      <c r="C762" s="224"/>
      <c r="D762" s="30" t="s">
        <v>4090</v>
      </c>
      <c r="E762" s="26">
        <v>9</v>
      </c>
      <c r="F762" s="28">
        <v>3</v>
      </c>
      <c r="G762" s="28">
        <v>2</v>
      </c>
      <c r="H762" s="28">
        <v>2</v>
      </c>
      <c r="I762" s="28">
        <v>2</v>
      </c>
      <c r="J762" s="28">
        <v>0</v>
      </c>
      <c r="K762" s="28">
        <v>0</v>
      </c>
      <c r="L762" s="28">
        <v>0</v>
      </c>
      <c r="M762" s="29"/>
      <c r="N762" s="25"/>
    </row>
    <row r="763" spans="1:14" ht="12.75">
      <c r="A763" s="35"/>
      <c r="B763" s="224"/>
      <c r="C763" s="224"/>
      <c r="D763" s="30" t="s">
        <v>4086</v>
      </c>
      <c r="E763" s="26">
        <v>4</v>
      </c>
      <c r="F763" s="28">
        <v>0</v>
      </c>
      <c r="G763" s="28">
        <v>0</v>
      </c>
      <c r="H763" s="28">
        <v>2</v>
      </c>
      <c r="I763" s="28">
        <v>2</v>
      </c>
      <c r="J763" s="28">
        <v>0</v>
      </c>
      <c r="K763" s="28">
        <v>0</v>
      </c>
      <c r="L763" s="28">
        <v>0</v>
      </c>
      <c r="M763" s="29"/>
      <c r="N763" s="25"/>
    </row>
    <row r="764" spans="1:14" ht="12.75">
      <c r="A764" s="34" t="s">
        <v>3760</v>
      </c>
      <c r="B764" s="215" t="s">
        <v>3761</v>
      </c>
      <c r="C764" s="215"/>
      <c r="D764" s="30" t="s">
        <v>4081</v>
      </c>
      <c r="E764" s="26">
        <v>18</v>
      </c>
      <c r="F764" s="28">
        <v>6</v>
      </c>
      <c r="G764" s="28">
        <v>6</v>
      </c>
      <c r="H764" s="28">
        <v>3</v>
      </c>
      <c r="I764" s="28">
        <v>3</v>
      </c>
      <c r="J764" s="28">
        <v>0</v>
      </c>
      <c r="K764" s="28">
        <v>0</v>
      </c>
      <c r="L764" s="28">
        <v>0</v>
      </c>
      <c r="M764" s="29"/>
      <c r="N764" s="25"/>
    </row>
    <row r="765" spans="1:14" ht="12.75">
      <c r="A765" s="35"/>
      <c r="B765" s="224"/>
      <c r="C765" s="224"/>
      <c r="D765" s="30" t="s">
        <v>4088</v>
      </c>
      <c r="E765" s="26">
        <v>6</v>
      </c>
      <c r="F765" s="28">
        <v>3</v>
      </c>
      <c r="G765" s="28">
        <v>3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9"/>
      <c r="N765" s="25"/>
    </row>
    <row r="766" spans="1:14" ht="12.75">
      <c r="A766" s="35"/>
      <c r="B766" s="224"/>
      <c r="C766" s="224"/>
      <c r="D766" s="30" t="s">
        <v>4089</v>
      </c>
      <c r="E766" s="26">
        <v>6</v>
      </c>
      <c r="F766" s="28">
        <v>0</v>
      </c>
      <c r="G766" s="28">
        <v>0</v>
      </c>
      <c r="H766" s="28">
        <v>3</v>
      </c>
      <c r="I766" s="28">
        <v>3</v>
      </c>
      <c r="J766" s="28">
        <v>0</v>
      </c>
      <c r="K766" s="28">
        <v>0</v>
      </c>
      <c r="L766" s="28">
        <v>0</v>
      </c>
      <c r="M766" s="29"/>
      <c r="N766" s="25"/>
    </row>
    <row r="767" spans="1:14" ht="12.75">
      <c r="A767" s="35"/>
      <c r="B767" s="224"/>
      <c r="C767" s="224"/>
      <c r="D767" s="30" t="s">
        <v>4094</v>
      </c>
      <c r="E767" s="26">
        <v>6</v>
      </c>
      <c r="F767" s="28">
        <v>3</v>
      </c>
      <c r="G767" s="28">
        <v>3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9"/>
      <c r="N767" s="25"/>
    </row>
    <row r="768" spans="1:14" ht="12.75">
      <c r="A768" s="34" t="s">
        <v>3762</v>
      </c>
      <c r="B768" s="215" t="s">
        <v>3763</v>
      </c>
      <c r="C768" s="215"/>
      <c r="D768" s="30" t="s">
        <v>4081</v>
      </c>
      <c r="E768" s="26">
        <v>164</v>
      </c>
      <c r="F768" s="28">
        <v>36</v>
      </c>
      <c r="G768" s="28">
        <v>46</v>
      </c>
      <c r="H768" s="28">
        <v>46</v>
      </c>
      <c r="I768" s="28">
        <v>36</v>
      </c>
      <c r="J768" s="28">
        <v>0</v>
      </c>
      <c r="K768" s="28">
        <v>0</v>
      </c>
      <c r="L768" s="28">
        <v>0</v>
      </c>
      <c r="M768" s="29"/>
      <c r="N768" s="25"/>
    </row>
    <row r="769" spans="1:14" ht="12.75">
      <c r="A769" s="35"/>
      <c r="B769" s="224"/>
      <c r="C769" s="224"/>
      <c r="D769" s="30" t="s">
        <v>1919</v>
      </c>
      <c r="E769" s="26">
        <v>5</v>
      </c>
      <c r="F769" s="28">
        <v>4</v>
      </c>
      <c r="G769" s="28">
        <v>1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9"/>
      <c r="N769" s="25"/>
    </row>
    <row r="770" spans="1:14" ht="12.75">
      <c r="A770" s="35"/>
      <c r="B770" s="224"/>
      <c r="C770" s="224"/>
      <c r="D770" s="30" t="s">
        <v>4083</v>
      </c>
      <c r="E770" s="26">
        <v>111</v>
      </c>
      <c r="F770" s="28">
        <v>21</v>
      </c>
      <c r="G770" s="28">
        <v>31</v>
      </c>
      <c r="H770" s="28">
        <v>33</v>
      </c>
      <c r="I770" s="28">
        <v>26</v>
      </c>
      <c r="J770" s="28">
        <v>0</v>
      </c>
      <c r="K770" s="28">
        <v>0</v>
      </c>
      <c r="L770" s="28">
        <v>0</v>
      </c>
      <c r="M770" s="29"/>
      <c r="N770" s="25"/>
    </row>
    <row r="771" spans="1:14" ht="12.75">
      <c r="A771" s="35"/>
      <c r="B771" s="224"/>
      <c r="C771" s="224"/>
      <c r="D771" s="30" t="s">
        <v>4084</v>
      </c>
      <c r="E771" s="26">
        <v>45</v>
      </c>
      <c r="F771" s="28">
        <v>11</v>
      </c>
      <c r="G771" s="28">
        <v>14</v>
      </c>
      <c r="H771" s="28">
        <v>12</v>
      </c>
      <c r="I771" s="28">
        <v>8</v>
      </c>
      <c r="J771" s="28">
        <v>0</v>
      </c>
      <c r="K771" s="28">
        <v>0</v>
      </c>
      <c r="L771" s="28">
        <v>0</v>
      </c>
      <c r="M771" s="29"/>
      <c r="N771" s="25"/>
    </row>
    <row r="772" spans="1:14" ht="12.75">
      <c r="A772" s="35"/>
      <c r="B772" s="224"/>
      <c r="C772" s="224"/>
      <c r="D772" s="30" t="s">
        <v>4086</v>
      </c>
      <c r="E772" s="26">
        <v>3</v>
      </c>
      <c r="F772" s="28">
        <v>0</v>
      </c>
      <c r="G772" s="28">
        <v>0</v>
      </c>
      <c r="H772" s="28">
        <v>1</v>
      </c>
      <c r="I772" s="28">
        <v>2</v>
      </c>
      <c r="J772" s="28">
        <v>0</v>
      </c>
      <c r="K772" s="28">
        <v>0</v>
      </c>
      <c r="L772" s="28">
        <v>0</v>
      </c>
      <c r="M772" s="29"/>
      <c r="N772" s="25"/>
    </row>
    <row r="773" spans="1:14" ht="12.75">
      <c r="A773" s="34" t="s">
        <v>3769</v>
      </c>
      <c r="B773" s="215" t="s">
        <v>3770</v>
      </c>
      <c r="C773" s="215"/>
      <c r="D773" s="30" t="s">
        <v>4081</v>
      </c>
      <c r="E773" s="26">
        <v>157</v>
      </c>
      <c r="F773" s="28">
        <v>37</v>
      </c>
      <c r="G773" s="28">
        <v>39</v>
      </c>
      <c r="H773" s="28">
        <v>40</v>
      </c>
      <c r="I773" s="28">
        <v>41</v>
      </c>
      <c r="J773" s="28">
        <v>0</v>
      </c>
      <c r="K773" s="28">
        <v>0</v>
      </c>
      <c r="L773" s="28">
        <v>0</v>
      </c>
      <c r="M773" s="29"/>
      <c r="N773" s="25"/>
    </row>
    <row r="774" spans="1:14" ht="12.75">
      <c r="A774" s="35"/>
      <c r="B774" s="224"/>
      <c r="C774" s="224"/>
      <c r="D774" s="30" t="s">
        <v>4083</v>
      </c>
      <c r="E774" s="26">
        <v>115</v>
      </c>
      <c r="F774" s="28">
        <v>30</v>
      </c>
      <c r="G774" s="28">
        <v>30</v>
      </c>
      <c r="H774" s="28">
        <v>29</v>
      </c>
      <c r="I774" s="28">
        <v>26</v>
      </c>
      <c r="J774" s="28">
        <v>0</v>
      </c>
      <c r="K774" s="28">
        <v>0</v>
      </c>
      <c r="L774" s="28">
        <v>0</v>
      </c>
      <c r="M774" s="29"/>
      <c r="N774" s="25"/>
    </row>
    <row r="775" spans="1:14" ht="12.75">
      <c r="A775" s="35"/>
      <c r="B775" s="224"/>
      <c r="C775" s="224"/>
      <c r="D775" s="30" t="s">
        <v>4084</v>
      </c>
      <c r="E775" s="26">
        <v>38</v>
      </c>
      <c r="F775" s="28">
        <v>7</v>
      </c>
      <c r="G775" s="28">
        <v>9</v>
      </c>
      <c r="H775" s="28">
        <v>11</v>
      </c>
      <c r="I775" s="28">
        <v>11</v>
      </c>
      <c r="J775" s="28">
        <v>0</v>
      </c>
      <c r="K775" s="28">
        <v>0</v>
      </c>
      <c r="L775" s="28">
        <v>0</v>
      </c>
      <c r="M775" s="29"/>
      <c r="N775" s="25"/>
    </row>
    <row r="776" spans="1:14" ht="12.75">
      <c r="A776" s="35"/>
      <c r="B776" s="224"/>
      <c r="C776" s="224"/>
      <c r="D776" s="30" t="s">
        <v>4086</v>
      </c>
      <c r="E776" s="26">
        <v>4</v>
      </c>
      <c r="F776" s="28">
        <v>0</v>
      </c>
      <c r="G776" s="28">
        <v>0</v>
      </c>
      <c r="H776" s="28">
        <v>0</v>
      </c>
      <c r="I776" s="28">
        <v>4</v>
      </c>
      <c r="J776" s="28">
        <v>0</v>
      </c>
      <c r="K776" s="28">
        <v>0</v>
      </c>
      <c r="L776" s="28">
        <v>0</v>
      </c>
      <c r="M776" s="29"/>
      <c r="N776" s="25"/>
    </row>
    <row r="777" spans="1:14" ht="12.75">
      <c r="A777" s="34" t="s">
        <v>3776</v>
      </c>
      <c r="B777" s="215" t="s">
        <v>3777</v>
      </c>
      <c r="C777" s="215"/>
      <c r="D777" s="30" t="s">
        <v>4081</v>
      </c>
      <c r="E777" s="26">
        <v>175</v>
      </c>
      <c r="F777" s="28">
        <v>42</v>
      </c>
      <c r="G777" s="28">
        <v>38</v>
      </c>
      <c r="H777" s="28">
        <v>42</v>
      </c>
      <c r="I777" s="28">
        <v>45</v>
      </c>
      <c r="J777" s="28">
        <v>8</v>
      </c>
      <c r="K777" s="28">
        <v>0</v>
      </c>
      <c r="L777" s="28">
        <v>0</v>
      </c>
      <c r="M777" s="29"/>
      <c r="N777" s="25"/>
    </row>
    <row r="778" spans="1:14" ht="12.75">
      <c r="A778" s="35"/>
      <c r="B778" s="224"/>
      <c r="C778" s="224"/>
      <c r="D778" s="30" t="s">
        <v>1919</v>
      </c>
      <c r="E778" s="26">
        <v>2</v>
      </c>
      <c r="F778" s="28">
        <v>1</v>
      </c>
      <c r="G778" s="28">
        <v>1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9"/>
      <c r="N778" s="25"/>
    </row>
    <row r="779" spans="1:14" ht="12.75">
      <c r="A779" s="35"/>
      <c r="B779" s="224"/>
      <c r="C779" s="224"/>
      <c r="D779" s="30" t="s">
        <v>4088</v>
      </c>
      <c r="E779" s="26">
        <v>52</v>
      </c>
      <c r="F779" s="28">
        <v>15</v>
      </c>
      <c r="G779" s="28">
        <v>14</v>
      </c>
      <c r="H779" s="28">
        <v>12</v>
      </c>
      <c r="I779" s="28">
        <v>11</v>
      </c>
      <c r="J779" s="28">
        <v>0</v>
      </c>
      <c r="K779" s="28">
        <v>0</v>
      </c>
      <c r="L779" s="28">
        <v>0</v>
      </c>
      <c r="M779" s="29"/>
      <c r="N779" s="25"/>
    </row>
    <row r="780" spans="1:14" ht="12.75">
      <c r="A780" s="35"/>
      <c r="B780" s="224"/>
      <c r="C780" s="224"/>
      <c r="D780" s="30" t="s">
        <v>4090</v>
      </c>
      <c r="E780" s="26">
        <v>52</v>
      </c>
      <c r="F780" s="28">
        <v>16</v>
      </c>
      <c r="G780" s="28">
        <v>13</v>
      </c>
      <c r="H780" s="28">
        <v>12</v>
      </c>
      <c r="I780" s="28">
        <v>11</v>
      </c>
      <c r="J780" s="28">
        <v>0</v>
      </c>
      <c r="K780" s="28">
        <v>0</v>
      </c>
      <c r="L780" s="28">
        <v>0</v>
      </c>
      <c r="M780" s="29"/>
      <c r="N780" s="25"/>
    </row>
    <row r="781" spans="1:14" ht="12.75">
      <c r="A781" s="35"/>
      <c r="B781" s="224"/>
      <c r="C781" s="224"/>
      <c r="D781" s="30" t="s">
        <v>4089</v>
      </c>
      <c r="E781" s="26">
        <v>6</v>
      </c>
      <c r="F781" s="28">
        <v>0</v>
      </c>
      <c r="G781" s="28">
        <v>0</v>
      </c>
      <c r="H781" s="28">
        <v>2</v>
      </c>
      <c r="I781" s="28">
        <v>4</v>
      </c>
      <c r="J781" s="28">
        <v>0</v>
      </c>
      <c r="K781" s="28">
        <v>0</v>
      </c>
      <c r="L781" s="28">
        <v>0</v>
      </c>
      <c r="M781" s="29"/>
      <c r="N781" s="25"/>
    </row>
    <row r="782" spans="1:14" ht="12.75">
      <c r="A782" s="35"/>
      <c r="B782" s="224"/>
      <c r="C782" s="224"/>
      <c r="D782" s="30" t="s">
        <v>4086</v>
      </c>
      <c r="E782" s="26">
        <v>19</v>
      </c>
      <c r="F782" s="28">
        <v>0</v>
      </c>
      <c r="G782" s="28">
        <v>0</v>
      </c>
      <c r="H782" s="28">
        <v>8</v>
      </c>
      <c r="I782" s="28">
        <v>11</v>
      </c>
      <c r="J782" s="28">
        <v>0</v>
      </c>
      <c r="K782" s="28">
        <v>0</v>
      </c>
      <c r="L782" s="28">
        <v>0</v>
      </c>
      <c r="M782" s="29"/>
      <c r="N782" s="25"/>
    </row>
    <row r="783" spans="1:14" ht="12.75">
      <c r="A783" s="35"/>
      <c r="B783" s="224"/>
      <c r="C783" s="224"/>
      <c r="D783" s="30" t="s">
        <v>4093</v>
      </c>
      <c r="E783" s="26">
        <v>4</v>
      </c>
      <c r="F783" s="28">
        <v>2</v>
      </c>
      <c r="G783" s="28">
        <v>2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9"/>
      <c r="N783" s="25"/>
    </row>
    <row r="784" spans="1:14" ht="12.75">
      <c r="A784" s="35"/>
      <c r="B784" s="224"/>
      <c r="C784" s="224"/>
      <c r="D784" s="30" t="s">
        <v>4091</v>
      </c>
      <c r="E784" s="26">
        <v>40</v>
      </c>
      <c r="F784" s="28">
        <v>8</v>
      </c>
      <c r="G784" s="28">
        <v>8</v>
      </c>
      <c r="H784" s="28">
        <v>8</v>
      </c>
      <c r="I784" s="28">
        <v>8</v>
      </c>
      <c r="J784" s="28">
        <v>8</v>
      </c>
      <c r="K784" s="28">
        <v>0</v>
      </c>
      <c r="L784" s="28">
        <v>0</v>
      </c>
      <c r="M784" s="29"/>
      <c r="N784" s="25"/>
    </row>
    <row r="785" spans="1:14" ht="12.75">
      <c r="A785" s="34" t="s">
        <v>3783</v>
      </c>
      <c r="B785" s="215" t="s">
        <v>3784</v>
      </c>
      <c r="C785" s="215"/>
      <c r="D785" s="30" t="s">
        <v>4081</v>
      </c>
      <c r="E785" s="26">
        <v>199</v>
      </c>
      <c r="F785" s="28">
        <v>58</v>
      </c>
      <c r="G785" s="28">
        <v>48</v>
      </c>
      <c r="H785" s="28">
        <v>42</v>
      </c>
      <c r="I785" s="28">
        <v>51</v>
      </c>
      <c r="J785" s="28">
        <v>0</v>
      </c>
      <c r="K785" s="28">
        <v>0</v>
      </c>
      <c r="L785" s="28">
        <v>0</v>
      </c>
      <c r="M785" s="29"/>
      <c r="N785" s="25"/>
    </row>
    <row r="786" spans="1:14" ht="12.75">
      <c r="A786" s="35"/>
      <c r="B786" s="224"/>
      <c r="C786" s="224"/>
      <c r="D786" s="30" t="s">
        <v>1919</v>
      </c>
      <c r="E786" s="26">
        <v>13</v>
      </c>
      <c r="F786" s="28">
        <v>8</v>
      </c>
      <c r="G786" s="28">
        <v>5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9"/>
      <c r="N786" s="25"/>
    </row>
    <row r="787" spans="1:14" ht="12.75">
      <c r="A787" s="35"/>
      <c r="B787" s="224"/>
      <c r="C787" s="224"/>
      <c r="D787" s="30" t="s">
        <v>4082</v>
      </c>
      <c r="E787" s="26">
        <v>9</v>
      </c>
      <c r="F787" s="28">
        <v>5</v>
      </c>
      <c r="G787" s="28">
        <v>4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9"/>
      <c r="N787" s="25"/>
    </row>
    <row r="788" spans="1:14" ht="12.75">
      <c r="A788" s="35"/>
      <c r="B788" s="224"/>
      <c r="C788" s="224"/>
      <c r="D788" s="30" t="s">
        <v>4088</v>
      </c>
      <c r="E788" s="26">
        <v>81</v>
      </c>
      <c r="F788" s="28">
        <v>24</v>
      </c>
      <c r="G788" s="28">
        <v>19</v>
      </c>
      <c r="H788" s="28">
        <v>19</v>
      </c>
      <c r="I788" s="28">
        <v>19</v>
      </c>
      <c r="J788" s="28">
        <v>0</v>
      </c>
      <c r="K788" s="28">
        <v>0</v>
      </c>
      <c r="L788" s="28">
        <v>0</v>
      </c>
      <c r="M788" s="29"/>
      <c r="N788" s="25"/>
    </row>
    <row r="789" spans="1:14" ht="12.75">
      <c r="A789" s="35"/>
      <c r="B789" s="224"/>
      <c r="C789" s="224"/>
      <c r="D789" s="30" t="s">
        <v>4090</v>
      </c>
      <c r="E789" s="26">
        <v>53</v>
      </c>
      <c r="F789" s="28">
        <v>18</v>
      </c>
      <c r="G789" s="28">
        <v>14</v>
      </c>
      <c r="H789" s="28">
        <v>11</v>
      </c>
      <c r="I789" s="28">
        <v>10</v>
      </c>
      <c r="J789" s="28">
        <v>0</v>
      </c>
      <c r="K789" s="28">
        <v>0</v>
      </c>
      <c r="L789" s="28">
        <v>0</v>
      </c>
      <c r="M789" s="29"/>
      <c r="N789" s="25"/>
    </row>
    <row r="790" spans="1:14" ht="12.75">
      <c r="A790" s="35"/>
      <c r="B790" s="224"/>
      <c r="C790" s="224"/>
      <c r="D790" s="30" t="s">
        <v>4089</v>
      </c>
      <c r="E790" s="26">
        <v>13</v>
      </c>
      <c r="F790" s="28">
        <v>0</v>
      </c>
      <c r="G790" s="28">
        <v>0</v>
      </c>
      <c r="H790" s="28">
        <v>5</v>
      </c>
      <c r="I790" s="28">
        <v>8</v>
      </c>
      <c r="J790" s="28">
        <v>0</v>
      </c>
      <c r="K790" s="28">
        <v>0</v>
      </c>
      <c r="L790" s="28">
        <v>0</v>
      </c>
      <c r="M790" s="29"/>
      <c r="N790" s="25"/>
    </row>
    <row r="791" spans="1:14" ht="12.75">
      <c r="A791" s="35"/>
      <c r="B791" s="224"/>
      <c r="C791" s="224"/>
      <c r="D791" s="30" t="s">
        <v>4086</v>
      </c>
      <c r="E791" s="26">
        <v>21</v>
      </c>
      <c r="F791" s="28">
        <v>0</v>
      </c>
      <c r="G791" s="28">
        <v>0</v>
      </c>
      <c r="H791" s="28">
        <v>7</v>
      </c>
      <c r="I791" s="28">
        <v>14</v>
      </c>
      <c r="J791" s="28">
        <v>0</v>
      </c>
      <c r="K791" s="28">
        <v>0</v>
      </c>
      <c r="L791" s="28">
        <v>0</v>
      </c>
      <c r="M791" s="29"/>
      <c r="N791" s="25"/>
    </row>
    <row r="792" spans="1:14" ht="12.75">
      <c r="A792" s="35"/>
      <c r="B792" s="224"/>
      <c r="C792" s="224"/>
      <c r="D792" s="30" t="s">
        <v>4093</v>
      </c>
      <c r="E792" s="26">
        <v>9</v>
      </c>
      <c r="F792" s="28">
        <v>3</v>
      </c>
      <c r="G792" s="28">
        <v>6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9"/>
      <c r="N792" s="25"/>
    </row>
    <row r="793" spans="1:14" ht="12.75">
      <c r="A793" s="34" t="s">
        <v>3789</v>
      </c>
      <c r="B793" s="215" t="s">
        <v>3790</v>
      </c>
      <c r="C793" s="215"/>
      <c r="D793" s="30" t="s">
        <v>4081</v>
      </c>
      <c r="E793" s="26">
        <v>190</v>
      </c>
      <c r="F793" s="28">
        <v>41</v>
      </c>
      <c r="G793" s="28">
        <v>40</v>
      </c>
      <c r="H793" s="28">
        <v>48</v>
      </c>
      <c r="I793" s="28">
        <v>49</v>
      </c>
      <c r="J793" s="28">
        <v>12</v>
      </c>
      <c r="K793" s="28">
        <v>0</v>
      </c>
      <c r="L793" s="28">
        <v>0</v>
      </c>
      <c r="M793" s="29"/>
      <c r="N793" s="25"/>
    </row>
    <row r="794" spans="1:14" ht="12.75">
      <c r="A794" s="35"/>
      <c r="B794" s="224"/>
      <c r="C794" s="224"/>
      <c r="D794" s="30" t="s">
        <v>1919</v>
      </c>
      <c r="E794" s="26">
        <v>1</v>
      </c>
      <c r="F794" s="28">
        <v>1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9"/>
      <c r="N794" s="25"/>
    </row>
    <row r="795" spans="1:14" ht="12.75">
      <c r="A795" s="35"/>
      <c r="B795" s="224"/>
      <c r="C795" s="224"/>
      <c r="D795" s="30" t="s">
        <v>4082</v>
      </c>
      <c r="E795" s="26">
        <v>6</v>
      </c>
      <c r="F795" s="28">
        <v>3</v>
      </c>
      <c r="G795" s="28">
        <v>3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9"/>
      <c r="N795" s="25"/>
    </row>
    <row r="796" spans="1:14" ht="12.75">
      <c r="A796" s="35"/>
      <c r="B796" s="224"/>
      <c r="C796" s="224"/>
      <c r="D796" s="30" t="s">
        <v>4088</v>
      </c>
      <c r="E796" s="26">
        <v>67</v>
      </c>
      <c r="F796" s="28">
        <v>21</v>
      </c>
      <c r="G796" s="28">
        <v>15</v>
      </c>
      <c r="H796" s="28">
        <v>16</v>
      </c>
      <c r="I796" s="28">
        <v>15</v>
      </c>
      <c r="J796" s="28">
        <v>0</v>
      </c>
      <c r="K796" s="28">
        <v>0</v>
      </c>
      <c r="L796" s="28">
        <v>0</v>
      </c>
      <c r="M796" s="29"/>
      <c r="N796" s="25"/>
    </row>
    <row r="797" spans="1:14" ht="12.75">
      <c r="A797" s="35"/>
      <c r="B797" s="224"/>
      <c r="C797" s="224"/>
      <c r="D797" s="30" t="s">
        <v>4090</v>
      </c>
      <c r="E797" s="26">
        <v>42</v>
      </c>
      <c r="F797" s="28">
        <v>10</v>
      </c>
      <c r="G797" s="28">
        <v>10</v>
      </c>
      <c r="H797" s="28">
        <v>10</v>
      </c>
      <c r="I797" s="28">
        <v>12</v>
      </c>
      <c r="J797" s="28">
        <v>0</v>
      </c>
      <c r="K797" s="28">
        <v>0</v>
      </c>
      <c r="L797" s="28">
        <v>0</v>
      </c>
      <c r="M797" s="29"/>
      <c r="N797" s="25"/>
    </row>
    <row r="798" spans="1:14" ht="12.75">
      <c r="A798" s="35"/>
      <c r="B798" s="224"/>
      <c r="C798" s="224"/>
      <c r="D798" s="30" t="s">
        <v>4089</v>
      </c>
      <c r="E798" s="26">
        <v>14</v>
      </c>
      <c r="F798" s="28">
        <v>0</v>
      </c>
      <c r="G798" s="28">
        <v>0</v>
      </c>
      <c r="H798" s="28">
        <v>7</v>
      </c>
      <c r="I798" s="28">
        <v>7</v>
      </c>
      <c r="J798" s="28">
        <v>0</v>
      </c>
      <c r="K798" s="28">
        <v>0</v>
      </c>
      <c r="L798" s="28">
        <v>0</v>
      </c>
      <c r="M798" s="29"/>
      <c r="N798" s="25"/>
    </row>
    <row r="799" spans="1:14" ht="12.75">
      <c r="A799" s="35"/>
      <c r="B799" s="224"/>
      <c r="C799" s="224"/>
      <c r="D799" s="30" t="s">
        <v>4086</v>
      </c>
      <c r="E799" s="26">
        <v>6</v>
      </c>
      <c r="F799" s="28">
        <v>0</v>
      </c>
      <c r="G799" s="28">
        <v>0</v>
      </c>
      <c r="H799" s="28">
        <v>3</v>
      </c>
      <c r="I799" s="28">
        <v>3</v>
      </c>
      <c r="J799" s="28">
        <v>0</v>
      </c>
      <c r="K799" s="28">
        <v>0</v>
      </c>
      <c r="L799" s="28">
        <v>0</v>
      </c>
      <c r="M799" s="29"/>
      <c r="N799" s="25"/>
    </row>
    <row r="800" spans="1:14" ht="12.75">
      <c r="A800" s="35"/>
      <c r="B800" s="224"/>
      <c r="C800" s="224"/>
      <c r="D800" s="30" t="s">
        <v>4091</v>
      </c>
      <c r="E800" s="26">
        <v>54</v>
      </c>
      <c r="F800" s="28">
        <v>6</v>
      </c>
      <c r="G800" s="28">
        <v>12</v>
      </c>
      <c r="H800" s="28">
        <v>12</v>
      </c>
      <c r="I800" s="28">
        <v>12</v>
      </c>
      <c r="J800" s="28">
        <v>12</v>
      </c>
      <c r="K800" s="28">
        <v>0</v>
      </c>
      <c r="L800" s="28">
        <v>0</v>
      </c>
      <c r="M800" s="29"/>
      <c r="N800" s="25"/>
    </row>
    <row r="801" spans="1:14" ht="12.75">
      <c r="A801" s="34" t="s">
        <v>3796</v>
      </c>
      <c r="B801" s="215" t="s">
        <v>3797</v>
      </c>
      <c r="C801" s="215"/>
      <c r="D801" s="30" t="s">
        <v>4081</v>
      </c>
      <c r="E801" s="26">
        <v>123</v>
      </c>
      <c r="F801" s="28">
        <v>29</v>
      </c>
      <c r="G801" s="28">
        <v>28</v>
      </c>
      <c r="H801" s="28">
        <v>34</v>
      </c>
      <c r="I801" s="28">
        <v>32</v>
      </c>
      <c r="J801" s="28">
        <v>0</v>
      </c>
      <c r="K801" s="28">
        <v>0</v>
      </c>
      <c r="L801" s="28">
        <v>0</v>
      </c>
      <c r="M801" s="29"/>
      <c r="N801" s="25"/>
    </row>
    <row r="802" spans="1:14" ht="12.75">
      <c r="A802" s="35"/>
      <c r="B802" s="224"/>
      <c r="C802" s="224"/>
      <c r="D802" s="30" t="s">
        <v>4088</v>
      </c>
      <c r="E802" s="26">
        <v>62</v>
      </c>
      <c r="F802" s="28">
        <v>16</v>
      </c>
      <c r="G802" s="28">
        <v>16</v>
      </c>
      <c r="H802" s="28">
        <v>16</v>
      </c>
      <c r="I802" s="28">
        <v>14</v>
      </c>
      <c r="J802" s="28">
        <v>0</v>
      </c>
      <c r="K802" s="28">
        <v>0</v>
      </c>
      <c r="L802" s="28">
        <v>0</v>
      </c>
      <c r="M802" s="29"/>
      <c r="N802" s="25"/>
    </row>
    <row r="803" spans="1:14" ht="12.75">
      <c r="A803" s="35"/>
      <c r="B803" s="224"/>
      <c r="C803" s="224"/>
      <c r="D803" s="30" t="s">
        <v>4090</v>
      </c>
      <c r="E803" s="26">
        <v>42</v>
      </c>
      <c r="F803" s="28">
        <v>12</v>
      </c>
      <c r="G803" s="28">
        <v>10</v>
      </c>
      <c r="H803" s="28">
        <v>10</v>
      </c>
      <c r="I803" s="28">
        <v>10</v>
      </c>
      <c r="J803" s="28">
        <v>0</v>
      </c>
      <c r="K803" s="28">
        <v>0</v>
      </c>
      <c r="L803" s="28">
        <v>0</v>
      </c>
      <c r="M803" s="29"/>
      <c r="N803" s="25"/>
    </row>
    <row r="804" spans="1:14" ht="12.75">
      <c r="A804" s="35"/>
      <c r="B804" s="224"/>
      <c r="C804" s="224"/>
      <c r="D804" s="30" t="s">
        <v>4089</v>
      </c>
      <c r="E804" s="26">
        <v>5</v>
      </c>
      <c r="F804" s="28">
        <v>0</v>
      </c>
      <c r="G804" s="28">
        <v>0</v>
      </c>
      <c r="H804" s="28">
        <v>2</v>
      </c>
      <c r="I804" s="28">
        <v>3</v>
      </c>
      <c r="J804" s="28">
        <v>0</v>
      </c>
      <c r="K804" s="28">
        <v>0</v>
      </c>
      <c r="L804" s="28">
        <v>0</v>
      </c>
      <c r="M804" s="29"/>
      <c r="N804" s="25"/>
    </row>
    <row r="805" spans="1:14" ht="12.75">
      <c r="A805" s="35"/>
      <c r="B805" s="224"/>
      <c r="C805" s="224"/>
      <c r="D805" s="30" t="s">
        <v>4086</v>
      </c>
      <c r="E805" s="26">
        <v>11</v>
      </c>
      <c r="F805" s="28">
        <v>0</v>
      </c>
      <c r="G805" s="28">
        <v>0</v>
      </c>
      <c r="H805" s="28">
        <v>6</v>
      </c>
      <c r="I805" s="28">
        <v>5</v>
      </c>
      <c r="J805" s="28">
        <v>0</v>
      </c>
      <c r="K805" s="28">
        <v>0</v>
      </c>
      <c r="L805" s="28">
        <v>0</v>
      </c>
      <c r="M805" s="29"/>
      <c r="N805" s="25"/>
    </row>
    <row r="806" spans="1:14" ht="12.75">
      <c r="A806" s="35"/>
      <c r="B806" s="224"/>
      <c r="C806" s="224"/>
      <c r="D806" s="30" t="s">
        <v>4094</v>
      </c>
      <c r="E806" s="26">
        <v>2</v>
      </c>
      <c r="F806" s="28">
        <v>0</v>
      </c>
      <c r="G806" s="28">
        <v>2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9"/>
      <c r="N806" s="25"/>
    </row>
    <row r="807" spans="1:14" ht="12.75">
      <c r="A807" s="35"/>
      <c r="B807" s="224"/>
      <c r="C807" s="224"/>
      <c r="D807" s="30" t="s">
        <v>4093</v>
      </c>
      <c r="E807" s="26">
        <v>1</v>
      </c>
      <c r="F807" s="28">
        <v>1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9"/>
      <c r="N807" s="25"/>
    </row>
    <row r="808" spans="1:14" ht="12.75">
      <c r="A808" s="34" t="s">
        <v>3802</v>
      </c>
      <c r="B808" s="215" t="s">
        <v>3803</v>
      </c>
      <c r="C808" s="215"/>
      <c r="D808" s="30" t="s">
        <v>4081</v>
      </c>
      <c r="E808" s="26">
        <v>54</v>
      </c>
      <c r="F808" s="28">
        <v>11</v>
      </c>
      <c r="G808" s="28">
        <v>10</v>
      </c>
      <c r="H808" s="28">
        <v>14</v>
      </c>
      <c r="I808" s="28">
        <v>13</v>
      </c>
      <c r="J808" s="28">
        <v>6</v>
      </c>
      <c r="K808" s="28">
        <v>0</v>
      </c>
      <c r="L808" s="28">
        <v>0</v>
      </c>
      <c r="M808" s="29"/>
      <c r="N808" s="25"/>
    </row>
    <row r="809" spans="1:14" ht="12.75">
      <c r="A809" s="35"/>
      <c r="B809" s="224"/>
      <c r="C809" s="224"/>
      <c r="D809" s="30" t="s">
        <v>1919</v>
      </c>
      <c r="E809" s="26">
        <v>1</v>
      </c>
      <c r="F809" s="28">
        <v>1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9"/>
      <c r="N809" s="25"/>
    </row>
    <row r="810" spans="1:14" ht="12.75">
      <c r="A810" s="35"/>
      <c r="B810" s="224"/>
      <c r="C810" s="224"/>
      <c r="D810" s="30" t="s">
        <v>4088</v>
      </c>
      <c r="E810" s="26">
        <v>23</v>
      </c>
      <c r="F810" s="28">
        <v>6</v>
      </c>
      <c r="G810" s="28">
        <v>6</v>
      </c>
      <c r="H810" s="28">
        <v>6</v>
      </c>
      <c r="I810" s="28">
        <v>5</v>
      </c>
      <c r="J810" s="28">
        <v>0</v>
      </c>
      <c r="K810" s="28">
        <v>0</v>
      </c>
      <c r="L810" s="28">
        <v>0</v>
      </c>
      <c r="M810" s="29"/>
      <c r="N810" s="25"/>
    </row>
    <row r="811" spans="1:14" ht="12.75">
      <c r="A811" s="35"/>
      <c r="B811" s="224"/>
      <c r="C811" s="224"/>
      <c r="D811" s="30" t="s">
        <v>4089</v>
      </c>
      <c r="E811" s="26">
        <v>4</v>
      </c>
      <c r="F811" s="28">
        <v>0</v>
      </c>
      <c r="G811" s="28">
        <v>0</v>
      </c>
      <c r="H811" s="28">
        <v>2</v>
      </c>
      <c r="I811" s="28">
        <v>2</v>
      </c>
      <c r="J811" s="28">
        <v>0</v>
      </c>
      <c r="K811" s="28">
        <v>0</v>
      </c>
      <c r="L811" s="28">
        <v>0</v>
      </c>
      <c r="M811" s="29"/>
      <c r="N811" s="25"/>
    </row>
    <row r="812" spans="1:14" ht="12.75">
      <c r="A812" s="35"/>
      <c r="B812" s="224"/>
      <c r="C812" s="224"/>
      <c r="D812" s="30" t="s">
        <v>4086</v>
      </c>
      <c r="E812" s="26">
        <v>6</v>
      </c>
      <c r="F812" s="28">
        <v>0</v>
      </c>
      <c r="G812" s="28">
        <v>0</v>
      </c>
      <c r="H812" s="28">
        <v>2</v>
      </c>
      <c r="I812" s="28">
        <v>2</v>
      </c>
      <c r="J812" s="28">
        <v>2</v>
      </c>
      <c r="K812" s="28">
        <v>0</v>
      </c>
      <c r="L812" s="28">
        <v>0</v>
      </c>
      <c r="M812" s="29"/>
      <c r="N812" s="25"/>
    </row>
    <row r="813" spans="1:14" ht="12.75">
      <c r="A813" s="35"/>
      <c r="B813" s="224"/>
      <c r="C813" s="224"/>
      <c r="D813" s="30" t="s">
        <v>4091</v>
      </c>
      <c r="E813" s="26">
        <v>20</v>
      </c>
      <c r="F813" s="28">
        <v>4</v>
      </c>
      <c r="G813" s="28">
        <v>4</v>
      </c>
      <c r="H813" s="28">
        <v>4</v>
      </c>
      <c r="I813" s="28">
        <v>4</v>
      </c>
      <c r="J813" s="28">
        <v>4</v>
      </c>
      <c r="K813" s="28">
        <v>0</v>
      </c>
      <c r="L813" s="28">
        <v>0</v>
      </c>
      <c r="M813" s="29"/>
      <c r="N813" s="25"/>
    </row>
    <row r="814" spans="1:14" ht="12.75">
      <c r="A814" s="34" t="s">
        <v>3808</v>
      </c>
      <c r="B814" s="215" t="s">
        <v>3809</v>
      </c>
      <c r="C814" s="215"/>
      <c r="D814" s="30" t="s">
        <v>4081</v>
      </c>
      <c r="E814" s="26">
        <v>171</v>
      </c>
      <c r="F814" s="28">
        <v>39</v>
      </c>
      <c r="G814" s="28">
        <v>40</v>
      </c>
      <c r="H814" s="28">
        <v>42</v>
      </c>
      <c r="I814" s="28">
        <v>44</v>
      </c>
      <c r="J814" s="28">
        <v>6</v>
      </c>
      <c r="K814" s="28">
        <v>0</v>
      </c>
      <c r="L814" s="28">
        <v>0</v>
      </c>
      <c r="M814" s="29"/>
      <c r="N814" s="25"/>
    </row>
    <row r="815" spans="1:14" ht="12.75">
      <c r="A815" s="35"/>
      <c r="B815" s="224"/>
      <c r="C815" s="224"/>
      <c r="D815" s="30" t="s">
        <v>1919</v>
      </c>
      <c r="E815" s="26">
        <v>2</v>
      </c>
      <c r="F815" s="28">
        <v>1</v>
      </c>
      <c r="G815" s="28">
        <v>1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9"/>
      <c r="N815" s="25"/>
    </row>
    <row r="816" spans="1:14" ht="12.75">
      <c r="A816" s="35"/>
      <c r="B816" s="224"/>
      <c r="C816" s="224"/>
      <c r="D816" s="30" t="s">
        <v>4088</v>
      </c>
      <c r="E816" s="26">
        <v>58</v>
      </c>
      <c r="F816" s="28">
        <v>16</v>
      </c>
      <c r="G816" s="28">
        <v>14</v>
      </c>
      <c r="H816" s="28">
        <v>14</v>
      </c>
      <c r="I816" s="28">
        <v>14</v>
      </c>
      <c r="J816" s="28">
        <v>0</v>
      </c>
      <c r="K816" s="28">
        <v>0</v>
      </c>
      <c r="L816" s="28">
        <v>0</v>
      </c>
      <c r="M816" s="29"/>
      <c r="N816" s="25"/>
    </row>
    <row r="817" spans="1:14" ht="12.75">
      <c r="A817" s="35"/>
      <c r="B817" s="224"/>
      <c r="C817" s="224"/>
      <c r="D817" s="30" t="s">
        <v>4090</v>
      </c>
      <c r="E817" s="26">
        <v>47</v>
      </c>
      <c r="F817" s="28">
        <v>13</v>
      </c>
      <c r="G817" s="28">
        <v>12</v>
      </c>
      <c r="H817" s="28">
        <v>11</v>
      </c>
      <c r="I817" s="28">
        <v>11</v>
      </c>
      <c r="J817" s="28">
        <v>0</v>
      </c>
      <c r="K817" s="28">
        <v>0</v>
      </c>
      <c r="L817" s="28">
        <v>0</v>
      </c>
      <c r="M817" s="29"/>
      <c r="N817" s="25"/>
    </row>
    <row r="818" spans="1:14" ht="12.75">
      <c r="A818" s="35"/>
      <c r="B818" s="224"/>
      <c r="C818" s="224"/>
      <c r="D818" s="30" t="s">
        <v>4089</v>
      </c>
      <c r="E818" s="26">
        <v>8</v>
      </c>
      <c r="F818" s="28">
        <v>0</v>
      </c>
      <c r="G818" s="28">
        <v>0</v>
      </c>
      <c r="H818" s="28">
        <v>3</v>
      </c>
      <c r="I818" s="28">
        <v>5</v>
      </c>
      <c r="J818" s="28">
        <v>0</v>
      </c>
      <c r="K818" s="28">
        <v>0</v>
      </c>
      <c r="L818" s="28">
        <v>0</v>
      </c>
      <c r="M818" s="29"/>
      <c r="N818" s="25"/>
    </row>
    <row r="819" spans="1:14" ht="12.75">
      <c r="A819" s="35"/>
      <c r="B819" s="224"/>
      <c r="C819" s="224"/>
      <c r="D819" s="30" t="s">
        <v>4086</v>
      </c>
      <c r="E819" s="26">
        <v>17</v>
      </c>
      <c r="F819" s="28">
        <v>0</v>
      </c>
      <c r="G819" s="28">
        <v>0</v>
      </c>
      <c r="H819" s="28">
        <v>8</v>
      </c>
      <c r="I819" s="28">
        <v>9</v>
      </c>
      <c r="J819" s="28">
        <v>0</v>
      </c>
      <c r="K819" s="28">
        <v>0</v>
      </c>
      <c r="L819" s="28">
        <v>0</v>
      </c>
      <c r="M819" s="29"/>
      <c r="N819" s="25"/>
    </row>
    <row r="820" spans="1:14" ht="12.75">
      <c r="A820" s="35"/>
      <c r="B820" s="224"/>
      <c r="C820" s="224"/>
      <c r="D820" s="30" t="s">
        <v>4094</v>
      </c>
      <c r="E820" s="26">
        <v>6</v>
      </c>
      <c r="F820" s="28">
        <v>2</v>
      </c>
      <c r="G820" s="28">
        <v>4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9"/>
      <c r="N820" s="25"/>
    </row>
    <row r="821" spans="1:14" ht="12.75">
      <c r="A821" s="35"/>
      <c r="B821" s="224"/>
      <c r="C821" s="224"/>
      <c r="D821" s="30" t="s">
        <v>4093</v>
      </c>
      <c r="E821" s="26">
        <v>12</v>
      </c>
      <c r="F821" s="28">
        <v>5</v>
      </c>
      <c r="G821" s="28">
        <v>5</v>
      </c>
      <c r="H821" s="28">
        <v>2</v>
      </c>
      <c r="I821" s="28">
        <v>0</v>
      </c>
      <c r="J821" s="28">
        <v>0</v>
      </c>
      <c r="K821" s="28">
        <v>0</v>
      </c>
      <c r="L821" s="28">
        <v>0</v>
      </c>
      <c r="M821" s="29"/>
      <c r="N821" s="25"/>
    </row>
    <row r="822" spans="1:14" ht="12.75">
      <c r="A822" s="35"/>
      <c r="B822" s="224"/>
      <c r="C822" s="224"/>
      <c r="D822" s="30" t="s">
        <v>4091</v>
      </c>
      <c r="E822" s="26">
        <v>21</v>
      </c>
      <c r="F822" s="28">
        <v>2</v>
      </c>
      <c r="G822" s="28">
        <v>4</v>
      </c>
      <c r="H822" s="28">
        <v>4</v>
      </c>
      <c r="I822" s="28">
        <v>5</v>
      </c>
      <c r="J822" s="28">
        <v>6</v>
      </c>
      <c r="K822" s="28">
        <v>0</v>
      </c>
      <c r="L822" s="28">
        <v>0</v>
      </c>
      <c r="M822" s="29"/>
      <c r="N822" s="25"/>
    </row>
    <row r="823" spans="1:14" ht="12.75">
      <c r="A823" s="34" t="s">
        <v>3817</v>
      </c>
      <c r="B823" s="215" t="s">
        <v>3818</v>
      </c>
      <c r="C823" s="215"/>
      <c r="D823" s="30" t="s">
        <v>4081</v>
      </c>
      <c r="E823" s="26">
        <v>160</v>
      </c>
      <c r="F823" s="28">
        <v>39</v>
      </c>
      <c r="G823" s="28">
        <v>43</v>
      </c>
      <c r="H823" s="28">
        <v>34</v>
      </c>
      <c r="I823" s="28">
        <v>41</v>
      </c>
      <c r="J823" s="28">
        <v>3</v>
      </c>
      <c r="K823" s="28">
        <v>0</v>
      </c>
      <c r="L823" s="28">
        <v>0</v>
      </c>
      <c r="M823" s="29"/>
      <c r="N823" s="25"/>
    </row>
    <row r="824" spans="1:14" ht="12.75">
      <c r="A824" s="35"/>
      <c r="B824" s="224"/>
      <c r="C824" s="224"/>
      <c r="D824" s="30" t="s">
        <v>1919</v>
      </c>
      <c r="E824" s="26">
        <v>3</v>
      </c>
      <c r="F824" s="28">
        <v>1</v>
      </c>
      <c r="G824" s="28">
        <v>2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9"/>
      <c r="N824" s="25"/>
    </row>
    <row r="825" spans="1:14" ht="12.75">
      <c r="A825" s="35"/>
      <c r="B825" s="224"/>
      <c r="C825" s="224"/>
      <c r="D825" s="30" t="s">
        <v>4088</v>
      </c>
      <c r="E825" s="26">
        <v>99</v>
      </c>
      <c r="F825" s="28">
        <v>24</v>
      </c>
      <c r="G825" s="28">
        <v>24</v>
      </c>
      <c r="H825" s="28">
        <v>25</v>
      </c>
      <c r="I825" s="28">
        <v>26</v>
      </c>
      <c r="J825" s="28">
        <v>0</v>
      </c>
      <c r="K825" s="28">
        <v>0</v>
      </c>
      <c r="L825" s="28">
        <v>0</v>
      </c>
      <c r="M825" s="29"/>
      <c r="N825" s="25"/>
    </row>
    <row r="826" spans="1:14" ht="12.75">
      <c r="A826" s="35"/>
      <c r="B826" s="224"/>
      <c r="C826" s="224"/>
      <c r="D826" s="30" t="s">
        <v>4090</v>
      </c>
      <c r="E826" s="26">
        <v>18</v>
      </c>
      <c r="F826" s="28">
        <v>7</v>
      </c>
      <c r="G826" s="28">
        <v>5</v>
      </c>
      <c r="H826" s="28">
        <v>3</v>
      </c>
      <c r="I826" s="28">
        <v>3</v>
      </c>
      <c r="J826" s="28">
        <v>0</v>
      </c>
      <c r="K826" s="28">
        <v>0</v>
      </c>
      <c r="L826" s="28">
        <v>0</v>
      </c>
      <c r="M826" s="29"/>
      <c r="N826" s="25"/>
    </row>
    <row r="827" spans="1:14" ht="12.75">
      <c r="A827" s="35"/>
      <c r="B827" s="224"/>
      <c r="C827" s="224"/>
      <c r="D827" s="30" t="s">
        <v>4089</v>
      </c>
      <c r="E827" s="26">
        <v>3</v>
      </c>
      <c r="F827" s="28">
        <v>0</v>
      </c>
      <c r="G827" s="28">
        <v>0</v>
      </c>
      <c r="H827" s="28">
        <v>0</v>
      </c>
      <c r="I827" s="28">
        <v>3</v>
      </c>
      <c r="J827" s="28">
        <v>0</v>
      </c>
      <c r="K827" s="28">
        <v>0</v>
      </c>
      <c r="L827" s="28">
        <v>0</v>
      </c>
      <c r="M827" s="29"/>
      <c r="N827" s="25"/>
    </row>
    <row r="828" spans="1:14" ht="12.75">
      <c r="A828" s="35"/>
      <c r="B828" s="224"/>
      <c r="C828" s="224"/>
      <c r="D828" s="30" t="s">
        <v>4086</v>
      </c>
      <c r="E828" s="26">
        <v>9</v>
      </c>
      <c r="F828" s="28">
        <v>0</v>
      </c>
      <c r="G828" s="28">
        <v>0</v>
      </c>
      <c r="H828" s="28">
        <v>3</v>
      </c>
      <c r="I828" s="28">
        <v>6</v>
      </c>
      <c r="J828" s="28">
        <v>0</v>
      </c>
      <c r="K828" s="28">
        <v>0</v>
      </c>
      <c r="L828" s="28">
        <v>0</v>
      </c>
      <c r="M828" s="29"/>
      <c r="N828" s="25"/>
    </row>
    <row r="829" spans="1:14" ht="12.75">
      <c r="A829" s="35"/>
      <c r="B829" s="224"/>
      <c r="C829" s="224"/>
      <c r="D829" s="30" t="s">
        <v>4094</v>
      </c>
      <c r="E829" s="26">
        <v>9</v>
      </c>
      <c r="F829" s="28">
        <v>3</v>
      </c>
      <c r="G829" s="28">
        <v>6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9"/>
      <c r="N829" s="25"/>
    </row>
    <row r="830" spans="1:14" ht="12.75">
      <c r="A830" s="35"/>
      <c r="B830" s="224"/>
      <c r="C830" s="224"/>
      <c r="D830" s="30" t="s">
        <v>4093</v>
      </c>
      <c r="E830" s="26">
        <v>5</v>
      </c>
      <c r="F830" s="28">
        <v>2</v>
      </c>
      <c r="G830" s="28">
        <v>3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9"/>
      <c r="N830" s="25"/>
    </row>
    <row r="831" spans="1:14" ht="12.75">
      <c r="A831" s="35"/>
      <c r="B831" s="224"/>
      <c r="C831" s="224"/>
      <c r="D831" s="30" t="s">
        <v>4091</v>
      </c>
      <c r="E831" s="26">
        <v>14</v>
      </c>
      <c r="F831" s="28">
        <v>2</v>
      </c>
      <c r="G831" s="28">
        <v>3</v>
      </c>
      <c r="H831" s="28">
        <v>3</v>
      </c>
      <c r="I831" s="28">
        <v>3</v>
      </c>
      <c r="J831" s="28">
        <v>3</v>
      </c>
      <c r="K831" s="28">
        <v>0</v>
      </c>
      <c r="L831" s="28">
        <v>0</v>
      </c>
      <c r="M831" s="29"/>
      <c r="N831" s="25"/>
    </row>
    <row r="832" spans="1:14" ht="12.75">
      <c r="A832" s="34" t="s">
        <v>3823</v>
      </c>
      <c r="B832" s="215" t="s">
        <v>3824</v>
      </c>
      <c r="C832" s="215"/>
      <c r="D832" s="30" t="s">
        <v>4081</v>
      </c>
      <c r="E832" s="26">
        <v>202</v>
      </c>
      <c r="F832" s="28">
        <v>51</v>
      </c>
      <c r="G832" s="28">
        <v>50</v>
      </c>
      <c r="H832" s="28">
        <v>51</v>
      </c>
      <c r="I832" s="28">
        <v>50</v>
      </c>
      <c r="J832" s="28">
        <v>0</v>
      </c>
      <c r="K832" s="28">
        <v>0</v>
      </c>
      <c r="L832" s="28">
        <v>0</v>
      </c>
      <c r="M832" s="29"/>
      <c r="N832" s="25"/>
    </row>
    <row r="833" spans="1:14" ht="12.75">
      <c r="A833" s="35"/>
      <c r="B833" s="224"/>
      <c r="C833" s="224"/>
      <c r="D833" s="30" t="s">
        <v>1919</v>
      </c>
      <c r="E833" s="26">
        <v>5</v>
      </c>
      <c r="F833" s="28">
        <v>3</v>
      </c>
      <c r="G833" s="28">
        <v>2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9"/>
      <c r="N833" s="25"/>
    </row>
    <row r="834" spans="1:14" ht="12.75">
      <c r="A834" s="35"/>
      <c r="B834" s="224"/>
      <c r="C834" s="224"/>
      <c r="D834" s="30" t="s">
        <v>4082</v>
      </c>
      <c r="E834" s="26">
        <v>4</v>
      </c>
      <c r="F834" s="28">
        <v>2</v>
      </c>
      <c r="G834" s="28">
        <v>2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9"/>
      <c r="N834" s="25"/>
    </row>
    <row r="835" spans="1:14" ht="12.75">
      <c r="A835" s="35"/>
      <c r="B835" s="224"/>
      <c r="C835" s="224"/>
      <c r="D835" s="30" t="s">
        <v>4088</v>
      </c>
      <c r="E835" s="26">
        <v>120</v>
      </c>
      <c r="F835" s="28">
        <v>31</v>
      </c>
      <c r="G835" s="28">
        <v>30</v>
      </c>
      <c r="H835" s="28">
        <v>30</v>
      </c>
      <c r="I835" s="28">
        <v>29</v>
      </c>
      <c r="J835" s="28">
        <v>0</v>
      </c>
      <c r="K835" s="28">
        <v>0</v>
      </c>
      <c r="L835" s="28">
        <v>0</v>
      </c>
      <c r="M835" s="29"/>
      <c r="N835" s="25"/>
    </row>
    <row r="836" spans="1:14" ht="12.75">
      <c r="A836" s="35"/>
      <c r="B836" s="224"/>
      <c r="C836" s="224"/>
      <c r="D836" s="30" t="s">
        <v>4090</v>
      </c>
      <c r="E836" s="26">
        <v>66</v>
      </c>
      <c r="F836" s="28">
        <v>15</v>
      </c>
      <c r="G836" s="28">
        <v>16</v>
      </c>
      <c r="H836" s="28">
        <v>18</v>
      </c>
      <c r="I836" s="28">
        <v>17</v>
      </c>
      <c r="J836" s="28">
        <v>0</v>
      </c>
      <c r="K836" s="28">
        <v>0</v>
      </c>
      <c r="L836" s="28">
        <v>0</v>
      </c>
      <c r="M836" s="29"/>
      <c r="N836" s="25"/>
    </row>
    <row r="837" spans="1:14" ht="12.75">
      <c r="A837" s="35"/>
      <c r="B837" s="224"/>
      <c r="C837" s="224"/>
      <c r="D837" s="30" t="s">
        <v>4089</v>
      </c>
      <c r="E837" s="26">
        <v>1</v>
      </c>
      <c r="F837" s="28">
        <v>0</v>
      </c>
      <c r="G837" s="28">
        <v>0</v>
      </c>
      <c r="H837" s="28">
        <v>0</v>
      </c>
      <c r="I837" s="28">
        <v>1</v>
      </c>
      <c r="J837" s="28">
        <v>0</v>
      </c>
      <c r="K837" s="28">
        <v>0</v>
      </c>
      <c r="L837" s="28">
        <v>0</v>
      </c>
      <c r="M837" s="29"/>
      <c r="N837" s="25"/>
    </row>
    <row r="838" spans="1:14" ht="12.75">
      <c r="A838" s="35"/>
      <c r="B838" s="224"/>
      <c r="C838" s="224"/>
      <c r="D838" s="30" t="s">
        <v>4086</v>
      </c>
      <c r="E838" s="26">
        <v>6</v>
      </c>
      <c r="F838" s="28">
        <v>0</v>
      </c>
      <c r="G838" s="28">
        <v>0</v>
      </c>
      <c r="H838" s="28">
        <v>3</v>
      </c>
      <c r="I838" s="28">
        <v>3</v>
      </c>
      <c r="J838" s="28">
        <v>0</v>
      </c>
      <c r="K838" s="28">
        <v>0</v>
      </c>
      <c r="L838" s="28">
        <v>0</v>
      </c>
      <c r="M838" s="29"/>
      <c r="N838" s="25"/>
    </row>
    <row r="839" spans="1:14" ht="12.75">
      <c r="A839" s="34" t="s">
        <v>3832</v>
      </c>
      <c r="B839" s="215" t="s">
        <v>3833</v>
      </c>
      <c r="C839" s="215"/>
      <c r="D839" s="30" t="s">
        <v>4081</v>
      </c>
      <c r="E839" s="26">
        <v>199</v>
      </c>
      <c r="F839" s="28">
        <v>52</v>
      </c>
      <c r="G839" s="28">
        <v>54</v>
      </c>
      <c r="H839" s="28">
        <v>41</v>
      </c>
      <c r="I839" s="28">
        <v>44</v>
      </c>
      <c r="J839" s="28">
        <v>8</v>
      </c>
      <c r="K839" s="28">
        <v>0</v>
      </c>
      <c r="L839" s="28">
        <v>0</v>
      </c>
      <c r="M839" s="29"/>
      <c r="N839" s="25"/>
    </row>
    <row r="840" spans="1:14" ht="12.75">
      <c r="A840" s="35"/>
      <c r="B840" s="224"/>
      <c r="C840" s="224"/>
      <c r="D840" s="30" t="s">
        <v>1919</v>
      </c>
      <c r="E840" s="26">
        <v>8</v>
      </c>
      <c r="F840" s="28">
        <v>3</v>
      </c>
      <c r="G840" s="28">
        <v>5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9"/>
      <c r="N840" s="25"/>
    </row>
    <row r="841" spans="1:14" ht="12.75">
      <c r="A841" s="35"/>
      <c r="B841" s="224"/>
      <c r="C841" s="224"/>
      <c r="D841" s="30" t="s">
        <v>4088</v>
      </c>
      <c r="E841" s="26">
        <v>71</v>
      </c>
      <c r="F841" s="28">
        <v>22</v>
      </c>
      <c r="G841" s="28">
        <v>17</v>
      </c>
      <c r="H841" s="28">
        <v>17</v>
      </c>
      <c r="I841" s="28">
        <v>15</v>
      </c>
      <c r="J841" s="28">
        <v>0</v>
      </c>
      <c r="K841" s="28">
        <v>0</v>
      </c>
      <c r="L841" s="28">
        <v>0</v>
      </c>
      <c r="M841" s="29"/>
      <c r="N841" s="25"/>
    </row>
    <row r="842" spans="1:14" ht="12.75">
      <c r="A842" s="35"/>
      <c r="B842" s="224"/>
      <c r="C842" s="224"/>
      <c r="D842" s="30" t="s">
        <v>4090</v>
      </c>
      <c r="E842" s="26">
        <v>41</v>
      </c>
      <c r="F842" s="28">
        <v>11</v>
      </c>
      <c r="G842" s="28">
        <v>13</v>
      </c>
      <c r="H842" s="28">
        <v>9</v>
      </c>
      <c r="I842" s="28">
        <v>8</v>
      </c>
      <c r="J842" s="28">
        <v>0</v>
      </c>
      <c r="K842" s="28">
        <v>0</v>
      </c>
      <c r="L842" s="28">
        <v>0</v>
      </c>
      <c r="M842" s="29"/>
      <c r="N842" s="25"/>
    </row>
    <row r="843" spans="1:14" ht="12.75">
      <c r="A843" s="35"/>
      <c r="B843" s="224"/>
      <c r="C843" s="224"/>
      <c r="D843" s="30" t="s">
        <v>4089</v>
      </c>
      <c r="E843" s="26">
        <v>11</v>
      </c>
      <c r="F843" s="28">
        <v>0</v>
      </c>
      <c r="G843" s="28">
        <v>0</v>
      </c>
      <c r="H843" s="28">
        <v>4</v>
      </c>
      <c r="I843" s="28">
        <v>7</v>
      </c>
      <c r="J843" s="28">
        <v>0</v>
      </c>
      <c r="K843" s="28">
        <v>0</v>
      </c>
      <c r="L843" s="28">
        <v>0</v>
      </c>
      <c r="M843" s="29"/>
      <c r="N843" s="25"/>
    </row>
    <row r="844" spans="1:14" ht="12.75">
      <c r="A844" s="35"/>
      <c r="B844" s="224"/>
      <c r="C844" s="224"/>
      <c r="D844" s="30" t="s">
        <v>4086</v>
      </c>
      <c r="E844" s="26">
        <v>11</v>
      </c>
      <c r="F844" s="28">
        <v>0</v>
      </c>
      <c r="G844" s="28">
        <v>0</v>
      </c>
      <c r="H844" s="28">
        <v>4</v>
      </c>
      <c r="I844" s="28">
        <v>7</v>
      </c>
      <c r="J844" s="28">
        <v>0</v>
      </c>
      <c r="K844" s="28">
        <v>0</v>
      </c>
      <c r="L844" s="28">
        <v>0</v>
      </c>
      <c r="M844" s="29"/>
      <c r="N844" s="25"/>
    </row>
    <row r="845" spans="1:14" ht="12.75">
      <c r="A845" s="35"/>
      <c r="B845" s="224"/>
      <c r="C845" s="224"/>
      <c r="D845" s="30" t="s">
        <v>4094</v>
      </c>
      <c r="E845" s="26">
        <v>7</v>
      </c>
      <c r="F845" s="28">
        <v>3</v>
      </c>
      <c r="G845" s="28">
        <v>4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9"/>
      <c r="N845" s="25"/>
    </row>
    <row r="846" spans="1:14" ht="12.75">
      <c r="A846" s="35"/>
      <c r="B846" s="224"/>
      <c r="C846" s="224"/>
      <c r="D846" s="30" t="s">
        <v>4093</v>
      </c>
      <c r="E846" s="26">
        <v>12</v>
      </c>
      <c r="F846" s="28">
        <v>5</v>
      </c>
      <c r="G846" s="28">
        <v>7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9"/>
      <c r="N846" s="25"/>
    </row>
    <row r="847" spans="1:14" ht="12.75">
      <c r="A847" s="35"/>
      <c r="B847" s="224"/>
      <c r="C847" s="224"/>
      <c r="D847" s="30" t="s">
        <v>4091</v>
      </c>
      <c r="E847" s="26">
        <v>38</v>
      </c>
      <c r="F847" s="28">
        <v>8</v>
      </c>
      <c r="G847" s="28">
        <v>8</v>
      </c>
      <c r="H847" s="28">
        <v>7</v>
      </c>
      <c r="I847" s="28">
        <v>7</v>
      </c>
      <c r="J847" s="28">
        <v>8</v>
      </c>
      <c r="K847" s="28">
        <v>0</v>
      </c>
      <c r="L847" s="28">
        <v>0</v>
      </c>
      <c r="M847" s="29"/>
      <c r="N847" s="25"/>
    </row>
    <row r="848" spans="1:14" ht="12.75">
      <c r="A848" s="34" t="s">
        <v>3840</v>
      </c>
      <c r="B848" s="215" t="s">
        <v>3841</v>
      </c>
      <c r="C848" s="215"/>
      <c r="D848" s="30" t="s">
        <v>4081</v>
      </c>
      <c r="E848" s="26">
        <v>201</v>
      </c>
      <c r="F848" s="28">
        <v>47</v>
      </c>
      <c r="G848" s="28">
        <v>44</v>
      </c>
      <c r="H848" s="28">
        <v>50</v>
      </c>
      <c r="I848" s="28">
        <v>50</v>
      </c>
      <c r="J848" s="28">
        <v>10</v>
      </c>
      <c r="K848" s="28">
        <v>0</v>
      </c>
      <c r="L848" s="28">
        <v>0</v>
      </c>
      <c r="M848" s="29"/>
      <c r="N848" s="25"/>
    </row>
    <row r="849" spans="1:14" ht="12.75">
      <c r="A849" s="35"/>
      <c r="B849" s="224"/>
      <c r="C849" s="224"/>
      <c r="D849" s="30" t="s">
        <v>1919</v>
      </c>
      <c r="E849" s="26">
        <v>2</v>
      </c>
      <c r="F849" s="28">
        <v>1</v>
      </c>
      <c r="G849" s="28">
        <v>1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9"/>
      <c r="N849" s="25"/>
    </row>
    <row r="850" spans="1:14" ht="12.75">
      <c r="A850" s="35"/>
      <c r="B850" s="224"/>
      <c r="C850" s="224"/>
      <c r="D850" s="30" t="s">
        <v>4082</v>
      </c>
      <c r="E850" s="26">
        <v>1</v>
      </c>
      <c r="F850" s="28">
        <v>1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9"/>
      <c r="N850" s="25"/>
    </row>
    <row r="851" spans="1:14" ht="12.75">
      <c r="A851" s="35"/>
      <c r="B851" s="224"/>
      <c r="C851" s="224"/>
      <c r="D851" s="30" t="s">
        <v>4088</v>
      </c>
      <c r="E851" s="26">
        <v>63</v>
      </c>
      <c r="F851" s="28">
        <v>18</v>
      </c>
      <c r="G851" s="28">
        <v>17</v>
      </c>
      <c r="H851" s="28">
        <v>14</v>
      </c>
      <c r="I851" s="28">
        <v>14</v>
      </c>
      <c r="J851" s="28">
        <v>0</v>
      </c>
      <c r="K851" s="28">
        <v>0</v>
      </c>
      <c r="L851" s="28">
        <v>0</v>
      </c>
      <c r="M851" s="29"/>
      <c r="N851" s="25"/>
    </row>
    <row r="852" spans="1:14" ht="12.75">
      <c r="A852" s="35"/>
      <c r="B852" s="224"/>
      <c r="C852" s="224"/>
      <c r="D852" s="30" t="s">
        <v>4090</v>
      </c>
      <c r="E852" s="26">
        <v>65</v>
      </c>
      <c r="F852" s="28">
        <v>17</v>
      </c>
      <c r="G852" s="28">
        <v>17</v>
      </c>
      <c r="H852" s="28">
        <v>16</v>
      </c>
      <c r="I852" s="28">
        <v>15</v>
      </c>
      <c r="J852" s="28">
        <v>0</v>
      </c>
      <c r="K852" s="28">
        <v>0</v>
      </c>
      <c r="L852" s="28">
        <v>0</v>
      </c>
      <c r="M852" s="29"/>
      <c r="N852" s="25"/>
    </row>
    <row r="853" spans="1:14" ht="12.75">
      <c r="A853" s="35"/>
      <c r="B853" s="224"/>
      <c r="C853" s="224"/>
      <c r="D853" s="30" t="s">
        <v>4089</v>
      </c>
      <c r="E853" s="26">
        <v>7</v>
      </c>
      <c r="F853" s="28">
        <v>0</v>
      </c>
      <c r="G853" s="28">
        <v>0</v>
      </c>
      <c r="H853" s="28">
        <v>3</v>
      </c>
      <c r="I853" s="28">
        <v>4</v>
      </c>
      <c r="J853" s="28">
        <v>0</v>
      </c>
      <c r="K853" s="28">
        <v>0</v>
      </c>
      <c r="L853" s="28">
        <v>0</v>
      </c>
      <c r="M853" s="29"/>
      <c r="N853" s="25"/>
    </row>
    <row r="854" spans="1:14" ht="12.75">
      <c r="A854" s="35"/>
      <c r="B854" s="224"/>
      <c r="C854" s="224"/>
      <c r="D854" s="30" t="s">
        <v>4086</v>
      </c>
      <c r="E854" s="26">
        <v>24</v>
      </c>
      <c r="F854" s="28">
        <v>0</v>
      </c>
      <c r="G854" s="28">
        <v>0</v>
      </c>
      <c r="H854" s="28">
        <v>12</v>
      </c>
      <c r="I854" s="28">
        <v>12</v>
      </c>
      <c r="J854" s="28">
        <v>0</v>
      </c>
      <c r="K854" s="28">
        <v>0</v>
      </c>
      <c r="L854" s="28">
        <v>0</v>
      </c>
      <c r="M854" s="29"/>
      <c r="N854" s="25"/>
    </row>
    <row r="855" spans="1:14" ht="12.75">
      <c r="A855" s="35"/>
      <c r="B855" s="224"/>
      <c r="C855" s="224"/>
      <c r="D855" s="30" t="s">
        <v>4094</v>
      </c>
      <c r="E855" s="26">
        <v>3</v>
      </c>
      <c r="F855" s="28">
        <v>2</v>
      </c>
      <c r="G855" s="28">
        <v>1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9"/>
      <c r="N855" s="25"/>
    </row>
    <row r="856" spans="1:14" ht="12.75">
      <c r="A856" s="35"/>
      <c r="B856" s="224"/>
      <c r="C856" s="224"/>
      <c r="D856" s="30" t="s">
        <v>4093</v>
      </c>
      <c r="E856" s="26">
        <v>6</v>
      </c>
      <c r="F856" s="28">
        <v>3</v>
      </c>
      <c r="G856" s="28">
        <v>3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9"/>
      <c r="N856" s="25"/>
    </row>
    <row r="857" spans="1:14" ht="12.75">
      <c r="A857" s="35"/>
      <c r="B857" s="224"/>
      <c r="C857" s="224"/>
      <c r="D857" s="30" t="s">
        <v>4091</v>
      </c>
      <c r="E857" s="26">
        <v>30</v>
      </c>
      <c r="F857" s="28">
        <v>5</v>
      </c>
      <c r="G857" s="28">
        <v>5</v>
      </c>
      <c r="H857" s="28">
        <v>5</v>
      </c>
      <c r="I857" s="28">
        <v>5</v>
      </c>
      <c r="J857" s="28">
        <v>10</v>
      </c>
      <c r="K857" s="28">
        <v>0</v>
      </c>
      <c r="L857" s="28">
        <v>0</v>
      </c>
      <c r="M857" s="29"/>
      <c r="N857" s="25"/>
    </row>
    <row r="858" spans="1:14" ht="12.75">
      <c r="A858" s="34" t="s">
        <v>3850</v>
      </c>
      <c r="B858" s="215" t="s">
        <v>3851</v>
      </c>
      <c r="C858" s="215"/>
      <c r="D858" s="30" t="s">
        <v>4081</v>
      </c>
      <c r="E858" s="26">
        <v>164</v>
      </c>
      <c r="F858" s="28">
        <v>50</v>
      </c>
      <c r="G858" s="28">
        <v>41</v>
      </c>
      <c r="H858" s="28">
        <v>31</v>
      </c>
      <c r="I858" s="28">
        <v>33</v>
      </c>
      <c r="J858" s="28">
        <v>9</v>
      </c>
      <c r="K858" s="28">
        <v>0</v>
      </c>
      <c r="L858" s="28">
        <v>0</v>
      </c>
      <c r="M858" s="29"/>
      <c r="N858" s="25"/>
    </row>
    <row r="859" spans="1:14" ht="12.75">
      <c r="A859" s="35"/>
      <c r="B859" s="224"/>
      <c r="C859" s="224"/>
      <c r="D859" s="30" t="s">
        <v>1919</v>
      </c>
      <c r="E859" s="26">
        <v>3</v>
      </c>
      <c r="F859" s="28">
        <v>2</v>
      </c>
      <c r="G859" s="28">
        <v>1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9"/>
      <c r="N859" s="25"/>
    </row>
    <row r="860" spans="1:14" ht="12.75">
      <c r="A860" s="35"/>
      <c r="B860" s="224"/>
      <c r="C860" s="224"/>
      <c r="D860" s="30" t="s">
        <v>4082</v>
      </c>
      <c r="E860" s="26">
        <v>1</v>
      </c>
      <c r="F860" s="28">
        <v>1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9"/>
      <c r="N860" s="25"/>
    </row>
    <row r="861" spans="1:14" ht="12.75">
      <c r="A861" s="35"/>
      <c r="B861" s="224"/>
      <c r="C861" s="224"/>
      <c r="D861" s="30" t="s">
        <v>4088</v>
      </c>
      <c r="E861" s="26">
        <v>73</v>
      </c>
      <c r="F861" s="28">
        <v>24</v>
      </c>
      <c r="G861" s="28">
        <v>17</v>
      </c>
      <c r="H861" s="28">
        <v>17</v>
      </c>
      <c r="I861" s="28">
        <v>15</v>
      </c>
      <c r="J861" s="28">
        <v>0</v>
      </c>
      <c r="K861" s="28">
        <v>0</v>
      </c>
      <c r="L861" s="28">
        <v>0</v>
      </c>
      <c r="M861" s="29"/>
      <c r="N861" s="25"/>
    </row>
    <row r="862" spans="1:14" ht="12.75">
      <c r="A862" s="35"/>
      <c r="B862" s="224"/>
      <c r="C862" s="224"/>
      <c r="D862" s="30" t="s">
        <v>4090</v>
      </c>
      <c r="E862" s="26">
        <v>45</v>
      </c>
      <c r="F862" s="28">
        <v>15</v>
      </c>
      <c r="G862" s="28">
        <v>13</v>
      </c>
      <c r="H862" s="28">
        <v>9</v>
      </c>
      <c r="I862" s="28">
        <v>8</v>
      </c>
      <c r="J862" s="28">
        <v>0</v>
      </c>
      <c r="K862" s="28">
        <v>0</v>
      </c>
      <c r="L862" s="28">
        <v>0</v>
      </c>
      <c r="M862" s="29"/>
      <c r="N862" s="25"/>
    </row>
    <row r="863" spans="1:14" ht="12.75">
      <c r="A863" s="35"/>
      <c r="B863" s="224"/>
      <c r="C863" s="224"/>
      <c r="D863" s="30" t="s">
        <v>4089</v>
      </c>
      <c r="E863" s="26">
        <v>1</v>
      </c>
      <c r="F863" s="28">
        <v>0</v>
      </c>
      <c r="G863" s="28">
        <v>0</v>
      </c>
      <c r="H863" s="28">
        <v>0</v>
      </c>
      <c r="I863" s="28">
        <v>1</v>
      </c>
      <c r="J863" s="28">
        <v>0</v>
      </c>
      <c r="K863" s="28">
        <v>0</v>
      </c>
      <c r="L863" s="28">
        <v>0</v>
      </c>
      <c r="M863" s="29"/>
      <c r="N863" s="25"/>
    </row>
    <row r="864" spans="1:14" ht="12.75">
      <c r="A864" s="35"/>
      <c r="B864" s="224"/>
      <c r="C864" s="224"/>
      <c r="D864" s="30" t="s">
        <v>4086</v>
      </c>
      <c r="E864" s="26">
        <v>1</v>
      </c>
      <c r="F864" s="28">
        <v>0</v>
      </c>
      <c r="G864" s="28">
        <v>0</v>
      </c>
      <c r="H864" s="28">
        <v>0</v>
      </c>
      <c r="I864" s="28">
        <v>1</v>
      </c>
      <c r="J864" s="28">
        <v>0</v>
      </c>
      <c r="K864" s="28">
        <v>0</v>
      </c>
      <c r="L864" s="28">
        <v>0</v>
      </c>
      <c r="M864" s="29"/>
      <c r="N864" s="25"/>
    </row>
    <row r="865" spans="1:14" ht="12.75">
      <c r="A865" s="35"/>
      <c r="B865" s="224"/>
      <c r="C865" s="224"/>
      <c r="D865" s="30" t="s">
        <v>4093</v>
      </c>
      <c r="E865" s="26">
        <v>8</v>
      </c>
      <c r="F865" s="28">
        <v>3</v>
      </c>
      <c r="G865" s="28">
        <v>5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9"/>
      <c r="N865" s="25"/>
    </row>
    <row r="866" spans="1:14" ht="12.75">
      <c r="A866" s="35"/>
      <c r="B866" s="224"/>
      <c r="C866" s="224"/>
      <c r="D866" s="30" t="s">
        <v>4091</v>
      </c>
      <c r="E866" s="26">
        <v>32</v>
      </c>
      <c r="F866" s="28">
        <v>5</v>
      </c>
      <c r="G866" s="28">
        <v>5</v>
      </c>
      <c r="H866" s="28">
        <v>5</v>
      </c>
      <c r="I866" s="28">
        <v>8</v>
      </c>
      <c r="J866" s="28">
        <v>9</v>
      </c>
      <c r="K866" s="28">
        <v>0</v>
      </c>
      <c r="L866" s="28">
        <v>0</v>
      </c>
      <c r="M866" s="29"/>
      <c r="N866" s="25"/>
    </row>
    <row r="867" spans="1:14" ht="12.75">
      <c r="A867" s="34" t="s">
        <v>3858</v>
      </c>
      <c r="B867" s="215" t="s">
        <v>3859</v>
      </c>
      <c r="C867" s="215"/>
      <c r="D867" s="30" t="s">
        <v>4081</v>
      </c>
      <c r="E867" s="26">
        <v>124</v>
      </c>
      <c r="F867" s="28">
        <v>28</v>
      </c>
      <c r="G867" s="28">
        <v>27</v>
      </c>
      <c r="H867" s="28">
        <v>33</v>
      </c>
      <c r="I867" s="28">
        <v>36</v>
      </c>
      <c r="J867" s="28">
        <v>0</v>
      </c>
      <c r="K867" s="28">
        <v>0</v>
      </c>
      <c r="L867" s="28">
        <v>0</v>
      </c>
      <c r="M867" s="29"/>
      <c r="N867" s="25"/>
    </row>
    <row r="868" spans="1:14" ht="12.75">
      <c r="A868" s="35"/>
      <c r="B868" s="224"/>
      <c r="C868" s="224"/>
      <c r="D868" s="30" t="s">
        <v>1919</v>
      </c>
      <c r="E868" s="26">
        <v>3</v>
      </c>
      <c r="F868" s="28">
        <v>2</v>
      </c>
      <c r="G868" s="28">
        <v>1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9"/>
      <c r="N868" s="25"/>
    </row>
    <row r="869" spans="1:14" ht="12.75">
      <c r="A869" s="35"/>
      <c r="B869" s="224"/>
      <c r="C869" s="224"/>
      <c r="D869" s="30" t="s">
        <v>4088</v>
      </c>
      <c r="E869" s="26">
        <v>56</v>
      </c>
      <c r="F869" s="28">
        <v>14</v>
      </c>
      <c r="G869" s="28">
        <v>14</v>
      </c>
      <c r="H869" s="28">
        <v>14</v>
      </c>
      <c r="I869" s="28">
        <v>14</v>
      </c>
      <c r="J869" s="28">
        <v>0</v>
      </c>
      <c r="K869" s="28">
        <v>0</v>
      </c>
      <c r="L869" s="28">
        <v>0</v>
      </c>
      <c r="M869" s="29"/>
      <c r="N869" s="25"/>
    </row>
    <row r="870" spans="1:14" ht="12.75">
      <c r="A870" s="35"/>
      <c r="B870" s="224"/>
      <c r="C870" s="224"/>
      <c r="D870" s="30" t="s">
        <v>4090</v>
      </c>
      <c r="E870" s="26">
        <v>44</v>
      </c>
      <c r="F870" s="28">
        <v>11</v>
      </c>
      <c r="G870" s="28">
        <v>11</v>
      </c>
      <c r="H870" s="28">
        <v>11</v>
      </c>
      <c r="I870" s="28">
        <v>11</v>
      </c>
      <c r="J870" s="28">
        <v>0</v>
      </c>
      <c r="K870" s="28">
        <v>0</v>
      </c>
      <c r="L870" s="28">
        <v>0</v>
      </c>
      <c r="M870" s="29"/>
      <c r="N870" s="25"/>
    </row>
    <row r="871" spans="1:14" ht="12.75">
      <c r="A871" s="35"/>
      <c r="B871" s="224"/>
      <c r="C871" s="224"/>
      <c r="D871" s="30" t="s">
        <v>4089</v>
      </c>
      <c r="E871" s="26">
        <v>8</v>
      </c>
      <c r="F871" s="28">
        <v>0</v>
      </c>
      <c r="G871" s="28">
        <v>0</v>
      </c>
      <c r="H871" s="28">
        <v>4</v>
      </c>
      <c r="I871" s="28">
        <v>4</v>
      </c>
      <c r="J871" s="28">
        <v>0</v>
      </c>
      <c r="K871" s="28">
        <v>0</v>
      </c>
      <c r="L871" s="28">
        <v>0</v>
      </c>
      <c r="M871" s="29"/>
      <c r="N871" s="25"/>
    </row>
    <row r="872" spans="1:14" ht="12.75">
      <c r="A872" s="35"/>
      <c r="B872" s="224"/>
      <c r="C872" s="224"/>
      <c r="D872" s="30" t="s">
        <v>4086</v>
      </c>
      <c r="E872" s="26">
        <v>11</v>
      </c>
      <c r="F872" s="28">
        <v>0</v>
      </c>
      <c r="G872" s="28">
        <v>0</v>
      </c>
      <c r="H872" s="28">
        <v>4</v>
      </c>
      <c r="I872" s="28">
        <v>7</v>
      </c>
      <c r="J872" s="28">
        <v>0</v>
      </c>
      <c r="K872" s="28">
        <v>0</v>
      </c>
      <c r="L872" s="28">
        <v>0</v>
      </c>
      <c r="M872" s="29"/>
      <c r="N872" s="25"/>
    </row>
    <row r="873" spans="1:14" ht="12.75">
      <c r="A873" s="35"/>
      <c r="B873" s="224"/>
      <c r="C873" s="224"/>
      <c r="D873" s="30" t="s">
        <v>4094</v>
      </c>
      <c r="E873" s="26">
        <v>2</v>
      </c>
      <c r="F873" s="28">
        <v>1</v>
      </c>
      <c r="G873" s="28">
        <v>1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9"/>
      <c r="N873" s="25"/>
    </row>
    <row r="874" spans="1:14" ht="12.75">
      <c r="A874" s="34" t="s">
        <v>3863</v>
      </c>
      <c r="B874" s="215" t="s">
        <v>3864</v>
      </c>
      <c r="C874" s="215"/>
      <c r="D874" s="30" t="s">
        <v>4081</v>
      </c>
      <c r="E874" s="26">
        <v>155</v>
      </c>
      <c r="F874" s="28">
        <v>35</v>
      </c>
      <c r="G874" s="28">
        <v>35</v>
      </c>
      <c r="H874" s="28">
        <v>43</v>
      </c>
      <c r="I874" s="28">
        <v>42</v>
      </c>
      <c r="J874" s="28">
        <v>0</v>
      </c>
      <c r="K874" s="28">
        <v>0</v>
      </c>
      <c r="L874" s="28">
        <v>0</v>
      </c>
      <c r="M874" s="29"/>
      <c r="N874" s="25"/>
    </row>
    <row r="875" spans="1:14" ht="12.75">
      <c r="A875" s="35"/>
      <c r="B875" s="224"/>
      <c r="C875" s="224"/>
      <c r="D875" s="30" t="s">
        <v>4088</v>
      </c>
      <c r="E875" s="26">
        <v>90</v>
      </c>
      <c r="F875" s="28">
        <v>23</v>
      </c>
      <c r="G875" s="28">
        <v>23</v>
      </c>
      <c r="H875" s="28">
        <v>23</v>
      </c>
      <c r="I875" s="28">
        <v>21</v>
      </c>
      <c r="J875" s="28">
        <v>0</v>
      </c>
      <c r="K875" s="28">
        <v>0</v>
      </c>
      <c r="L875" s="28">
        <v>0</v>
      </c>
      <c r="M875" s="29"/>
      <c r="N875" s="25"/>
    </row>
    <row r="876" spans="1:14" ht="12.75">
      <c r="A876" s="35"/>
      <c r="B876" s="224"/>
      <c r="C876" s="224"/>
      <c r="D876" s="30" t="s">
        <v>4090</v>
      </c>
      <c r="E876" s="26">
        <v>47</v>
      </c>
      <c r="F876" s="28">
        <v>12</v>
      </c>
      <c r="G876" s="28">
        <v>12</v>
      </c>
      <c r="H876" s="28">
        <v>12</v>
      </c>
      <c r="I876" s="28">
        <v>11</v>
      </c>
      <c r="J876" s="28">
        <v>0</v>
      </c>
      <c r="K876" s="28">
        <v>0</v>
      </c>
      <c r="L876" s="28">
        <v>0</v>
      </c>
      <c r="M876" s="29"/>
      <c r="N876" s="25"/>
    </row>
    <row r="877" spans="1:14" ht="12.75">
      <c r="A877" s="35"/>
      <c r="B877" s="224"/>
      <c r="C877" s="224"/>
      <c r="D877" s="30" t="s">
        <v>4089</v>
      </c>
      <c r="E877" s="26">
        <v>3</v>
      </c>
      <c r="F877" s="28">
        <v>0</v>
      </c>
      <c r="G877" s="28">
        <v>0</v>
      </c>
      <c r="H877" s="28">
        <v>1</v>
      </c>
      <c r="I877" s="28">
        <v>2</v>
      </c>
      <c r="J877" s="28">
        <v>0</v>
      </c>
      <c r="K877" s="28">
        <v>0</v>
      </c>
      <c r="L877" s="28">
        <v>0</v>
      </c>
      <c r="M877" s="29"/>
      <c r="N877" s="25"/>
    </row>
    <row r="878" spans="1:14" ht="12.75">
      <c r="A878" s="35"/>
      <c r="B878" s="224"/>
      <c r="C878" s="224"/>
      <c r="D878" s="30" t="s">
        <v>4086</v>
      </c>
      <c r="E878" s="26">
        <v>15</v>
      </c>
      <c r="F878" s="28">
        <v>0</v>
      </c>
      <c r="G878" s="28">
        <v>0</v>
      </c>
      <c r="H878" s="28">
        <v>7</v>
      </c>
      <c r="I878" s="28">
        <v>8</v>
      </c>
      <c r="J878" s="28">
        <v>0</v>
      </c>
      <c r="K878" s="28">
        <v>0</v>
      </c>
      <c r="L878" s="28">
        <v>0</v>
      </c>
      <c r="M878" s="29"/>
      <c r="N878" s="25"/>
    </row>
    <row r="879" spans="1:14" ht="12.75">
      <c r="A879" s="34" t="s">
        <v>3872</v>
      </c>
      <c r="B879" s="215" t="s">
        <v>3873</v>
      </c>
      <c r="C879" s="215"/>
      <c r="D879" s="30" t="s">
        <v>4081</v>
      </c>
      <c r="E879" s="26">
        <v>209</v>
      </c>
      <c r="F879" s="28">
        <v>51</v>
      </c>
      <c r="G879" s="28">
        <v>49</v>
      </c>
      <c r="H879" s="28">
        <v>49</v>
      </c>
      <c r="I879" s="28">
        <v>53</v>
      </c>
      <c r="J879" s="28">
        <v>7</v>
      </c>
      <c r="K879" s="28">
        <v>0</v>
      </c>
      <c r="L879" s="28">
        <v>0</v>
      </c>
      <c r="M879" s="29"/>
      <c r="N879" s="25"/>
    </row>
    <row r="880" spans="1:14" ht="12.75">
      <c r="A880" s="35"/>
      <c r="B880" s="224"/>
      <c r="C880" s="224"/>
      <c r="D880" s="30" t="s">
        <v>1919</v>
      </c>
      <c r="E880" s="26">
        <v>4</v>
      </c>
      <c r="F880" s="28">
        <v>2</v>
      </c>
      <c r="G880" s="28">
        <v>2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9"/>
      <c r="N880" s="25"/>
    </row>
    <row r="881" spans="1:14" ht="12.75">
      <c r="A881" s="35"/>
      <c r="B881" s="224"/>
      <c r="C881" s="224"/>
      <c r="D881" s="30" t="s">
        <v>4082</v>
      </c>
      <c r="E881" s="26">
        <v>1</v>
      </c>
      <c r="F881" s="28">
        <v>1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9"/>
      <c r="N881" s="25"/>
    </row>
    <row r="882" spans="1:14" ht="12.75">
      <c r="A882" s="35"/>
      <c r="B882" s="224"/>
      <c r="C882" s="224"/>
      <c r="D882" s="30" t="s">
        <v>4088</v>
      </c>
      <c r="E882" s="26">
        <v>69</v>
      </c>
      <c r="F882" s="28">
        <v>21</v>
      </c>
      <c r="G882" s="28">
        <v>19</v>
      </c>
      <c r="H882" s="28">
        <v>15</v>
      </c>
      <c r="I882" s="28">
        <v>14</v>
      </c>
      <c r="J882" s="28">
        <v>0</v>
      </c>
      <c r="K882" s="28">
        <v>0</v>
      </c>
      <c r="L882" s="28">
        <v>0</v>
      </c>
      <c r="M882" s="29"/>
      <c r="N882" s="25"/>
    </row>
    <row r="883" spans="1:14" ht="12.75">
      <c r="A883" s="35"/>
      <c r="B883" s="224"/>
      <c r="C883" s="224"/>
      <c r="D883" s="30" t="s">
        <v>4090</v>
      </c>
      <c r="E883" s="26">
        <v>70</v>
      </c>
      <c r="F883" s="28">
        <v>20</v>
      </c>
      <c r="G883" s="28">
        <v>19</v>
      </c>
      <c r="H883" s="28">
        <v>16</v>
      </c>
      <c r="I883" s="28">
        <v>15</v>
      </c>
      <c r="J883" s="28">
        <v>0</v>
      </c>
      <c r="K883" s="28">
        <v>0</v>
      </c>
      <c r="L883" s="28">
        <v>0</v>
      </c>
      <c r="M883" s="29"/>
      <c r="N883" s="25"/>
    </row>
    <row r="884" spans="1:14" ht="12.75">
      <c r="A884" s="35"/>
      <c r="B884" s="224"/>
      <c r="C884" s="224"/>
      <c r="D884" s="30" t="s">
        <v>4089</v>
      </c>
      <c r="E884" s="26">
        <v>8</v>
      </c>
      <c r="F884" s="28">
        <v>0</v>
      </c>
      <c r="G884" s="28">
        <v>0</v>
      </c>
      <c r="H884" s="28">
        <v>3</v>
      </c>
      <c r="I884" s="28">
        <v>5</v>
      </c>
      <c r="J884" s="28">
        <v>0</v>
      </c>
      <c r="K884" s="28">
        <v>0</v>
      </c>
      <c r="L884" s="28">
        <v>0</v>
      </c>
      <c r="M884" s="29"/>
      <c r="N884" s="25"/>
    </row>
    <row r="885" spans="1:14" ht="12.75">
      <c r="A885" s="35"/>
      <c r="B885" s="224"/>
      <c r="C885" s="224"/>
      <c r="D885" s="30" t="s">
        <v>4086</v>
      </c>
      <c r="E885" s="26">
        <v>17</v>
      </c>
      <c r="F885" s="28">
        <v>0</v>
      </c>
      <c r="G885" s="28">
        <v>0</v>
      </c>
      <c r="H885" s="28">
        <v>5</v>
      </c>
      <c r="I885" s="28">
        <v>12</v>
      </c>
      <c r="J885" s="28">
        <v>0</v>
      </c>
      <c r="K885" s="28">
        <v>0</v>
      </c>
      <c r="L885" s="28">
        <v>0</v>
      </c>
      <c r="M885" s="29"/>
      <c r="N885" s="25"/>
    </row>
    <row r="886" spans="1:14" ht="12.75">
      <c r="A886" s="35"/>
      <c r="B886" s="224"/>
      <c r="C886" s="224"/>
      <c r="D886" s="30" t="s">
        <v>4093</v>
      </c>
      <c r="E886" s="26">
        <v>5</v>
      </c>
      <c r="F886" s="28">
        <v>0</v>
      </c>
      <c r="G886" s="28">
        <v>2</v>
      </c>
      <c r="H886" s="28">
        <v>3</v>
      </c>
      <c r="I886" s="28">
        <v>0</v>
      </c>
      <c r="J886" s="28">
        <v>0</v>
      </c>
      <c r="K886" s="28">
        <v>0</v>
      </c>
      <c r="L886" s="28">
        <v>0</v>
      </c>
      <c r="M886" s="29"/>
      <c r="N886" s="25"/>
    </row>
    <row r="887" spans="1:14" ht="12.75">
      <c r="A887" s="35"/>
      <c r="B887" s="224"/>
      <c r="C887" s="224"/>
      <c r="D887" s="30" t="s">
        <v>4091</v>
      </c>
      <c r="E887" s="26">
        <v>35</v>
      </c>
      <c r="F887" s="28">
        <v>7</v>
      </c>
      <c r="G887" s="28">
        <v>7</v>
      </c>
      <c r="H887" s="28">
        <v>7</v>
      </c>
      <c r="I887" s="28">
        <v>7</v>
      </c>
      <c r="J887" s="28">
        <v>7</v>
      </c>
      <c r="K887" s="28">
        <v>0</v>
      </c>
      <c r="L887" s="28">
        <v>0</v>
      </c>
      <c r="M887" s="29"/>
      <c r="N887" s="25"/>
    </row>
    <row r="888" spans="1:14" ht="12.75">
      <c r="A888" s="34" t="s">
        <v>3882</v>
      </c>
      <c r="B888" s="215" t="s">
        <v>3883</v>
      </c>
      <c r="C888" s="215"/>
      <c r="D888" s="30" t="s">
        <v>4081</v>
      </c>
      <c r="E888" s="26">
        <v>151</v>
      </c>
      <c r="F888" s="28">
        <v>42</v>
      </c>
      <c r="G888" s="28">
        <v>39</v>
      </c>
      <c r="H888" s="28">
        <v>33</v>
      </c>
      <c r="I888" s="28">
        <v>37</v>
      </c>
      <c r="J888" s="28">
        <v>0</v>
      </c>
      <c r="K888" s="28">
        <v>0</v>
      </c>
      <c r="L888" s="28">
        <v>0</v>
      </c>
      <c r="M888" s="29"/>
      <c r="N888" s="25"/>
    </row>
    <row r="889" spans="1:14" ht="12.75">
      <c r="A889" s="35"/>
      <c r="B889" s="224"/>
      <c r="C889" s="224"/>
      <c r="D889" s="30" t="s">
        <v>1919</v>
      </c>
      <c r="E889" s="26">
        <v>4</v>
      </c>
      <c r="F889" s="28">
        <v>2</v>
      </c>
      <c r="G889" s="28">
        <v>2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9"/>
      <c r="N889" s="25"/>
    </row>
    <row r="890" spans="1:14" ht="12.75">
      <c r="A890" s="35"/>
      <c r="B890" s="224"/>
      <c r="C890" s="224"/>
      <c r="D890" s="30" t="s">
        <v>4082</v>
      </c>
      <c r="E890" s="26">
        <v>2</v>
      </c>
      <c r="F890" s="28">
        <v>1</v>
      </c>
      <c r="G890" s="28">
        <v>1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9"/>
      <c r="N890" s="25"/>
    </row>
    <row r="891" spans="1:14" ht="12.75">
      <c r="A891" s="35"/>
      <c r="B891" s="224"/>
      <c r="C891" s="224"/>
      <c r="D891" s="30" t="s">
        <v>4088</v>
      </c>
      <c r="E891" s="26">
        <v>76</v>
      </c>
      <c r="F891" s="28">
        <v>25</v>
      </c>
      <c r="G891" s="28">
        <v>19</v>
      </c>
      <c r="H891" s="28">
        <v>16</v>
      </c>
      <c r="I891" s="28">
        <v>16</v>
      </c>
      <c r="J891" s="28">
        <v>0</v>
      </c>
      <c r="K891" s="28">
        <v>0</v>
      </c>
      <c r="L891" s="28">
        <v>0</v>
      </c>
      <c r="M891" s="29"/>
      <c r="N891" s="25"/>
    </row>
    <row r="892" spans="1:14" ht="12.75">
      <c r="A892" s="35"/>
      <c r="B892" s="224"/>
      <c r="C892" s="224"/>
      <c r="D892" s="30" t="s">
        <v>4090</v>
      </c>
      <c r="E892" s="26">
        <v>45</v>
      </c>
      <c r="F892" s="28">
        <v>12</v>
      </c>
      <c r="G892" s="28">
        <v>13</v>
      </c>
      <c r="H892" s="28">
        <v>10</v>
      </c>
      <c r="I892" s="28">
        <v>10</v>
      </c>
      <c r="J892" s="28">
        <v>0</v>
      </c>
      <c r="K892" s="28">
        <v>0</v>
      </c>
      <c r="L892" s="28">
        <v>0</v>
      </c>
      <c r="M892" s="29"/>
      <c r="N892" s="25"/>
    </row>
    <row r="893" spans="1:14" ht="12.75">
      <c r="A893" s="35"/>
      <c r="B893" s="224"/>
      <c r="C893" s="224"/>
      <c r="D893" s="30" t="s">
        <v>4089</v>
      </c>
      <c r="E893" s="26">
        <v>5</v>
      </c>
      <c r="F893" s="28">
        <v>0</v>
      </c>
      <c r="G893" s="28">
        <v>0</v>
      </c>
      <c r="H893" s="28">
        <v>2</v>
      </c>
      <c r="I893" s="28">
        <v>3</v>
      </c>
      <c r="J893" s="28">
        <v>0</v>
      </c>
      <c r="K893" s="28">
        <v>0</v>
      </c>
      <c r="L893" s="28">
        <v>0</v>
      </c>
      <c r="M893" s="29"/>
      <c r="N893" s="25"/>
    </row>
    <row r="894" spans="1:14" ht="12.75">
      <c r="A894" s="35"/>
      <c r="B894" s="224"/>
      <c r="C894" s="224"/>
      <c r="D894" s="30" t="s">
        <v>4086</v>
      </c>
      <c r="E894" s="26">
        <v>13</v>
      </c>
      <c r="F894" s="28">
        <v>0</v>
      </c>
      <c r="G894" s="28">
        <v>0</v>
      </c>
      <c r="H894" s="28">
        <v>5</v>
      </c>
      <c r="I894" s="28">
        <v>8</v>
      </c>
      <c r="J894" s="28">
        <v>0</v>
      </c>
      <c r="K894" s="28">
        <v>0</v>
      </c>
      <c r="L894" s="28">
        <v>0</v>
      </c>
      <c r="M894" s="29"/>
      <c r="N894" s="25"/>
    </row>
    <row r="895" spans="1:14" ht="12.75">
      <c r="A895" s="35"/>
      <c r="B895" s="224"/>
      <c r="C895" s="224"/>
      <c r="D895" s="30" t="s">
        <v>4094</v>
      </c>
      <c r="E895" s="26">
        <v>3</v>
      </c>
      <c r="F895" s="28">
        <v>1</v>
      </c>
      <c r="G895" s="28">
        <v>2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9"/>
      <c r="N895" s="25"/>
    </row>
    <row r="896" spans="1:14" ht="12.75">
      <c r="A896" s="35"/>
      <c r="B896" s="224"/>
      <c r="C896" s="224"/>
      <c r="D896" s="30" t="s">
        <v>4093</v>
      </c>
      <c r="E896" s="26">
        <v>3</v>
      </c>
      <c r="F896" s="28">
        <v>1</v>
      </c>
      <c r="G896" s="28">
        <v>2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9"/>
      <c r="N896" s="25"/>
    </row>
    <row r="897" spans="1:14" ht="12.75">
      <c r="A897" s="34" t="s">
        <v>3887</v>
      </c>
      <c r="B897" s="215" t="s">
        <v>3888</v>
      </c>
      <c r="C897" s="215"/>
      <c r="D897" s="30" t="s">
        <v>4081</v>
      </c>
      <c r="E897" s="26">
        <v>181</v>
      </c>
      <c r="F897" s="28">
        <v>50</v>
      </c>
      <c r="G897" s="28">
        <v>51</v>
      </c>
      <c r="H897" s="28">
        <v>40</v>
      </c>
      <c r="I897" s="28">
        <v>40</v>
      </c>
      <c r="J897" s="28">
        <v>0</v>
      </c>
      <c r="K897" s="28">
        <v>0</v>
      </c>
      <c r="L897" s="28">
        <v>0</v>
      </c>
      <c r="M897" s="29"/>
      <c r="N897" s="25"/>
    </row>
    <row r="898" spans="1:14" ht="12.75">
      <c r="A898" s="35"/>
      <c r="B898" s="224"/>
      <c r="C898" s="224"/>
      <c r="D898" s="30" t="s">
        <v>1919</v>
      </c>
      <c r="E898" s="26">
        <v>4</v>
      </c>
      <c r="F898" s="28">
        <v>2</v>
      </c>
      <c r="G898" s="28">
        <v>2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9"/>
      <c r="N898" s="25"/>
    </row>
    <row r="899" spans="1:14" ht="12.75">
      <c r="A899" s="35"/>
      <c r="B899" s="224"/>
      <c r="C899" s="224"/>
      <c r="D899" s="30" t="s">
        <v>4088</v>
      </c>
      <c r="E899" s="26">
        <v>93</v>
      </c>
      <c r="F899" s="28">
        <v>22</v>
      </c>
      <c r="G899" s="28">
        <v>22</v>
      </c>
      <c r="H899" s="28">
        <v>23</v>
      </c>
      <c r="I899" s="28">
        <v>26</v>
      </c>
      <c r="J899" s="28">
        <v>0</v>
      </c>
      <c r="K899" s="28">
        <v>0</v>
      </c>
      <c r="L899" s="28">
        <v>0</v>
      </c>
      <c r="M899" s="29"/>
      <c r="N899" s="25"/>
    </row>
    <row r="900" spans="1:14" ht="12.75">
      <c r="A900" s="35"/>
      <c r="B900" s="224"/>
      <c r="C900" s="224"/>
      <c r="D900" s="30" t="s">
        <v>4090</v>
      </c>
      <c r="E900" s="26">
        <v>30</v>
      </c>
      <c r="F900" s="28">
        <v>8</v>
      </c>
      <c r="G900" s="28">
        <v>9</v>
      </c>
      <c r="H900" s="28">
        <v>7</v>
      </c>
      <c r="I900" s="28">
        <v>6</v>
      </c>
      <c r="J900" s="28">
        <v>0</v>
      </c>
      <c r="K900" s="28">
        <v>0</v>
      </c>
      <c r="L900" s="28">
        <v>0</v>
      </c>
      <c r="M900" s="29"/>
      <c r="N900" s="25"/>
    </row>
    <row r="901" spans="1:14" ht="12.75">
      <c r="A901" s="35"/>
      <c r="B901" s="224"/>
      <c r="C901" s="224"/>
      <c r="D901" s="30" t="s">
        <v>4089</v>
      </c>
      <c r="E901" s="26">
        <v>9</v>
      </c>
      <c r="F901" s="28">
        <v>0</v>
      </c>
      <c r="G901" s="28">
        <v>0</v>
      </c>
      <c r="H901" s="28">
        <v>4</v>
      </c>
      <c r="I901" s="28">
        <v>5</v>
      </c>
      <c r="J901" s="28">
        <v>0</v>
      </c>
      <c r="K901" s="28">
        <v>0</v>
      </c>
      <c r="L901" s="28">
        <v>0</v>
      </c>
      <c r="M901" s="29"/>
      <c r="N901" s="25"/>
    </row>
    <row r="902" spans="1:14" ht="12.75">
      <c r="A902" s="35"/>
      <c r="B902" s="224"/>
      <c r="C902" s="224"/>
      <c r="D902" s="30" t="s">
        <v>4086</v>
      </c>
      <c r="E902" s="26">
        <v>9</v>
      </c>
      <c r="F902" s="28">
        <v>0</v>
      </c>
      <c r="G902" s="28">
        <v>0</v>
      </c>
      <c r="H902" s="28">
        <v>6</v>
      </c>
      <c r="I902" s="28">
        <v>3</v>
      </c>
      <c r="J902" s="28">
        <v>0</v>
      </c>
      <c r="K902" s="28">
        <v>0</v>
      </c>
      <c r="L902" s="28">
        <v>0</v>
      </c>
      <c r="M902" s="29"/>
      <c r="N902" s="25"/>
    </row>
    <row r="903" spans="1:14" ht="12.75">
      <c r="A903" s="35"/>
      <c r="B903" s="224"/>
      <c r="C903" s="224"/>
      <c r="D903" s="30" t="s">
        <v>4094</v>
      </c>
      <c r="E903" s="26">
        <v>24</v>
      </c>
      <c r="F903" s="28">
        <v>12</v>
      </c>
      <c r="G903" s="28">
        <v>12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9"/>
      <c r="N903" s="25"/>
    </row>
    <row r="904" spans="1:14" ht="12.75">
      <c r="A904" s="35"/>
      <c r="B904" s="224"/>
      <c r="C904" s="224"/>
      <c r="D904" s="30" t="s">
        <v>4093</v>
      </c>
      <c r="E904" s="26">
        <v>12</v>
      </c>
      <c r="F904" s="28">
        <v>6</v>
      </c>
      <c r="G904" s="28">
        <v>6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9"/>
      <c r="N904" s="25"/>
    </row>
    <row r="905" spans="1:14" ht="12.75">
      <c r="A905" s="34" t="s">
        <v>3894</v>
      </c>
      <c r="B905" s="215" t="s">
        <v>3895</v>
      </c>
      <c r="C905" s="215"/>
      <c r="D905" s="30" t="s">
        <v>4081</v>
      </c>
      <c r="E905" s="26">
        <v>172</v>
      </c>
      <c r="F905" s="28">
        <v>50</v>
      </c>
      <c r="G905" s="28">
        <v>46</v>
      </c>
      <c r="H905" s="28">
        <v>37</v>
      </c>
      <c r="I905" s="28">
        <v>37</v>
      </c>
      <c r="J905" s="28">
        <v>2</v>
      </c>
      <c r="K905" s="28">
        <v>0</v>
      </c>
      <c r="L905" s="28">
        <v>0</v>
      </c>
      <c r="M905" s="29"/>
      <c r="N905" s="25"/>
    </row>
    <row r="906" spans="1:14" ht="12.75">
      <c r="A906" s="35"/>
      <c r="B906" s="224"/>
      <c r="C906" s="224"/>
      <c r="D906" s="30" t="s">
        <v>1919</v>
      </c>
      <c r="E906" s="26">
        <v>2</v>
      </c>
      <c r="F906" s="28">
        <v>1</v>
      </c>
      <c r="G906" s="28">
        <v>1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9"/>
      <c r="N906" s="25"/>
    </row>
    <row r="907" spans="1:14" ht="12.75">
      <c r="A907" s="35"/>
      <c r="B907" s="224"/>
      <c r="C907" s="224"/>
      <c r="D907" s="30" t="s">
        <v>4088</v>
      </c>
      <c r="E907" s="26">
        <v>92</v>
      </c>
      <c r="F907" s="28">
        <v>26</v>
      </c>
      <c r="G907" s="28">
        <v>25</v>
      </c>
      <c r="H907" s="28">
        <v>22</v>
      </c>
      <c r="I907" s="28">
        <v>19</v>
      </c>
      <c r="J907" s="28">
        <v>0</v>
      </c>
      <c r="K907" s="28">
        <v>0</v>
      </c>
      <c r="L907" s="28">
        <v>0</v>
      </c>
      <c r="M907" s="29"/>
      <c r="N907" s="25"/>
    </row>
    <row r="908" spans="1:14" ht="12.75">
      <c r="A908" s="35"/>
      <c r="B908" s="224"/>
      <c r="C908" s="224"/>
      <c r="D908" s="30" t="s">
        <v>4090</v>
      </c>
      <c r="E908" s="26">
        <v>35</v>
      </c>
      <c r="F908" s="28">
        <v>11</v>
      </c>
      <c r="G908" s="28">
        <v>9</v>
      </c>
      <c r="H908" s="28">
        <v>8</v>
      </c>
      <c r="I908" s="28">
        <v>7</v>
      </c>
      <c r="J908" s="28">
        <v>0</v>
      </c>
      <c r="K908" s="28">
        <v>0</v>
      </c>
      <c r="L908" s="28">
        <v>0</v>
      </c>
      <c r="M908" s="29"/>
      <c r="N908" s="25"/>
    </row>
    <row r="909" spans="1:14" ht="12.75">
      <c r="A909" s="35"/>
      <c r="B909" s="224"/>
      <c r="C909" s="224"/>
      <c r="D909" s="30" t="s">
        <v>4089</v>
      </c>
      <c r="E909" s="26">
        <v>6</v>
      </c>
      <c r="F909" s="28">
        <v>0</v>
      </c>
      <c r="G909" s="28">
        <v>0</v>
      </c>
      <c r="H909" s="28">
        <v>2</v>
      </c>
      <c r="I909" s="28">
        <v>4</v>
      </c>
      <c r="J909" s="28">
        <v>0</v>
      </c>
      <c r="K909" s="28">
        <v>0</v>
      </c>
      <c r="L909" s="28">
        <v>0</v>
      </c>
      <c r="M909" s="29"/>
      <c r="N909" s="25"/>
    </row>
    <row r="910" spans="1:14" ht="12.75">
      <c r="A910" s="35"/>
      <c r="B910" s="224"/>
      <c r="C910" s="224"/>
      <c r="D910" s="30" t="s">
        <v>4086</v>
      </c>
      <c r="E910" s="26">
        <v>8</v>
      </c>
      <c r="F910" s="28">
        <v>0</v>
      </c>
      <c r="G910" s="28">
        <v>0</v>
      </c>
      <c r="H910" s="28">
        <v>3</v>
      </c>
      <c r="I910" s="28">
        <v>5</v>
      </c>
      <c r="J910" s="28">
        <v>0</v>
      </c>
      <c r="K910" s="28">
        <v>0</v>
      </c>
      <c r="L910" s="28">
        <v>0</v>
      </c>
      <c r="M910" s="29"/>
      <c r="N910" s="25"/>
    </row>
    <row r="911" spans="1:14" ht="12.75">
      <c r="A911" s="35"/>
      <c r="B911" s="224"/>
      <c r="C911" s="224"/>
      <c r="D911" s="30" t="s">
        <v>4094</v>
      </c>
      <c r="E911" s="26">
        <v>10</v>
      </c>
      <c r="F911" s="28">
        <v>5</v>
      </c>
      <c r="G911" s="28">
        <v>5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9"/>
      <c r="N911" s="25"/>
    </row>
    <row r="912" spans="1:14" ht="12.75">
      <c r="A912" s="35"/>
      <c r="B912" s="224"/>
      <c r="C912" s="224"/>
      <c r="D912" s="30" t="s">
        <v>4093</v>
      </c>
      <c r="E912" s="26">
        <v>12</v>
      </c>
      <c r="F912" s="28">
        <v>7</v>
      </c>
      <c r="G912" s="28">
        <v>5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9"/>
      <c r="N912" s="25"/>
    </row>
    <row r="913" spans="1:14" ht="12.75">
      <c r="A913" s="35"/>
      <c r="B913" s="224"/>
      <c r="C913" s="224"/>
      <c r="D913" s="30" t="s">
        <v>4091</v>
      </c>
      <c r="E913" s="26">
        <v>7</v>
      </c>
      <c r="F913" s="28">
        <v>0</v>
      </c>
      <c r="G913" s="28">
        <v>1</v>
      </c>
      <c r="H913" s="28">
        <v>2</v>
      </c>
      <c r="I913" s="28">
        <v>2</v>
      </c>
      <c r="J913" s="28">
        <v>2</v>
      </c>
      <c r="K913" s="28">
        <v>0</v>
      </c>
      <c r="L913" s="28">
        <v>0</v>
      </c>
      <c r="M913" s="29"/>
      <c r="N913" s="25"/>
    </row>
    <row r="914" spans="1:14" ht="12.75">
      <c r="A914" s="34" t="s">
        <v>3902</v>
      </c>
      <c r="B914" s="215" t="s">
        <v>3903</v>
      </c>
      <c r="C914" s="215"/>
      <c r="D914" s="30" t="s">
        <v>4081</v>
      </c>
      <c r="E914" s="26">
        <v>213</v>
      </c>
      <c r="F914" s="28">
        <v>48</v>
      </c>
      <c r="G914" s="28">
        <v>46</v>
      </c>
      <c r="H914" s="28">
        <v>55</v>
      </c>
      <c r="I914" s="28">
        <v>56</v>
      </c>
      <c r="J914" s="28">
        <v>8</v>
      </c>
      <c r="K914" s="28">
        <v>0</v>
      </c>
      <c r="L914" s="28">
        <v>0</v>
      </c>
      <c r="M914" s="29"/>
      <c r="N914" s="25"/>
    </row>
    <row r="915" spans="1:14" ht="12.75">
      <c r="A915" s="35"/>
      <c r="B915" s="224"/>
      <c r="C915" s="224"/>
      <c r="D915" s="30" t="s">
        <v>1919</v>
      </c>
      <c r="E915" s="26">
        <v>7</v>
      </c>
      <c r="F915" s="28">
        <v>4</v>
      </c>
      <c r="G915" s="28">
        <v>3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9"/>
      <c r="N915" s="25"/>
    </row>
    <row r="916" spans="1:14" ht="12.75">
      <c r="A916" s="35"/>
      <c r="B916" s="224"/>
      <c r="C916" s="224"/>
      <c r="D916" s="30" t="s">
        <v>4082</v>
      </c>
      <c r="E916" s="26">
        <v>4</v>
      </c>
      <c r="F916" s="28">
        <v>2</v>
      </c>
      <c r="G916" s="28">
        <v>2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9"/>
      <c r="N916" s="25"/>
    </row>
    <row r="917" spans="1:14" ht="12.75">
      <c r="A917" s="35"/>
      <c r="B917" s="224"/>
      <c r="C917" s="224"/>
      <c r="D917" s="30" t="s">
        <v>4088</v>
      </c>
      <c r="E917" s="26">
        <v>78</v>
      </c>
      <c r="F917" s="28">
        <v>22</v>
      </c>
      <c r="G917" s="28">
        <v>21</v>
      </c>
      <c r="H917" s="28">
        <v>18</v>
      </c>
      <c r="I917" s="28">
        <v>17</v>
      </c>
      <c r="J917" s="28">
        <v>0</v>
      </c>
      <c r="K917" s="28">
        <v>0</v>
      </c>
      <c r="L917" s="28">
        <v>0</v>
      </c>
      <c r="M917" s="29"/>
      <c r="N917" s="25"/>
    </row>
    <row r="918" spans="1:14" ht="12.75">
      <c r="A918" s="35"/>
      <c r="B918" s="224"/>
      <c r="C918" s="224"/>
      <c r="D918" s="30" t="s">
        <v>4090</v>
      </c>
      <c r="E918" s="26">
        <v>47</v>
      </c>
      <c r="F918" s="28">
        <v>12</v>
      </c>
      <c r="G918" s="28">
        <v>11</v>
      </c>
      <c r="H918" s="28">
        <v>12</v>
      </c>
      <c r="I918" s="28">
        <v>12</v>
      </c>
      <c r="J918" s="28">
        <v>0</v>
      </c>
      <c r="K918" s="28">
        <v>0</v>
      </c>
      <c r="L918" s="28">
        <v>0</v>
      </c>
      <c r="M918" s="29"/>
      <c r="N918" s="25"/>
    </row>
    <row r="919" spans="1:14" ht="12.75">
      <c r="A919" s="35"/>
      <c r="B919" s="224"/>
      <c r="C919" s="224"/>
      <c r="D919" s="30" t="s">
        <v>4089</v>
      </c>
      <c r="E919" s="26">
        <v>8</v>
      </c>
      <c r="F919" s="28">
        <v>0</v>
      </c>
      <c r="G919" s="28">
        <v>0</v>
      </c>
      <c r="H919" s="28">
        <v>4</v>
      </c>
      <c r="I919" s="28">
        <v>4</v>
      </c>
      <c r="J919" s="28">
        <v>0</v>
      </c>
      <c r="K919" s="28">
        <v>0</v>
      </c>
      <c r="L919" s="28">
        <v>0</v>
      </c>
      <c r="M919" s="29"/>
      <c r="N919" s="25"/>
    </row>
    <row r="920" spans="1:14" ht="12.75">
      <c r="A920" s="35"/>
      <c r="B920" s="224"/>
      <c r="C920" s="224"/>
      <c r="D920" s="30" t="s">
        <v>4086</v>
      </c>
      <c r="E920" s="26">
        <v>34</v>
      </c>
      <c r="F920" s="28">
        <v>0</v>
      </c>
      <c r="G920" s="28">
        <v>0</v>
      </c>
      <c r="H920" s="28">
        <v>16</v>
      </c>
      <c r="I920" s="28">
        <v>16</v>
      </c>
      <c r="J920" s="28">
        <v>2</v>
      </c>
      <c r="K920" s="28">
        <v>0</v>
      </c>
      <c r="L920" s="28">
        <v>0</v>
      </c>
      <c r="M920" s="29"/>
      <c r="N920" s="25"/>
    </row>
    <row r="921" spans="1:14" ht="12.75">
      <c r="A921" s="35"/>
      <c r="B921" s="224"/>
      <c r="C921" s="224"/>
      <c r="D921" s="30" t="s">
        <v>4093</v>
      </c>
      <c r="E921" s="26">
        <v>1</v>
      </c>
      <c r="F921" s="28">
        <v>0</v>
      </c>
      <c r="G921" s="28">
        <v>1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9"/>
      <c r="N921" s="25"/>
    </row>
    <row r="922" spans="1:14" ht="12.75">
      <c r="A922" s="35"/>
      <c r="B922" s="224"/>
      <c r="C922" s="224"/>
      <c r="D922" s="30" t="s">
        <v>4091</v>
      </c>
      <c r="E922" s="26">
        <v>34</v>
      </c>
      <c r="F922" s="28">
        <v>8</v>
      </c>
      <c r="G922" s="28">
        <v>8</v>
      </c>
      <c r="H922" s="28">
        <v>5</v>
      </c>
      <c r="I922" s="28">
        <v>7</v>
      </c>
      <c r="J922" s="28">
        <v>6</v>
      </c>
      <c r="K922" s="28">
        <v>0</v>
      </c>
      <c r="L922" s="28">
        <v>0</v>
      </c>
      <c r="M922" s="29"/>
      <c r="N922" s="25"/>
    </row>
    <row r="923" spans="1:14" ht="12.75">
      <c r="A923" s="34" t="s">
        <v>3911</v>
      </c>
      <c r="B923" s="215" t="s">
        <v>3912</v>
      </c>
      <c r="C923" s="215"/>
      <c r="D923" s="30" t="s">
        <v>4081</v>
      </c>
      <c r="E923" s="26">
        <v>139</v>
      </c>
      <c r="F923" s="28">
        <v>39</v>
      </c>
      <c r="G923" s="28">
        <v>39</v>
      </c>
      <c r="H923" s="28">
        <v>28</v>
      </c>
      <c r="I923" s="28">
        <v>33</v>
      </c>
      <c r="J923" s="28">
        <v>0</v>
      </c>
      <c r="K923" s="28">
        <v>0</v>
      </c>
      <c r="L923" s="28">
        <v>0</v>
      </c>
      <c r="M923" s="29"/>
      <c r="N923" s="25"/>
    </row>
    <row r="924" spans="1:14" ht="12.75">
      <c r="A924" s="35"/>
      <c r="B924" s="224"/>
      <c r="C924" s="224"/>
      <c r="D924" s="30" t="s">
        <v>1919</v>
      </c>
      <c r="E924" s="26">
        <v>4</v>
      </c>
      <c r="F924" s="28">
        <v>2</v>
      </c>
      <c r="G924" s="28">
        <v>2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9"/>
      <c r="N924" s="25"/>
    </row>
    <row r="925" spans="1:14" ht="12.75">
      <c r="A925" s="35"/>
      <c r="B925" s="224"/>
      <c r="C925" s="224"/>
      <c r="D925" s="30" t="s">
        <v>4088</v>
      </c>
      <c r="E925" s="26">
        <v>77</v>
      </c>
      <c r="F925" s="28">
        <v>22</v>
      </c>
      <c r="G925" s="28">
        <v>20</v>
      </c>
      <c r="H925" s="28">
        <v>18</v>
      </c>
      <c r="I925" s="28">
        <v>17</v>
      </c>
      <c r="J925" s="28">
        <v>0</v>
      </c>
      <c r="K925" s="28">
        <v>0</v>
      </c>
      <c r="L925" s="28">
        <v>0</v>
      </c>
      <c r="M925" s="29"/>
      <c r="N925" s="25"/>
    </row>
    <row r="926" spans="1:14" ht="12.75">
      <c r="A926" s="35"/>
      <c r="B926" s="224"/>
      <c r="C926" s="224"/>
      <c r="D926" s="30" t="s">
        <v>4090</v>
      </c>
      <c r="E926" s="26">
        <v>29</v>
      </c>
      <c r="F926" s="28">
        <v>11</v>
      </c>
      <c r="G926" s="28">
        <v>8</v>
      </c>
      <c r="H926" s="28">
        <v>5</v>
      </c>
      <c r="I926" s="28">
        <v>5</v>
      </c>
      <c r="J926" s="28">
        <v>0</v>
      </c>
      <c r="K926" s="28">
        <v>0</v>
      </c>
      <c r="L926" s="28">
        <v>0</v>
      </c>
      <c r="M926" s="29"/>
      <c r="N926" s="25"/>
    </row>
    <row r="927" spans="1:14" ht="12.75">
      <c r="A927" s="35"/>
      <c r="B927" s="224"/>
      <c r="C927" s="224"/>
      <c r="D927" s="30" t="s">
        <v>4089</v>
      </c>
      <c r="E927" s="26">
        <v>8</v>
      </c>
      <c r="F927" s="28">
        <v>0</v>
      </c>
      <c r="G927" s="28">
        <v>0</v>
      </c>
      <c r="H927" s="28">
        <v>3</v>
      </c>
      <c r="I927" s="28">
        <v>5</v>
      </c>
      <c r="J927" s="28">
        <v>0</v>
      </c>
      <c r="K927" s="28">
        <v>0</v>
      </c>
      <c r="L927" s="28">
        <v>0</v>
      </c>
      <c r="M927" s="29"/>
      <c r="N927" s="25"/>
    </row>
    <row r="928" spans="1:14" ht="12.75">
      <c r="A928" s="35"/>
      <c r="B928" s="224"/>
      <c r="C928" s="224"/>
      <c r="D928" s="30" t="s">
        <v>4086</v>
      </c>
      <c r="E928" s="26">
        <v>8</v>
      </c>
      <c r="F928" s="28">
        <v>0</v>
      </c>
      <c r="G928" s="28">
        <v>0</v>
      </c>
      <c r="H928" s="28">
        <v>2</v>
      </c>
      <c r="I928" s="28">
        <v>6</v>
      </c>
      <c r="J928" s="28">
        <v>0</v>
      </c>
      <c r="K928" s="28">
        <v>0</v>
      </c>
      <c r="L928" s="28">
        <v>0</v>
      </c>
      <c r="M928" s="29"/>
      <c r="N928" s="25"/>
    </row>
    <row r="929" spans="1:14" ht="12.75">
      <c r="A929" s="35"/>
      <c r="B929" s="224"/>
      <c r="C929" s="224"/>
      <c r="D929" s="30" t="s">
        <v>4094</v>
      </c>
      <c r="E929" s="26">
        <v>2</v>
      </c>
      <c r="F929" s="28">
        <v>0</v>
      </c>
      <c r="G929" s="28">
        <v>2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9"/>
      <c r="N929" s="25"/>
    </row>
    <row r="930" spans="1:14" ht="12.75">
      <c r="A930" s="35"/>
      <c r="B930" s="224"/>
      <c r="C930" s="224"/>
      <c r="D930" s="30" t="s">
        <v>4093</v>
      </c>
      <c r="E930" s="26">
        <v>11</v>
      </c>
      <c r="F930" s="28">
        <v>4</v>
      </c>
      <c r="G930" s="28">
        <v>7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9"/>
      <c r="N930" s="25"/>
    </row>
    <row r="931" spans="1:14" ht="12.75">
      <c r="A931" s="34" t="s">
        <v>3922</v>
      </c>
      <c r="B931" s="215" t="s">
        <v>3923</v>
      </c>
      <c r="C931" s="215"/>
      <c r="D931" s="30" t="s">
        <v>4081</v>
      </c>
      <c r="E931" s="26">
        <v>160</v>
      </c>
      <c r="F931" s="28">
        <v>30</v>
      </c>
      <c r="G931" s="28">
        <v>46</v>
      </c>
      <c r="H931" s="28">
        <v>43</v>
      </c>
      <c r="I931" s="28">
        <v>38</v>
      </c>
      <c r="J931" s="28">
        <v>3</v>
      </c>
      <c r="K931" s="28">
        <v>0</v>
      </c>
      <c r="L931" s="28">
        <v>0</v>
      </c>
      <c r="M931" s="29"/>
      <c r="N931" s="25"/>
    </row>
    <row r="932" spans="1:14" ht="12.75">
      <c r="A932" s="35"/>
      <c r="B932" s="224"/>
      <c r="C932" s="224"/>
      <c r="D932" s="30" t="s">
        <v>1919</v>
      </c>
      <c r="E932" s="26">
        <v>5</v>
      </c>
      <c r="F932" s="28">
        <v>3</v>
      </c>
      <c r="G932" s="28">
        <v>2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9"/>
      <c r="N932" s="25"/>
    </row>
    <row r="933" spans="1:14" ht="12.75">
      <c r="A933" s="35"/>
      <c r="B933" s="224"/>
      <c r="C933" s="224"/>
      <c r="D933" s="30" t="s">
        <v>4083</v>
      </c>
      <c r="E933" s="26">
        <v>121</v>
      </c>
      <c r="F933" s="28">
        <v>20</v>
      </c>
      <c r="G933" s="28">
        <v>35</v>
      </c>
      <c r="H933" s="28">
        <v>33</v>
      </c>
      <c r="I933" s="28">
        <v>31</v>
      </c>
      <c r="J933" s="28">
        <v>2</v>
      </c>
      <c r="K933" s="28">
        <v>0</v>
      </c>
      <c r="L933" s="28">
        <v>0</v>
      </c>
      <c r="M933" s="29"/>
      <c r="N933" s="25"/>
    </row>
    <row r="934" spans="1:14" ht="12.75">
      <c r="A934" s="35"/>
      <c r="B934" s="224"/>
      <c r="C934" s="224"/>
      <c r="D934" s="30" t="s">
        <v>4084</v>
      </c>
      <c r="E934" s="26">
        <v>34</v>
      </c>
      <c r="F934" s="28">
        <v>7</v>
      </c>
      <c r="G934" s="28">
        <v>9</v>
      </c>
      <c r="H934" s="28">
        <v>10</v>
      </c>
      <c r="I934" s="28">
        <v>7</v>
      </c>
      <c r="J934" s="28">
        <v>1</v>
      </c>
      <c r="K934" s="28">
        <v>0</v>
      </c>
      <c r="L934" s="28">
        <v>0</v>
      </c>
      <c r="M934" s="29"/>
      <c r="N934" s="25"/>
    </row>
    <row r="935" spans="1:14" ht="12.75">
      <c r="A935" s="34" t="s">
        <v>3928</v>
      </c>
      <c r="B935" s="215" t="s">
        <v>3929</v>
      </c>
      <c r="C935" s="215"/>
      <c r="D935" s="30" t="s">
        <v>4081</v>
      </c>
      <c r="E935" s="26">
        <v>206</v>
      </c>
      <c r="F935" s="28">
        <v>48</v>
      </c>
      <c r="G935" s="28">
        <v>47</v>
      </c>
      <c r="H935" s="28">
        <v>51</v>
      </c>
      <c r="I935" s="28">
        <v>50</v>
      </c>
      <c r="J935" s="28">
        <v>10</v>
      </c>
      <c r="K935" s="28">
        <v>0</v>
      </c>
      <c r="L935" s="28">
        <v>0</v>
      </c>
      <c r="M935" s="29"/>
      <c r="N935" s="25"/>
    </row>
    <row r="936" spans="1:14" ht="12.75">
      <c r="A936" s="35"/>
      <c r="B936" s="224"/>
      <c r="C936" s="224"/>
      <c r="D936" s="30" t="s">
        <v>4088</v>
      </c>
      <c r="E936" s="26">
        <v>61</v>
      </c>
      <c r="F936" s="28">
        <v>16</v>
      </c>
      <c r="G936" s="28">
        <v>16</v>
      </c>
      <c r="H936" s="28">
        <v>15</v>
      </c>
      <c r="I936" s="28">
        <v>14</v>
      </c>
      <c r="J936" s="28">
        <v>0</v>
      </c>
      <c r="K936" s="28">
        <v>0</v>
      </c>
      <c r="L936" s="28">
        <v>0</v>
      </c>
      <c r="M936" s="29"/>
      <c r="N936" s="25"/>
    </row>
    <row r="937" spans="1:14" ht="12.75">
      <c r="A937" s="35"/>
      <c r="B937" s="224"/>
      <c r="C937" s="224"/>
      <c r="D937" s="30" t="s">
        <v>4090</v>
      </c>
      <c r="E937" s="26">
        <v>40</v>
      </c>
      <c r="F937" s="28">
        <v>13</v>
      </c>
      <c r="G937" s="28">
        <v>10</v>
      </c>
      <c r="H937" s="28">
        <v>9</v>
      </c>
      <c r="I937" s="28">
        <v>8</v>
      </c>
      <c r="J937" s="28">
        <v>0</v>
      </c>
      <c r="K937" s="28">
        <v>0</v>
      </c>
      <c r="L937" s="28">
        <v>0</v>
      </c>
      <c r="M937" s="29"/>
      <c r="N937" s="25"/>
    </row>
    <row r="938" spans="1:14" ht="12.75">
      <c r="A938" s="35"/>
      <c r="B938" s="224"/>
      <c r="C938" s="224"/>
      <c r="D938" s="30" t="s">
        <v>4089</v>
      </c>
      <c r="E938" s="26">
        <v>1</v>
      </c>
      <c r="F938" s="28">
        <v>0</v>
      </c>
      <c r="G938" s="28">
        <v>0</v>
      </c>
      <c r="H938" s="28">
        <v>0</v>
      </c>
      <c r="I938" s="28">
        <v>1</v>
      </c>
      <c r="J938" s="28">
        <v>0</v>
      </c>
      <c r="K938" s="28">
        <v>0</v>
      </c>
      <c r="L938" s="28">
        <v>0</v>
      </c>
      <c r="M938" s="29"/>
      <c r="N938" s="25"/>
    </row>
    <row r="939" spans="1:14" ht="12.75">
      <c r="A939" s="35"/>
      <c r="B939" s="224"/>
      <c r="C939" s="224"/>
      <c r="D939" s="30" t="s">
        <v>4086</v>
      </c>
      <c r="E939" s="26">
        <v>32</v>
      </c>
      <c r="F939" s="28">
        <v>0</v>
      </c>
      <c r="G939" s="28">
        <v>0</v>
      </c>
      <c r="H939" s="28">
        <v>14</v>
      </c>
      <c r="I939" s="28">
        <v>18</v>
      </c>
      <c r="J939" s="28">
        <v>0</v>
      </c>
      <c r="K939" s="28">
        <v>0</v>
      </c>
      <c r="L939" s="28">
        <v>0</v>
      </c>
      <c r="M939" s="29"/>
      <c r="N939" s="25"/>
    </row>
    <row r="940" spans="1:14" ht="12.75">
      <c r="A940" s="35"/>
      <c r="B940" s="224"/>
      <c r="C940" s="224"/>
      <c r="D940" s="30" t="s">
        <v>4094</v>
      </c>
      <c r="E940" s="26">
        <v>12</v>
      </c>
      <c r="F940" s="28">
        <v>4</v>
      </c>
      <c r="G940" s="28">
        <v>4</v>
      </c>
      <c r="H940" s="28">
        <v>4</v>
      </c>
      <c r="I940" s="28">
        <v>0</v>
      </c>
      <c r="J940" s="28">
        <v>0</v>
      </c>
      <c r="K940" s="28">
        <v>0</v>
      </c>
      <c r="L940" s="28">
        <v>0</v>
      </c>
      <c r="M940" s="29"/>
      <c r="N940" s="25"/>
    </row>
    <row r="941" spans="1:14" ht="12.75">
      <c r="A941" s="35"/>
      <c r="B941" s="224"/>
      <c r="C941" s="224"/>
      <c r="D941" s="30" t="s">
        <v>4093</v>
      </c>
      <c r="E941" s="26">
        <v>14</v>
      </c>
      <c r="F941" s="28">
        <v>6</v>
      </c>
      <c r="G941" s="28">
        <v>8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9"/>
      <c r="N941" s="25"/>
    </row>
    <row r="942" spans="1:14" ht="12.75">
      <c r="A942" s="35"/>
      <c r="B942" s="224"/>
      <c r="C942" s="224"/>
      <c r="D942" s="30" t="s">
        <v>4091</v>
      </c>
      <c r="E942" s="26">
        <v>46</v>
      </c>
      <c r="F942" s="28">
        <v>9</v>
      </c>
      <c r="G942" s="28">
        <v>9</v>
      </c>
      <c r="H942" s="28">
        <v>9</v>
      </c>
      <c r="I942" s="28">
        <v>9</v>
      </c>
      <c r="J942" s="28">
        <v>10</v>
      </c>
      <c r="K942" s="28">
        <v>0</v>
      </c>
      <c r="L942" s="28">
        <v>0</v>
      </c>
      <c r="M942" s="29"/>
      <c r="N942" s="25"/>
    </row>
    <row r="943" spans="1:14" ht="12.75">
      <c r="A943" s="34" t="s">
        <v>3936</v>
      </c>
      <c r="B943" s="215" t="s">
        <v>3937</v>
      </c>
      <c r="C943" s="215"/>
      <c r="D943" s="30" t="s">
        <v>4081</v>
      </c>
      <c r="E943" s="26">
        <v>151</v>
      </c>
      <c r="F943" s="28">
        <v>39</v>
      </c>
      <c r="G943" s="28">
        <v>43</v>
      </c>
      <c r="H943" s="28">
        <v>31</v>
      </c>
      <c r="I943" s="28">
        <v>34</v>
      </c>
      <c r="J943" s="28">
        <v>4</v>
      </c>
      <c r="K943" s="28">
        <v>0</v>
      </c>
      <c r="L943" s="28">
        <v>0</v>
      </c>
      <c r="M943" s="29"/>
      <c r="N943" s="25"/>
    </row>
    <row r="944" spans="1:14" ht="12.75">
      <c r="A944" s="35"/>
      <c r="B944" s="224"/>
      <c r="C944" s="224"/>
      <c r="D944" s="30" t="s">
        <v>1919</v>
      </c>
      <c r="E944" s="26">
        <v>1</v>
      </c>
      <c r="F944" s="28">
        <v>1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9"/>
      <c r="N944" s="25"/>
    </row>
    <row r="945" spans="1:14" ht="12.75">
      <c r="A945" s="35"/>
      <c r="B945" s="224"/>
      <c r="C945" s="224"/>
      <c r="D945" s="30" t="s">
        <v>4082</v>
      </c>
      <c r="E945" s="26">
        <v>2</v>
      </c>
      <c r="F945" s="28">
        <v>1</v>
      </c>
      <c r="G945" s="28">
        <v>1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9"/>
      <c r="N945" s="25"/>
    </row>
    <row r="946" spans="1:14" ht="12.75">
      <c r="A946" s="35"/>
      <c r="B946" s="224"/>
      <c r="C946" s="224"/>
      <c r="D946" s="30" t="s">
        <v>4088</v>
      </c>
      <c r="E946" s="26">
        <v>71</v>
      </c>
      <c r="F946" s="28">
        <v>18</v>
      </c>
      <c r="G946" s="28">
        <v>19</v>
      </c>
      <c r="H946" s="28">
        <v>17</v>
      </c>
      <c r="I946" s="28">
        <v>17</v>
      </c>
      <c r="J946" s="28">
        <v>0</v>
      </c>
      <c r="K946" s="28">
        <v>0</v>
      </c>
      <c r="L946" s="28">
        <v>0</v>
      </c>
      <c r="M946" s="29"/>
      <c r="N946" s="25"/>
    </row>
    <row r="947" spans="1:14" ht="12.75">
      <c r="A947" s="35"/>
      <c r="B947" s="224"/>
      <c r="C947" s="224"/>
      <c r="D947" s="30" t="s">
        <v>4090</v>
      </c>
      <c r="E947" s="26">
        <v>28</v>
      </c>
      <c r="F947" s="28">
        <v>8</v>
      </c>
      <c r="G947" s="28">
        <v>8</v>
      </c>
      <c r="H947" s="28">
        <v>6</v>
      </c>
      <c r="I947" s="28">
        <v>6</v>
      </c>
      <c r="J947" s="28">
        <v>0</v>
      </c>
      <c r="K947" s="28">
        <v>0</v>
      </c>
      <c r="L947" s="28">
        <v>0</v>
      </c>
      <c r="M947" s="29"/>
      <c r="N947" s="25"/>
    </row>
    <row r="948" spans="1:14" ht="12.75">
      <c r="A948" s="35"/>
      <c r="B948" s="224"/>
      <c r="C948" s="224"/>
      <c r="D948" s="30" t="s">
        <v>4089</v>
      </c>
      <c r="E948" s="26">
        <v>7</v>
      </c>
      <c r="F948" s="28">
        <v>0</v>
      </c>
      <c r="G948" s="28">
        <v>0</v>
      </c>
      <c r="H948" s="28">
        <v>3</v>
      </c>
      <c r="I948" s="28">
        <v>4</v>
      </c>
      <c r="J948" s="28">
        <v>0</v>
      </c>
      <c r="K948" s="28">
        <v>0</v>
      </c>
      <c r="L948" s="28">
        <v>0</v>
      </c>
      <c r="M948" s="29"/>
      <c r="N948" s="25"/>
    </row>
    <row r="949" spans="1:14" ht="12.75">
      <c r="A949" s="35"/>
      <c r="B949" s="224"/>
      <c r="C949" s="224"/>
      <c r="D949" s="30" t="s">
        <v>4086</v>
      </c>
      <c r="E949" s="26">
        <v>6</v>
      </c>
      <c r="F949" s="28">
        <v>0</v>
      </c>
      <c r="G949" s="28">
        <v>0</v>
      </c>
      <c r="H949" s="28">
        <v>3</v>
      </c>
      <c r="I949" s="28">
        <v>3</v>
      </c>
      <c r="J949" s="28">
        <v>0</v>
      </c>
      <c r="K949" s="28">
        <v>0</v>
      </c>
      <c r="L949" s="28">
        <v>0</v>
      </c>
      <c r="M949" s="29"/>
      <c r="N949" s="25"/>
    </row>
    <row r="950" spans="1:14" ht="12.75">
      <c r="A950" s="35"/>
      <c r="B950" s="224"/>
      <c r="C950" s="224"/>
      <c r="D950" s="30" t="s">
        <v>4094</v>
      </c>
      <c r="E950" s="26">
        <v>11</v>
      </c>
      <c r="F950" s="28">
        <v>5</v>
      </c>
      <c r="G950" s="28">
        <v>6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9"/>
      <c r="N950" s="25"/>
    </row>
    <row r="951" spans="1:14" ht="12.75">
      <c r="A951" s="35"/>
      <c r="B951" s="224"/>
      <c r="C951" s="224"/>
      <c r="D951" s="30" t="s">
        <v>4093</v>
      </c>
      <c r="E951" s="26">
        <v>11</v>
      </c>
      <c r="F951" s="28">
        <v>4</v>
      </c>
      <c r="G951" s="28">
        <v>7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9"/>
      <c r="N951" s="25"/>
    </row>
    <row r="952" spans="1:14" ht="12.75">
      <c r="A952" s="35"/>
      <c r="B952" s="224"/>
      <c r="C952" s="224"/>
      <c r="D952" s="30" t="s">
        <v>4091</v>
      </c>
      <c r="E952" s="26">
        <v>14</v>
      </c>
      <c r="F952" s="28">
        <v>2</v>
      </c>
      <c r="G952" s="28">
        <v>2</v>
      </c>
      <c r="H952" s="28">
        <v>2</v>
      </c>
      <c r="I952" s="28">
        <v>4</v>
      </c>
      <c r="J952" s="28">
        <v>4</v>
      </c>
      <c r="K952" s="28">
        <v>0</v>
      </c>
      <c r="L952" s="28">
        <v>0</v>
      </c>
      <c r="M952" s="29"/>
      <c r="N952" s="25"/>
    </row>
    <row r="953" spans="1:14" ht="12.75">
      <c r="A953" s="34" t="s">
        <v>3941</v>
      </c>
      <c r="B953" s="215" t="s">
        <v>3942</v>
      </c>
      <c r="C953" s="215"/>
      <c r="D953" s="30" t="s">
        <v>4081</v>
      </c>
      <c r="E953" s="26">
        <v>171</v>
      </c>
      <c r="F953" s="28">
        <v>45</v>
      </c>
      <c r="G953" s="28">
        <v>41</v>
      </c>
      <c r="H953" s="28">
        <v>46</v>
      </c>
      <c r="I953" s="28">
        <v>33</v>
      </c>
      <c r="J953" s="28">
        <v>6</v>
      </c>
      <c r="K953" s="28">
        <v>0</v>
      </c>
      <c r="L953" s="28">
        <v>0</v>
      </c>
      <c r="M953" s="29"/>
      <c r="N953" s="25"/>
    </row>
    <row r="954" spans="1:14" ht="12.75">
      <c r="A954" s="35"/>
      <c r="B954" s="224"/>
      <c r="C954" s="224"/>
      <c r="D954" s="30" t="s">
        <v>4088</v>
      </c>
      <c r="E954" s="26">
        <v>59</v>
      </c>
      <c r="F954" s="28">
        <v>18</v>
      </c>
      <c r="G954" s="28">
        <v>16</v>
      </c>
      <c r="H954" s="28">
        <v>13</v>
      </c>
      <c r="I954" s="28">
        <v>12</v>
      </c>
      <c r="J954" s="28">
        <v>0</v>
      </c>
      <c r="K954" s="28">
        <v>0</v>
      </c>
      <c r="L954" s="28">
        <v>0</v>
      </c>
      <c r="M954" s="29"/>
      <c r="N954" s="25"/>
    </row>
    <row r="955" spans="1:14" ht="12.75">
      <c r="A955" s="35"/>
      <c r="B955" s="224"/>
      <c r="C955" s="224"/>
      <c r="D955" s="30" t="s">
        <v>4090</v>
      </c>
      <c r="E955" s="26">
        <v>6</v>
      </c>
      <c r="F955" s="28">
        <v>3</v>
      </c>
      <c r="G955" s="28">
        <v>2</v>
      </c>
      <c r="H955" s="28">
        <v>1</v>
      </c>
      <c r="I955" s="28">
        <v>0</v>
      </c>
      <c r="J955" s="28">
        <v>0</v>
      </c>
      <c r="K955" s="28">
        <v>0</v>
      </c>
      <c r="L955" s="28">
        <v>0</v>
      </c>
      <c r="M955" s="29"/>
      <c r="N955" s="25"/>
    </row>
    <row r="956" spans="1:14" ht="12.75">
      <c r="A956" s="35"/>
      <c r="B956" s="224"/>
      <c r="C956" s="224"/>
      <c r="D956" s="30" t="s">
        <v>4089</v>
      </c>
      <c r="E956" s="26">
        <v>18</v>
      </c>
      <c r="F956" s="28">
        <v>0</v>
      </c>
      <c r="G956" s="28">
        <v>0</v>
      </c>
      <c r="H956" s="28">
        <v>9</v>
      </c>
      <c r="I956" s="28">
        <v>9</v>
      </c>
      <c r="J956" s="28">
        <v>0</v>
      </c>
      <c r="K956" s="28">
        <v>0</v>
      </c>
      <c r="L956" s="28">
        <v>0</v>
      </c>
      <c r="M956" s="29"/>
      <c r="N956" s="25"/>
    </row>
    <row r="957" spans="1:14" ht="12.75">
      <c r="A957" s="35"/>
      <c r="B957" s="224"/>
      <c r="C957" s="224"/>
      <c r="D957" s="30" t="s">
        <v>4086</v>
      </c>
      <c r="E957" s="26">
        <v>11</v>
      </c>
      <c r="F957" s="28">
        <v>0</v>
      </c>
      <c r="G957" s="28">
        <v>0</v>
      </c>
      <c r="H957" s="28">
        <v>6</v>
      </c>
      <c r="I957" s="28">
        <v>5</v>
      </c>
      <c r="J957" s="28">
        <v>0</v>
      </c>
      <c r="K957" s="28">
        <v>0</v>
      </c>
      <c r="L957" s="28">
        <v>0</v>
      </c>
      <c r="M957" s="29"/>
      <c r="N957" s="25"/>
    </row>
    <row r="958" spans="1:14" ht="12.75">
      <c r="A958" s="35"/>
      <c r="B958" s="224"/>
      <c r="C958" s="224"/>
      <c r="D958" s="30" t="s">
        <v>4094</v>
      </c>
      <c r="E958" s="26">
        <v>18</v>
      </c>
      <c r="F958" s="28">
        <v>9</v>
      </c>
      <c r="G958" s="28">
        <v>9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9"/>
      <c r="N958" s="25"/>
    </row>
    <row r="959" spans="1:14" ht="12.75">
      <c r="A959" s="35"/>
      <c r="B959" s="224"/>
      <c r="C959" s="224"/>
      <c r="D959" s="30" t="s">
        <v>4093</v>
      </c>
      <c r="E959" s="26">
        <v>16</v>
      </c>
      <c r="F959" s="28">
        <v>5</v>
      </c>
      <c r="G959" s="28">
        <v>4</v>
      </c>
      <c r="H959" s="28">
        <v>7</v>
      </c>
      <c r="I959" s="28">
        <v>0</v>
      </c>
      <c r="J959" s="28">
        <v>0</v>
      </c>
      <c r="K959" s="28">
        <v>0</v>
      </c>
      <c r="L959" s="28">
        <v>0</v>
      </c>
      <c r="M959" s="29"/>
      <c r="N959" s="25"/>
    </row>
    <row r="960" spans="1:14" ht="12.75">
      <c r="A960" s="35"/>
      <c r="B960" s="224"/>
      <c r="C960" s="224"/>
      <c r="D960" s="30" t="s">
        <v>4091</v>
      </c>
      <c r="E960" s="26">
        <v>43</v>
      </c>
      <c r="F960" s="28">
        <v>10</v>
      </c>
      <c r="G960" s="28">
        <v>10</v>
      </c>
      <c r="H960" s="28">
        <v>10</v>
      </c>
      <c r="I960" s="28">
        <v>7</v>
      </c>
      <c r="J960" s="28">
        <v>6</v>
      </c>
      <c r="K960" s="28">
        <v>0</v>
      </c>
      <c r="L960" s="28">
        <v>0</v>
      </c>
      <c r="M960" s="29"/>
      <c r="N960" s="25"/>
    </row>
    <row r="961" spans="1:14" ht="12.75">
      <c r="A961" s="34" t="s">
        <v>3948</v>
      </c>
      <c r="B961" s="215" t="s">
        <v>3949</v>
      </c>
      <c r="C961" s="215"/>
      <c r="D961" s="30" t="s">
        <v>4081</v>
      </c>
      <c r="E961" s="26">
        <v>132</v>
      </c>
      <c r="F961" s="28">
        <v>35</v>
      </c>
      <c r="G961" s="28">
        <v>34</v>
      </c>
      <c r="H961" s="28">
        <v>27</v>
      </c>
      <c r="I961" s="28">
        <v>32</v>
      </c>
      <c r="J961" s="28">
        <v>4</v>
      </c>
      <c r="K961" s="28">
        <v>0</v>
      </c>
      <c r="L961" s="28">
        <v>0</v>
      </c>
      <c r="M961" s="29"/>
      <c r="N961" s="25"/>
    </row>
    <row r="962" spans="1:14" ht="12.75">
      <c r="A962" s="35"/>
      <c r="B962" s="224"/>
      <c r="C962" s="224"/>
      <c r="D962" s="30" t="s">
        <v>4088</v>
      </c>
      <c r="E962" s="26">
        <v>54</v>
      </c>
      <c r="F962" s="28">
        <v>14</v>
      </c>
      <c r="G962" s="28">
        <v>14</v>
      </c>
      <c r="H962" s="28">
        <v>13</v>
      </c>
      <c r="I962" s="28">
        <v>13</v>
      </c>
      <c r="J962" s="28">
        <v>0</v>
      </c>
      <c r="K962" s="28">
        <v>0</v>
      </c>
      <c r="L962" s="28">
        <v>0</v>
      </c>
      <c r="M962" s="29"/>
      <c r="N962" s="25"/>
    </row>
    <row r="963" spans="1:14" ht="12.75">
      <c r="A963" s="35"/>
      <c r="B963" s="224"/>
      <c r="C963" s="224"/>
      <c r="D963" s="30" t="s">
        <v>4090</v>
      </c>
      <c r="E963" s="26">
        <v>27</v>
      </c>
      <c r="F963" s="28">
        <v>8</v>
      </c>
      <c r="G963" s="28">
        <v>9</v>
      </c>
      <c r="H963" s="28">
        <v>5</v>
      </c>
      <c r="I963" s="28">
        <v>5</v>
      </c>
      <c r="J963" s="28">
        <v>0</v>
      </c>
      <c r="K963" s="28">
        <v>0</v>
      </c>
      <c r="L963" s="28">
        <v>0</v>
      </c>
      <c r="M963" s="29"/>
      <c r="N963" s="25"/>
    </row>
    <row r="964" spans="1:14" ht="12.75">
      <c r="A964" s="35"/>
      <c r="B964" s="224"/>
      <c r="C964" s="224"/>
      <c r="D964" s="30" t="s">
        <v>4089</v>
      </c>
      <c r="E964" s="26">
        <v>2</v>
      </c>
      <c r="F964" s="28">
        <v>0</v>
      </c>
      <c r="G964" s="28">
        <v>0</v>
      </c>
      <c r="H964" s="28">
        <v>0</v>
      </c>
      <c r="I964" s="28">
        <v>2</v>
      </c>
      <c r="J964" s="28">
        <v>0</v>
      </c>
      <c r="K964" s="28">
        <v>0</v>
      </c>
      <c r="L964" s="28">
        <v>0</v>
      </c>
      <c r="M964" s="29"/>
      <c r="N964" s="25"/>
    </row>
    <row r="965" spans="1:14" ht="12.75">
      <c r="A965" s="35"/>
      <c r="B965" s="224"/>
      <c r="C965" s="224"/>
      <c r="D965" s="30" t="s">
        <v>4086</v>
      </c>
      <c r="E965" s="26">
        <v>13</v>
      </c>
      <c r="F965" s="28">
        <v>0</v>
      </c>
      <c r="G965" s="28">
        <v>0</v>
      </c>
      <c r="H965" s="28">
        <v>5</v>
      </c>
      <c r="I965" s="28">
        <v>8</v>
      </c>
      <c r="J965" s="28">
        <v>0</v>
      </c>
      <c r="K965" s="28">
        <v>0</v>
      </c>
      <c r="L965" s="28">
        <v>0</v>
      </c>
      <c r="M965" s="29"/>
      <c r="N965" s="25"/>
    </row>
    <row r="966" spans="1:14" ht="12.75">
      <c r="A966" s="35"/>
      <c r="B966" s="224"/>
      <c r="C966" s="224"/>
      <c r="D966" s="30" t="s">
        <v>4093</v>
      </c>
      <c r="E966" s="26">
        <v>16</v>
      </c>
      <c r="F966" s="28">
        <v>9</v>
      </c>
      <c r="G966" s="28">
        <v>7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9"/>
      <c r="N966" s="25"/>
    </row>
    <row r="967" spans="1:14" ht="12.75">
      <c r="A967" s="35"/>
      <c r="B967" s="224"/>
      <c r="C967" s="224"/>
      <c r="D967" s="30" t="s">
        <v>4091</v>
      </c>
      <c r="E967" s="26">
        <v>20</v>
      </c>
      <c r="F967" s="28">
        <v>4</v>
      </c>
      <c r="G967" s="28">
        <v>4</v>
      </c>
      <c r="H967" s="28">
        <v>4</v>
      </c>
      <c r="I967" s="28">
        <v>4</v>
      </c>
      <c r="J967" s="28">
        <v>4</v>
      </c>
      <c r="K967" s="28">
        <v>0</v>
      </c>
      <c r="L967" s="28">
        <v>0</v>
      </c>
      <c r="M967" s="29"/>
      <c r="N967" s="25"/>
    </row>
    <row r="968" spans="1:14" ht="12.75">
      <c r="A968" s="34" t="s">
        <v>3955</v>
      </c>
      <c r="B968" s="215" t="s">
        <v>3956</v>
      </c>
      <c r="C968" s="215"/>
      <c r="D968" s="30" t="s">
        <v>4081</v>
      </c>
      <c r="E968" s="26">
        <v>154</v>
      </c>
      <c r="F968" s="28">
        <v>42</v>
      </c>
      <c r="G968" s="28">
        <v>41</v>
      </c>
      <c r="H968" s="28">
        <v>31</v>
      </c>
      <c r="I968" s="28">
        <v>32</v>
      </c>
      <c r="J968" s="28">
        <v>8</v>
      </c>
      <c r="K968" s="28">
        <v>0</v>
      </c>
      <c r="L968" s="28">
        <v>0</v>
      </c>
      <c r="M968" s="29"/>
      <c r="N968" s="25"/>
    </row>
    <row r="969" spans="1:14" ht="12.75">
      <c r="A969" s="35"/>
      <c r="B969" s="224"/>
      <c r="C969" s="224"/>
      <c r="D969" s="30" t="s">
        <v>1919</v>
      </c>
      <c r="E969" s="26">
        <v>1</v>
      </c>
      <c r="F969" s="28">
        <v>1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9"/>
      <c r="N969" s="25"/>
    </row>
    <row r="970" spans="1:14" ht="12.75">
      <c r="A970" s="35"/>
      <c r="B970" s="224"/>
      <c r="C970" s="224"/>
      <c r="D970" s="30" t="s">
        <v>4088</v>
      </c>
      <c r="E970" s="26">
        <v>50</v>
      </c>
      <c r="F970" s="28">
        <v>17</v>
      </c>
      <c r="G970" s="28">
        <v>11</v>
      </c>
      <c r="H970" s="28">
        <v>12</v>
      </c>
      <c r="I970" s="28">
        <v>10</v>
      </c>
      <c r="J970" s="28">
        <v>0</v>
      </c>
      <c r="K970" s="28">
        <v>0</v>
      </c>
      <c r="L970" s="28">
        <v>0</v>
      </c>
      <c r="M970" s="29"/>
      <c r="N970" s="25"/>
    </row>
    <row r="971" spans="1:14" ht="12.75">
      <c r="A971" s="35"/>
      <c r="B971" s="224"/>
      <c r="C971" s="224"/>
      <c r="D971" s="30" t="s">
        <v>4090</v>
      </c>
      <c r="E971" s="26">
        <v>33</v>
      </c>
      <c r="F971" s="28">
        <v>10</v>
      </c>
      <c r="G971" s="28">
        <v>6</v>
      </c>
      <c r="H971" s="28">
        <v>9</v>
      </c>
      <c r="I971" s="28">
        <v>8</v>
      </c>
      <c r="J971" s="28">
        <v>0</v>
      </c>
      <c r="K971" s="28">
        <v>0</v>
      </c>
      <c r="L971" s="28">
        <v>0</v>
      </c>
      <c r="M971" s="29"/>
      <c r="N971" s="25"/>
    </row>
    <row r="972" spans="1:14" ht="12.75">
      <c r="A972" s="35"/>
      <c r="B972" s="224"/>
      <c r="C972" s="224"/>
      <c r="D972" s="30" t="s">
        <v>4089</v>
      </c>
      <c r="E972" s="26">
        <v>8</v>
      </c>
      <c r="F972" s="28">
        <v>0</v>
      </c>
      <c r="G972" s="28">
        <v>0</v>
      </c>
      <c r="H972" s="28">
        <v>4</v>
      </c>
      <c r="I972" s="28">
        <v>4</v>
      </c>
      <c r="J972" s="28">
        <v>0</v>
      </c>
      <c r="K972" s="28">
        <v>0</v>
      </c>
      <c r="L972" s="28">
        <v>0</v>
      </c>
      <c r="M972" s="29"/>
      <c r="N972" s="25"/>
    </row>
    <row r="973" spans="1:14" ht="12.75">
      <c r="A973" s="35"/>
      <c r="B973" s="224"/>
      <c r="C973" s="224"/>
      <c r="D973" s="30" t="s">
        <v>4086</v>
      </c>
      <c r="E973" s="26">
        <v>2</v>
      </c>
      <c r="F973" s="28">
        <v>0</v>
      </c>
      <c r="G973" s="28">
        <v>0</v>
      </c>
      <c r="H973" s="28">
        <v>0</v>
      </c>
      <c r="I973" s="28">
        <v>2</v>
      </c>
      <c r="J973" s="28">
        <v>0</v>
      </c>
      <c r="K973" s="28">
        <v>0</v>
      </c>
      <c r="L973" s="28">
        <v>0</v>
      </c>
      <c r="M973" s="29"/>
      <c r="N973" s="25"/>
    </row>
    <row r="974" spans="1:14" ht="12.75">
      <c r="A974" s="35"/>
      <c r="B974" s="224"/>
      <c r="C974" s="224"/>
      <c r="D974" s="30" t="s">
        <v>4094</v>
      </c>
      <c r="E974" s="26">
        <v>16</v>
      </c>
      <c r="F974" s="28">
        <v>6</v>
      </c>
      <c r="G974" s="28">
        <v>10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9"/>
      <c r="N974" s="25"/>
    </row>
    <row r="975" spans="1:14" ht="12.75">
      <c r="A975" s="35"/>
      <c r="B975" s="224"/>
      <c r="C975" s="224"/>
      <c r="D975" s="30" t="s">
        <v>4093</v>
      </c>
      <c r="E975" s="26">
        <v>10</v>
      </c>
      <c r="F975" s="28">
        <v>3</v>
      </c>
      <c r="G975" s="28">
        <v>7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9"/>
      <c r="N975" s="25"/>
    </row>
    <row r="976" spans="1:14" ht="12.75">
      <c r="A976" s="35"/>
      <c r="B976" s="224"/>
      <c r="C976" s="224"/>
      <c r="D976" s="30" t="s">
        <v>4091</v>
      </c>
      <c r="E976" s="26">
        <v>34</v>
      </c>
      <c r="F976" s="28">
        <v>5</v>
      </c>
      <c r="G976" s="28">
        <v>7</v>
      </c>
      <c r="H976" s="28">
        <v>6</v>
      </c>
      <c r="I976" s="28">
        <v>8</v>
      </c>
      <c r="J976" s="28">
        <v>8</v>
      </c>
      <c r="K976" s="28">
        <v>0</v>
      </c>
      <c r="L976" s="28">
        <v>0</v>
      </c>
      <c r="M976" s="29"/>
      <c r="N976" s="25"/>
    </row>
    <row r="977" spans="1:14" ht="12.75">
      <c r="A977" s="34" t="s">
        <v>3961</v>
      </c>
      <c r="B977" s="215" t="s">
        <v>3962</v>
      </c>
      <c r="C977" s="215"/>
      <c r="D977" s="30" t="s">
        <v>4081</v>
      </c>
      <c r="E977" s="26">
        <v>105</v>
      </c>
      <c r="F977" s="28">
        <v>26</v>
      </c>
      <c r="G977" s="28">
        <v>26</v>
      </c>
      <c r="H977" s="28">
        <v>27</v>
      </c>
      <c r="I977" s="28">
        <v>23</v>
      </c>
      <c r="J977" s="28">
        <v>3</v>
      </c>
      <c r="K977" s="28">
        <v>0</v>
      </c>
      <c r="L977" s="28">
        <v>0</v>
      </c>
      <c r="M977" s="29"/>
      <c r="N977" s="25"/>
    </row>
    <row r="978" spans="1:14" ht="12.75">
      <c r="A978" s="35"/>
      <c r="B978" s="224"/>
      <c r="C978" s="224"/>
      <c r="D978" s="30" t="s">
        <v>1919</v>
      </c>
      <c r="E978" s="26">
        <v>2</v>
      </c>
      <c r="F978" s="28">
        <v>1</v>
      </c>
      <c r="G978" s="28">
        <v>1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9"/>
      <c r="N978" s="25"/>
    </row>
    <row r="979" spans="1:14" ht="12.75">
      <c r="A979" s="35"/>
      <c r="B979" s="224"/>
      <c r="C979" s="224"/>
      <c r="D979" s="30" t="s">
        <v>4082</v>
      </c>
      <c r="E979" s="26">
        <v>1</v>
      </c>
      <c r="F979" s="28">
        <v>1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9"/>
      <c r="N979" s="25"/>
    </row>
    <row r="980" spans="1:14" ht="12.75">
      <c r="A980" s="35"/>
      <c r="B980" s="224"/>
      <c r="C980" s="224"/>
      <c r="D980" s="30" t="s">
        <v>4088</v>
      </c>
      <c r="E980" s="26">
        <v>43</v>
      </c>
      <c r="F980" s="28">
        <v>12</v>
      </c>
      <c r="G980" s="28">
        <v>12</v>
      </c>
      <c r="H980" s="28">
        <v>11</v>
      </c>
      <c r="I980" s="28">
        <v>8</v>
      </c>
      <c r="J980" s="28">
        <v>0</v>
      </c>
      <c r="K980" s="28">
        <v>0</v>
      </c>
      <c r="L980" s="28">
        <v>0</v>
      </c>
      <c r="M980" s="29"/>
      <c r="N980" s="25"/>
    </row>
    <row r="981" spans="1:14" ht="12.75">
      <c r="A981" s="35"/>
      <c r="B981" s="224"/>
      <c r="C981" s="224"/>
      <c r="D981" s="30" t="s">
        <v>4090</v>
      </c>
      <c r="E981" s="26">
        <v>20</v>
      </c>
      <c r="F981" s="28">
        <v>6</v>
      </c>
      <c r="G981" s="28">
        <v>6</v>
      </c>
      <c r="H981" s="28">
        <v>5</v>
      </c>
      <c r="I981" s="28">
        <v>3</v>
      </c>
      <c r="J981" s="28">
        <v>0</v>
      </c>
      <c r="K981" s="28">
        <v>0</v>
      </c>
      <c r="L981" s="28">
        <v>0</v>
      </c>
      <c r="M981" s="29"/>
      <c r="N981" s="25"/>
    </row>
    <row r="982" spans="1:14" ht="12.75">
      <c r="A982" s="35"/>
      <c r="B982" s="224"/>
      <c r="C982" s="224"/>
      <c r="D982" s="30" t="s">
        <v>4089</v>
      </c>
      <c r="E982" s="26">
        <v>5</v>
      </c>
      <c r="F982" s="28">
        <v>0</v>
      </c>
      <c r="G982" s="28">
        <v>0</v>
      </c>
      <c r="H982" s="28">
        <v>2</v>
      </c>
      <c r="I982" s="28">
        <v>3</v>
      </c>
      <c r="J982" s="28">
        <v>0</v>
      </c>
      <c r="K982" s="28">
        <v>0</v>
      </c>
      <c r="L982" s="28">
        <v>0</v>
      </c>
      <c r="M982" s="29"/>
      <c r="N982" s="25"/>
    </row>
    <row r="983" spans="1:14" ht="12.75">
      <c r="A983" s="35"/>
      <c r="B983" s="224"/>
      <c r="C983" s="224"/>
      <c r="D983" s="30" t="s">
        <v>4086</v>
      </c>
      <c r="E983" s="26">
        <v>10</v>
      </c>
      <c r="F983" s="28">
        <v>0</v>
      </c>
      <c r="G983" s="28">
        <v>0</v>
      </c>
      <c r="H983" s="28">
        <v>4</v>
      </c>
      <c r="I983" s="28">
        <v>6</v>
      </c>
      <c r="J983" s="28">
        <v>0</v>
      </c>
      <c r="K983" s="28">
        <v>0</v>
      </c>
      <c r="L983" s="28">
        <v>0</v>
      </c>
      <c r="M983" s="29"/>
      <c r="N983" s="25"/>
    </row>
    <row r="984" spans="1:14" ht="12.75">
      <c r="A984" s="35"/>
      <c r="B984" s="224"/>
      <c r="C984" s="224"/>
      <c r="D984" s="30" t="s">
        <v>4093</v>
      </c>
      <c r="E984" s="26">
        <v>2</v>
      </c>
      <c r="F984" s="28">
        <v>0</v>
      </c>
      <c r="G984" s="28">
        <v>2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9"/>
      <c r="N984" s="25"/>
    </row>
    <row r="985" spans="1:14" ht="12.75">
      <c r="A985" s="35"/>
      <c r="B985" s="224"/>
      <c r="C985" s="224"/>
      <c r="D985" s="30" t="s">
        <v>4091</v>
      </c>
      <c r="E985" s="26">
        <v>22</v>
      </c>
      <c r="F985" s="28">
        <v>6</v>
      </c>
      <c r="G985" s="28">
        <v>5</v>
      </c>
      <c r="H985" s="28">
        <v>5</v>
      </c>
      <c r="I985" s="28">
        <v>3</v>
      </c>
      <c r="J985" s="28">
        <v>3</v>
      </c>
      <c r="K985" s="28">
        <v>0</v>
      </c>
      <c r="L985" s="28">
        <v>0</v>
      </c>
      <c r="M985" s="29"/>
      <c r="N985" s="25"/>
    </row>
    <row r="986" spans="1:14" ht="12.75">
      <c r="A986" s="34" t="s">
        <v>3965</v>
      </c>
      <c r="B986" s="215" t="s">
        <v>3966</v>
      </c>
      <c r="C986" s="215"/>
      <c r="D986" s="30" t="s">
        <v>4081</v>
      </c>
      <c r="E986" s="26">
        <v>165</v>
      </c>
      <c r="F986" s="28">
        <v>20</v>
      </c>
      <c r="G986" s="28">
        <v>20</v>
      </c>
      <c r="H986" s="28">
        <v>49</v>
      </c>
      <c r="I986" s="28">
        <v>48</v>
      </c>
      <c r="J986" s="28">
        <v>28</v>
      </c>
      <c r="K986" s="28">
        <v>0</v>
      </c>
      <c r="L986" s="28">
        <v>0</v>
      </c>
      <c r="M986" s="29"/>
      <c r="N986" s="25"/>
    </row>
    <row r="987" spans="1:14" ht="12.75">
      <c r="A987" s="35"/>
      <c r="B987" s="224"/>
      <c r="C987" s="224"/>
      <c r="D987" s="30" t="s">
        <v>4082</v>
      </c>
      <c r="E987" s="26">
        <v>1</v>
      </c>
      <c r="F987" s="28">
        <v>1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9"/>
      <c r="N987" s="25"/>
    </row>
    <row r="988" spans="1:14" ht="12.75">
      <c r="A988" s="35"/>
      <c r="B988" s="224"/>
      <c r="C988" s="224"/>
      <c r="D988" s="30" t="s">
        <v>4088</v>
      </c>
      <c r="E988" s="26">
        <v>24</v>
      </c>
      <c r="F988" s="28">
        <v>9</v>
      </c>
      <c r="G988" s="28">
        <v>6</v>
      </c>
      <c r="H988" s="28">
        <v>5</v>
      </c>
      <c r="I988" s="28">
        <v>4</v>
      </c>
      <c r="J988" s="28">
        <v>0</v>
      </c>
      <c r="K988" s="28">
        <v>0</v>
      </c>
      <c r="L988" s="28">
        <v>0</v>
      </c>
      <c r="M988" s="29"/>
      <c r="N988" s="25"/>
    </row>
    <row r="989" spans="1:14" ht="12.75">
      <c r="A989" s="35"/>
      <c r="B989" s="224"/>
      <c r="C989" s="224"/>
      <c r="D989" s="30" t="s">
        <v>4089</v>
      </c>
      <c r="E989" s="26">
        <v>26</v>
      </c>
      <c r="F989" s="28">
        <v>0</v>
      </c>
      <c r="G989" s="28">
        <v>0</v>
      </c>
      <c r="H989" s="28">
        <v>13</v>
      </c>
      <c r="I989" s="28">
        <v>13</v>
      </c>
      <c r="J989" s="28">
        <v>0</v>
      </c>
      <c r="K989" s="28">
        <v>0</v>
      </c>
      <c r="L989" s="28">
        <v>0</v>
      </c>
      <c r="M989" s="29"/>
      <c r="N989" s="25"/>
    </row>
    <row r="990" spans="1:14" ht="12.75">
      <c r="A990" s="35"/>
      <c r="B990" s="224"/>
      <c r="C990" s="224"/>
      <c r="D990" s="30" t="s">
        <v>4086</v>
      </c>
      <c r="E990" s="26">
        <v>46</v>
      </c>
      <c r="F990" s="28">
        <v>0</v>
      </c>
      <c r="G990" s="28">
        <v>0</v>
      </c>
      <c r="H990" s="28">
        <v>17</v>
      </c>
      <c r="I990" s="28">
        <v>16</v>
      </c>
      <c r="J990" s="28">
        <v>13</v>
      </c>
      <c r="K990" s="28">
        <v>0</v>
      </c>
      <c r="L990" s="28">
        <v>0</v>
      </c>
      <c r="M990" s="29"/>
      <c r="N990" s="25"/>
    </row>
    <row r="991" spans="1:14" ht="12.75">
      <c r="A991" s="35"/>
      <c r="B991" s="224"/>
      <c r="C991" s="224"/>
      <c r="D991" s="30" t="s">
        <v>4091</v>
      </c>
      <c r="E991" s="26">
        <v>68</v>
      </c>
      <c r="F991" s="28">
        <v>10</v>
      </c>
      <c r="G991" s="28">
        <v>14</v>
      </c>
      <c r="H991" s="28">
        <v>14</v>
      </c>
      <c r="I991" s="28">
        <v>15</v>
      </c>
      <c r="J991" s="28">
        <v>15</v>
      </c>
      <c r="K991" s="28">
        <v>0</v>
      </c>
      <c r="L991" s="28">
        <v>0</v>
      </c>
      <c r="M991" s="29"/>
      <c r="N991" s="25"/>
    </row>
    <row r="992" spans="1:14" ht="12.75">
      <c r="A992" s="34" t="s">
        <v>3973</v>
      </c>
      <c r="B992" s="215" t="s">
        <v>3974</v>
      </c>
      <c r="C992" s="215"/>
      <c r="D992" s="30" t="s">
        <v>4081</v>
      </c>
      <c r="E992" s="26">
        <v>83</v>
      </c>
      <c r="F992" s="28">
        <v>23</v>
      </c>
      <c r="G992" s="28">
        <v>23</v>
      </c>
      <c r="H992" s="28">
        <v>19</v>
      </c>
      <c r="I992" s="28">
        <v>13</v>
      </c>
      <c r="J992" s="28">
        <v>5</v>
      </c>
      <c r="K992" s="28">
        <v>0</v>
      </c>
      <c r="L992" s="28">
        <v>0</v>
      </c>
      <c r="M992" s="29"/>
      <c r="N992" s="25"/>
    </row>
    <row r="993" spans="1:14" ht="12.75">
      <c r="A993" s="35"/>
      <c r="B993" s="224"/>
      <c r="C993" s="224"/>
      <c r="D993" s="30" t="s">
        <v>4088</v>
      </c>
      <c r="E993" s="26">
        <v>38</v>
      </c>
      <c r="F993" s="28">
        <v>13</v>
      </c>
      <c r="G993" s="28">
        <v>12</v>
      </c>
      <c r="H993" s="28">
        <v>9</v>
      </c>
      <c r="I993" s="28">
        <v>4</v>
      </c>
      <c r="J993" s="28">
        <v>0</v>
      </c>
      <c r="K993" s="28">
        <v>0</v>
      </c>
      <c r="L993" s="28">
        <v>0</v>
      </c>
      <c r="M993" s="29"/>
      <c r="N993" s="25"/>
    </row>
    <row r="994" spans="1:14" ht="12.75">
      <c r="A994" s="35"/>
      <c r="B994" s="224"/>
      <c r="C994" s="224"/>
      <c r="D994" s="30" t="s">
        <v>4090</v>
      </c>
      <c r="E994" s="26">
        <v>3</v>
      </c>
      <c r="F994" s="28">
        <v>1</v>
      </c>
      <c r="G994" s="28">
        <v>1</v>
      </c>
      <c r="H994" s="28">
        <v>1</v>
      </c>
      <c r="I994" s="28">
        <v>0</v>
      </c>
      <c r="J994" s="28">
        <v>0</v>
      </c>
      <c r="K994" s="28">
        <v>0</v>
      </c>
      <c r="L994" s="28">
        <v>0</v>
      </c>
      <c r="M994" s="29"/>
      <c r="N994" s="25"/>
    </row>
    <row r="995" spans="1:14" ht="12.75">
      <c r="A995" s="35"/>
      <c r="B995" s="224"/>
      <c r="C995" s="224"/>
      <c r="D995" s="30" t="s">
        <v>4089</v>
      </c>
      <c r="E995" s="26">
        <v>2</v>
      </c>
      <c r="F995" s="28">
        <v>0</v>
      </c>
      <c r="G995" s="28">
        <v>0</v>
      </c>
      <c r="H995" s="28">
        <v>0</v>
      </c>
      <c r="I995" s="28">
        <v>2</v>
      </c>
      <c r="J995" s="28">
        <v>0</v>
      </c>
      <c r="K995" s="28">
        <v>0</v>
      </c>
      <c r="L995" s="28">
        <v>0</v>
      </c>
      <c r="M995" s="29"/>
      <c r="N995" s="25"/>
    </row>
    <row r="996" spans="1:14" ht="12.75">
      <c r="A996" s="35"/>
      <c r="B996" s="224"/>
      <c r="C996" s="224"/>
      <c r="D996" s="30" t="s">
        <v>4086</v>
      </c>
      <c r="E996" s="26">
        <v>6</v>
      </c>
      <c r="F996" s="28">
        <v>0</v>
      </c>
      <c r="G996" s="28">
        <v>0</v>
      </c>
      <c r="H996" s="28">
        <v>3</v>
      </c>
      <c r="I996" s="28">
        <v>3</v>
      </c>
      <c r="J996" s="28">
        <v>0</v>
      </c>
      <c r="K996" s="28">
        <v>0</v>
      </c>
      <c r="L996" s="28">
        <v>0</v>
      </c>
      <c r="M996" s="29"/>
      <c r="N996" s="25"/>
    </row>
    <row r="997" spans="1:14" ht="12.75">
      <c r="A997" s="35"/>
      <c r="B997" s="224"/>
      <c r="C997" s="224"/>
      <c r="D997" s="30" t="s">
        <v>4094</v>
      </c>
      <c r="E997" s="26">
        <v>1</v>
      </c>
      <c r="F997" s="28">
        <v>0</v>
      </c>
      <c r="G997" s="28">
        <v>1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9"/>
      <c r="N997" s="25"/>
    </row>
    <row r="998" spans="1:14" ht="12.75">
      <c r="A998" s="35"/>
      <c r="B998" s="224"/>
      <c r="C998" s="224"/>
      <c r="D998" s="30" t="s">
        <v>4093</v>
      </c>
      <c r="E998" s="26">
        <v>7</v>
      </c>
      <c r="F998" s="28">
        <v>3</v>
      </c>
      <c r="G998" s="28">
        <v>4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9"/>
      <c r="N998" s="25"/>
    </row>
    <row r="999" spans="1:14" ht="12.75">
      <c r="A999" s="35"/>
      <c r="B999" s="224"/>
      <c r="C999" s="224"/>
      <c r="D999" s="30" t="s">
        <v>4091</v>
      </c>
      <c r="E999" s="26">
        <v>26</v>
      </c>
      <c r="F999" s="28">
        <v>6</v>
      </c>
      <c r="G999" s="28">
        <v>5</v>
      </c>
      <c r="H999" s="28">
        <v>6</v>
      </c>
      <c r="I999" s="28">
        <v>4</v>
      </c>
      <c r="J999" s="28">
        <v>5</v>
      </c>
      <c r="K999" s="28">
        <v>0</v>
      </c>
      <c r="L999" s="28">
        <v>0</v>
      </c>
      <c r="M999" s="29"/>
      <c r="N999" s="25"/>
    </row>
    <row r="1000" spans="1:14" ht="12.75">
      <c r="A1000" s="34" t="s">
        <v>3978</v>
      </c>
      <c r="B1000" s="215" t="s">
        <v>3979</v>
      </c>
      <c r="C1000" s="215"/>
      <c r="D1000" s="30" t="s">
        <v>4081</v>
      </c>
      <c r="E1000" s="26">
        <v>99</v>
      </c>
      <c r="F1000" s="28">
        <v>26</v>
      </c>
      <c r="G1000" s="28">
        <v>26</v>
      </c>
      <c r="H1000" s="28">
        <v>23</v>
      </c>
      <c r="I1000" s="28">
        <v>23</v>
      </c>
      <c r="J1000" s="28">
        <v>1</v>
      </c>
      <c r="K1000" s="28">
        <v>0</v>
      </c>
      <c r="L1000" s="28">
        <v>0</v>
      </c>
      <c r="M1000" s="29"/>
      <c r="N1000" s="25"/>
    </row>
    <row r="1001" spans="1:14" ht="12.75">
      <c r="A1001" s="35"/>
      <c r="B1001" s="224"/>
      <c r="C1001" s="224"/>
      <c r="D1001" s="30" t="s">
        <v>4088</v>
      </c>
      <c r="E1001" s="26">
        <v>51</v>
      </c>
      <c r="F1001" s="28">
        <v>16</v>
      </c>
      <c r="G1001" s="28">
        <v>16</v>
      </c>
      <c r="H1001" s="28">
        <v>11</v>
      </c>
      <c r="I1001" s="28">
        <v>8</v>
      </c>
      <c r="J1001" s="28">
        <v>0</v>
      </c>
      <c r="K1001" s="28">
        <v>0</v>
      </c>
      <c r="L1001" s="28">
        <v>0</v>
      </c>
      <c r="M1001" s="29"/>
      <c r="N1001" s="25"/>
    </row>
    <row r="1002" spans="1:14" ht="12.75">
      <c r="A1002" s="35"/>
      <c r="B1002" s="224"/>
      <c r="C1002" s="224"/>
      <c r="D1002" s="30" t="s">
        <v>4090</v>
      </c>
      <c r="E1002" s="26">
        <v>17</v>
      </c>
      <c r="F1002" s="28">
        <v>5</v>
      </c>
      <c r="G1002" s="28">
        <v>5</v>
      </c>
      <c r="H1002" s="28">
        <v>4</v>
      </c>
      <c r="I1002" s="28">
        <v>3</v>
      </c>
      <c r="J1002" s="28">
        <v>0</v>
      </c>
      <c r="K1002" s="28">
        <v>0</v>
      </c>
      <c r="L1002" s="28">
        <v>0</v>
      </c>
      <c r="M1002" s="29"/>
      <c r="N1002" s="25"/>
    </row>
    <row r="1003" spans="1:14" ht="12.75">
      <c r="A1003" s="35"/>
      <c r="B1003" s="224"/>
      <c r="C1003" s="224"/>
      <c r="D1003" s="30" t="s">
        <v>4089</v>
      </c>
      <c r="E1003" s="26">
        <v>5</v>
      </c>
      <c r="F1003" s="28">
        <v>0</v>
      </c>
      <c r="G1003" s="28">
        <v>0</v>
      </c>
      <c r="H1003" s="28">
        <v>2</v>
      </c>
      <c r="I1003" s="28">
        <v>3</v>
      </c>
      <c r="J1003" s="28">
        <v>0</v>
      </c>
      <c r="K1003" s="28">
        <v>0</v>
      </c>
      <c r="L1003" s="28">
        <v>0</v>
      </c>
      <c r="M1003" s="29"/>
      <c r="N1003" s="25"/>
    </row>
    <row r="1004" spans="1:14" ht="12.75">
      <c r="A1004" s="35"/>
      <c r="B1004" s="224"/>
      <c r="C1004" s="224"/>
      <c r="D1004" s="30" t="s">
        <v>4086</v>
      </c>
      <c r="E1004" s="26">
        <v>13</v>
      </c>
      <c r="F1004" s="28">
        <v>0</v>
      </c>
      <c r="G1004" s="28">
        <v>0</v>
      </c>
      <c r="H1004" s="28">
        <v>5</v>
      </c>
      <c r="I1004" s="28">
        <v>8</v>
      </c>
      <c r="J1004" s="28">
        <v>0</v>
      </c>
      <c r="K1004" s="28">
        <v>0</v>
      </c>
      <c r="L1004" s="28">
        <v>0</v>
      </c>
      <c r="M1004" s="29"/>
      <c r="N1004" s="25"/>
    </row>
    <row r="1005" spans="1:14" ht="12.75">
      <c r="A1005" s="35"/>
      <c r="B1005" s="224"/>
      <c r="C1005" s="224"/>
      <c r="D1005" s="30" t="s">
        <v>4094</v>
      </c>
      <c r="E1005" s="26">
        <v>4</v>
      </c>
      <c r="F1005" s="28">
        <v>2</v>
      </c>
      <c r="G1005" s="28">
        <v>2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9"/>
      <c r="N1005" s="25"/>
    </row>
    <row r="1006" spans="1:14" ht="12.75">
      <c r="A1006" s="35"/>
      <c r="B1006" s="224"/>
      <c r="C1006" s="224"/>
      <c r="D1006" s="30" t="s">
        <v>4093</v>
      </c>
      <c r="E1006" s="26">
        <v>4</v>
      </c>
      <c r="F1006" s="28">
        <v>2</v>
      </c>
      <c r="G1006" s="28">
        <v>2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9"/>
      <c r="N1006" s="25"/>
    </row>
    <row r="1007" spans="1:14" ht="12.75">
      <c r="A1007" s="35"/>
      <c r="B1007" s="224"/>
      <c r="C1007" s="224"/>
      <c r="D1007" s="30" t="s">
        <v>4091</v>
      </c>
      <c r="E1007" s="26">
        <v>5</v>
      </c>
      <c r="F1007" s="28">
        <v>1</v>
      </c>
      <c r="G1007" s="28">
        <v>1</v>
      </c>
      <c r="H1007" s="28">
        <v>1</v>
      </c>
      <c r="I1007" s="28">
        <v>1</v>
      </c>
      <c r="J1007" s="28">
        <v>1</v>
      </c>
      <c r="K1007" s="28">
        <v>0</v>
      </c>
      <c r="L1007" s="28">
        <v>0</v>
      </c>
      <c r="M1007" s="29"/>
      <c r="N1007" s="25"/>
    </row>
    <row r="1008" spans="1:14" ht="12.75">
      <c r="A1008" s="34" t="s">
        <v>3984</v>
      </c>
      <c r="B1008" s="215" t="s">
        <v>3985</v>
      </c>
      <c r="C1008" s="215"/>
      <c r="D1008" s="30" t="s">
        <v>4081</v>
      </c>
      <c r="E1008" s="26">
        <v>103</v>
      </c>
      <c r="F1008" s="28">
        <v>34</v>
      </c>
      <c r="G1008" s="28">
        <v>35</v>
      </c>
      <c r="H1008" s="28">
        <v>21</v>
      </c>
      <c r="I1008" s="28">
        <v>13</v>
      </c>
      <c r="J1008" s="28">
        <v>0</v>
      </c>
      <c r="K1008" s="28">
        <v>0</v>
      </c>
      <c r="L1008" s="28">
        <v>0</v>
      </c>
      <c r="M1008" s="29"/>
      <c r="N1008" s="25"/>
    </row>
    <row r="1009" spans="1:14" ht="12.75">
      <c r="A1009" s="35"/>
      <c r="B1009" s="224"/>
      <c r="C1009" s="224"/>
      <c r="D1009" s="30" t="s">
        <v>4088</v>
      </c>
      <c r="E1009" s="26">
        <v>46</v>
      </c>
      <c r="F1009" s="28">
        <v>22</v>
      </c>
      <c r="G1009" s="28">
        <v>15</v>
      </c>
      <c r="H1009" s="28">
        <v>8</v>
      </c>
      <c r="I1009" s="28">
        <v>1</v>
      </c>
      <c r="J1009" s="28">
        <v>0</v>
      </c>
      <c r="K1009" s="28">
        <v>0</v>
      </c>
      <c r="L1009" s="28">
        <v>0</v>
      </c>
      <c r="M1009" s="29"/>
      <c r="N1009" s="25"/>
    </row>
    <row r="1010" spans="1:14" ht="12.75">
      <c r="A1010" s="35"/>
      <c r="B1010" s="224"/>
      <c r="C1010" s="224"/>
      <c r="D1010" s="30" t="s">
        <v>4090</v>
      </c>
      <c r="E1010" s="26">
        <v>7</v>
      </c>
      <c r="F1010" s="28">
        <v>1</v>
      </c>
      <c r="G1010" s="28">
        <v>3</v>
      </c>
      <c r="H1010" s="28">
        <v>3</v>
      </c>
      <c r="I1010" s="28">
        <v>0</v>
      </c>
      <c r="J1010" s="28">
        <v>0</v>
      </c>
      <c r="K1010" s="28">
        <v>0</v>
      </c>
      <c r="L1010" s="28">
        <v>0</v>
      </c>
      <c r="M1010" s="29"/>
      <c r="N1010" s="25"/>
    </row>
    <row r="1011" spans="1:14" ht="12.75">
      <c r="A1011" s="35"/>
      <c r="B1011" s="224"/>
      <c r="C1011" s="224"/>
      <c r="D1011" s="30" t="s">
        <v>4089</v>
      </c>
      <c r="E1011" s="26">
        <v>12</v>
      </c>
      <c r="F1011" s="28">
        <v>0</v>
      </c>
      <c r="G1011" s="28">
        <v>0</v>
      </c>
      <c r="H1011" s="28">
        <v>6</v>
      </c>
      <c r="I1011" s="28">
        <v>6</v>
      </c>
      <c r="J1011" s="28">
        <v>0</v>
      </c>
      <c r="K1011" s="28">
        <v>0</v>
      </c>
      <c r="L1011" s="28">
        <v>0</v>
      </c>
      <c r="M1011" s="29"/>
      <c r="N1011" s="25"/>
    </row>
    <row r="1012" spans="1:14" ht="12.75">
      <c r="A1012" s="35"/>
      <c r="B1012" s="224"/>
      <c r="C1012" s="224"/>
      <c r="D1012" s="30" t="s">
        <v>4086</v>
      </c>
      <c r="E1012" s="26">
        <v>10</v>
      </c>
      <c r="F1012" s="28">
        <v>0</v>
      </c>
      <c r="G1012" s="28">
        <v>0</v>
      </c>
      <c r="H1012" s="28">
        <v>4</v>
      </c>
      <c r="I1012" s="28">
        <v>6</v>
      </c>
      <c r="J1012" s="28">
        <v>0</v>
      </c>
      <c r="K1012" s="28">
        <v>0</v>
      </c>
      <c r="L1012" s="28">
        <v>0</v>
      </c>
      <c r="M1012" s="29"/>
      <c r="N1012" s="25"/>
    </row>
    <row r="1013" spans="1:14" ht="12.75">
      <c r="A1013" s="35"/>
      <c r="B1013" s="224"/>
      <c r="C1013" s="224"/>
      <c r="D1013" s="30" t="s">
        <v>4094</v>
      </c>
      <c r="E1013" s="26">
        <v>17</v>
      </c>
      <c r="F1013" s="28">
        <v>8</v>
      </c>
      <c r="G1013" s="28">
        <v>9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9"/>
      <c r="N1013" s="25"/>
    </row>
    <row r="1014" spans="1:14" ht="12.75">
      <c r="A1014" s="35"/>
      <c r="B1014" s="224"/>
      <c r="C1014" s="224"/>
      <c r="D1014" s="30" t="s">
        <v>4093</v>
      </c>
      <c r="E1014" s="26">
        <v>11</v>
      </c>
      <c r="F1014" s="28">
        <v>3</v>
      </c>
      <c r="G1014" s="28">
        <v>8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9"/>
      <c r="N1014" s="25"/>
    </row>
    <row r="1015" spans="1:14" ht="12.75">
      <c r="A1015" s="34" t="s">
        <v>3990</v>
      </c>
      <c r="B1015" s="215" t="s">
        <v>3991</v>
      </c>
      <c r="C1015" s="215"/>
      <c r="D1015" s="30" t="s">
        <v>4081</v>
      </c>
      <c r="E1015" s="26">
        <v>73</v>
      </c>
      <c r="F1015" s="28">
        <v>18</v>
      </c>
      <c r="G1015" s="28">
        <v>19</v>
      </c>
      <c r="H1015" s="28">
        <v>19</v>
      </c>
      <c r="I1015" s="28">
        <v>17</v>
      </c>
      <c r="J1015" s="28">
        <v>0</v>
      </c>
      <c r="K1015" s="28">
        <v>0</v>
      </c>
      <c r="L1015" s="28">
        <v>0</v>
      </c>
      <c r="M1015" s="29"/>
      <c r="N1015" s="25"/>
    </row>
    <row r="1016" spans="1:14" ht="12.75">
      <c r="A1016" s="35"/>
      <c r="B1016" s="224"/>
      <c r="C1016" s="224"/>
      <c r="D1016" s="30" t="s">
        <v>4088</v>
      </c>
      <c r="E1016" s="26">
        <v>54</v>
      </c>
      <c r="F1016" s="28">
        <v>14</v>
      </c>
      <c r="G1016" s="28">
        <v>15</v>
      </c>
      <c r="H1016" s="28">
        <v>14</v>
      </c>
      <c r="I1016" s="28">
        <v>11</v>
      </c>
      <c r="J1016" s="28">
        <v>0</v>
      </c>
      <c r="K1016" s="28">
        <v>0</v>
      </c>
      <c r="L1016" s="28">
        <v>0</v>
      </c>
      <c r="M1016" s="29"/>
      <c r="N1016" s="25"/>
    </row>
    <row r="1017" spans="1:14" ht="12.75">
      <c r="A1017" s="35"/>
      <c r="B1017" s="224"/>
      <c r="C1017" s="224"/>
      <c r="D1017" s="30" t="s">
        <v>4090</v>
      </c>
      <c r="E1017" s="26">
        <v>13</v>
      </c>
      <c r="F1017" s="28">
        <v>4</v>
      </c>
      <c r="G1017" s="28">
        <v>4</v>
      </c>
      <c r="H1017" s="28">
        <v>3</v>
      </c>
      <c r="I1017" s="28">
        <v>2</v>
      </c>
      <c r="J1017" s="28">
        <v>0</v>
      </c>
      <c r="K1017" s="28">
        <v>0</v>
      </c>
      <c r="L1017" s="28">
        <v>0</v>
      </c>
      <c r="M1017" s="29"/>
      <c r="N1017" s="25"/>
    </row>
    <row r="1018" spans="1:14" ht="12.75">
      <c r="A1018" s="35"/>
      <c r="B1018" s="224"/>
      <c r="C1018" s="224"/>
      <c r="D1018" s="30" t="s">
        <v>4089</v>
      </c>
      <c r="E1018" s="26">
        <v>3</v>
      </c>
      <c r="F1018" s="28">
        <v>0</v>
      </c>
      <c r="G1018" s="28">
        <v>0</v>
      </c>
      <c r="H1018" s="28">
        <v>1</v>
      </c>
      <c r="I1018" s="28">
        <v>2</v>
      </c>
      <c r="J1018" s="28">
        <v>0</v>
      </c>
      <c r="K1018" s="28">
        <v>0</v>
      </c>
      <c r="L1018" s="28">
        <v>0</v>
      </c>
      <c r="M1018" s="29"/>
      <c r="N1018" s="25"/>
    </row>
    <row r="1019" spans="1:14" ht="12.75">
      <c r="A1019" s="35"/>
      <c r="B1019" s="224"/>
      <c r="C1019" s="224"/>
      <c r="D1019" s="30" t="s">
        <v>4086</v>
      </c>
      <c r="E1019" s="26">
        <v>3</v>
      </c>
      <c r="F1019" s="28">
        <v>0</v>
      </c>
      <c r="G1019" s="28">
        <v>0</v>
      </c>
      <c r="H1019" s="28">
        <v>1</v>
      </c>
      <c r="I1019" s="28">
        <v>2</v>
      </c>
      <c r="J1019" s="28">
        <v>0</v>
      </c>
      <c r="K1019" s="28">
        <v>0</v>
      </c>
      <c r="L1019" s="28">
        <v>0</v>
      </c>
      <c r="M1019" s="29"/>
      <c r="N1019" s="25"/>
    </row>
    <row r="1020" spans="1:14" ht="12.75">
      <c r="A1020" s="34" t="s">
        <v>3995</v>
      </c>
      <c r="B1020" s="215" t="s">
        <v>3996</v>
      </c>
      <c r="C1020" s="215"/>
      <c r="D1020" s="30" t="s">
        <v>4081</v>
      </c>
      <c r="E1020" s="26">
        <v>138</v>
      </c>
      <c r="F1020" s="28">
        <v>36</v>
      </c>
      <c r="G1020" s="28">
        <v>37</v>
      </c>
      <c r="H1020" s="28">
        <v>28</v>
      </c>
      <c r="I1020" s="28">
        <v>27</v>
      </c>
      <c r="J1020" s="28">
        <v>10</v>
      </c>
      <c r="K1020" s="28">
        <v>0</v>
      </c>
      <c r="L1020" s="28">
        <v>0</v>
      </c>
      <c r="M1020" s="29"/>
      <c r="N1020" s="25"/>
    </row>
    <row r="1021" spans="1:14" ht="12.75">
      <c r="A1021" s="35"/>
      <c r="B1021" s="224"/>
      <c r="C1021" s="224"/>
      <c r="D1021" s="30" t="s">
        <v>4082</v>
      </c>
      <c r="E1021" s="26">
        <v>1</v>
      </c>
      <c r="F1021" s="28">
        <v>1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9"/>
      <c r="N1021" s="25"/>
    </row>
    <row r="1022" spans="1:14" ht="12.75">
      <c r="A1022" s="35"/>
      <c r="B1022" s="224"/>
      <c r="C1022" s="224"/>
      <c r="D1022" s="30" t="s">
        <v>4088</v>
      </c>
      <c r="E1022" s="26">
        <v>31</v>
      </c>
      <c r="F1022" s="28">
        <v>12</v>
      </c>
      <c r="G1022" s="28">
        <v>10</v>
      </c>
      <c r="H1022" s="28">
        <v>6</v>
      </c>
      <c r="I1022" s="28">
        <v>3</v>
      </c>
      <c r="J1022" s="28">
        <v>0</v>
      </c>
      <c r="K1022" s="28">
        <v>0</v>
      </c>
      <c r="L1022" s="28">
        <v>0</v>
      </c>
      <c r="M1022" s="29"/>
      <c r="N1022" s="25"/>
    </row>
    <row r="1023" spans="1:14" ht="12.75">
      <c r="A1023" s="35"/>
      <c r="B1023" s="224"/>
      <c r="C1023" s="224"/>
      <c r="D1023" s="30" t="s">
        <v>4090</v>
      </c>
      <c r="E1023" s="26">
        <v>31</v>
      </c>
      <c r="F1023" s="28">
        <v>12</v>
      </c>
      <c r="G1023" s="28">
        <v>10</v>
      </c>
      <c r="H1023" s="28">
        <v>6</v>
      </c>
      <c r="I1023" s="28">
        <v>3</v>
      </c>
      <c r="J1023" s="28">
        <v>0</v>
      </c>
      <c r="K1023" s="28">
        <v>0</v>
      </c>
      <c r="L1023" s="28">
        <v>0</v>
      </c>
      <c r="M1023" s="29"/>
      <c r="N1023" s="25"/>
    </row>
    <row r="1024" spans="1:14" ht="12.75">
      <c r="A1024" s="35"/>
      <c r="B1024" s="224"/>
      <c r="C1024" s="224"/>
      <c r="D1024" s="30" t="s">
        <v>4089</v>
      </c>
      <c r="E1024" s="26">
        <v>10</v>
      </c>
      <c r="F1024" s="28">
        <v>0</v>
      </c>
      <c r="G1024" s="28">
        <v>0</v>
      </c>
      <c r="H1024" s="28">
        <v>4</v>
      </c>
      <c r="I1024" s="28">
        <v>6</v>
      </c>
      <c r="J1024" s="28">
        <v>0</v>
      </c>
      <c r="K1024" s="28">
        <v>0</v>
      </c>
      <c r="L1024" s="28">
        <v>0</v>
      </c>
      <c r="M1024" s="29"/>
      <c r="N1024" s="25"/>
    </row>
    <row r="1025" spans="1:14" ht="12.75">
      <c r="A1025" s="35"/>
      <c r="B1025" s="224"/>
      <c r="C1025" s="224"/>
      <c r="D1025" s="30" t="s">
        <v>4086</v>
      </c>
      <c r="E1025" s="26">
        <v>10</v>
      </c>
      <c r="F1025" s="28">
        <v>0</v>
      </c>
      <c r="G1025" s="28">
        <v>0</v>
      </c>
      <c r="H1025" s="28">
        <v>5</v>
      </c>
      <c r="I1025" s="28">
        <v>5</v>
      </c>
      <c r="J1025" s="28">
        <v>0</v>
      </c>
      <c r="K1025" s="28">
        <v>0</v>
      </c>
      <c r="L1025" s="28">
        <v>0</v>
      </c>
      <c r="M1025" s="29"/>
      <c r="N1025" s="25"/>
    </row>
    <row r="1026" spans="1:14" ht="12.75">
      <c r="A1026" s="35"/>
      <c r="B1026" s="224"/>
      <c r="C1026" s="224"/>
      <c r="D1026" s="30" t="s">
        <v>4094</v>
      </c>
      <c r="E1026" s="26">
        <v>2</v>
      </c>
      <c r="F1026" s="28">
        <v>0</v>
      </c>
      <c r="G1026" s="28">
        <v>2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9"/>
      <c r="N1026" s="25"/>
    </row>
    <row r="1027" spans="1:14" ht="12.75">
      <c r="A1027" s="35"/>
      <c r="B1027" s="224"/>
      <c r="C1027" s="224"/>
      <c r="D1027" s="30" t="s">
        <v>4093</v>
      </c>
      <c r="E1027" s="26">
        <v>15</v>
      </c>
      <c r="F1027" s="28">
        <v>7</v>
      </c>
      <c r="G1027" s="28">
        <v>8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9"/>
      <c r="N1027" s="25"/>
    </row>
    <row r="1028" spans="1:14" ht="12.75">
      <c r="A1028" s="35"/>
      <c r="B1028" s="224"/>
      <c r="C1028" s="224"/>
      <c r="D1028" s="30" t="s">
        <v>4091</v>
      </c>
      <c r="E1028" s="26">
        <v>38</v>
      </c>
      <c r="F1028" s="28">
        <v>4</v>
      </c>
      <c r="G1028" s="28">
        <v>7</v>
      </c>
      <c r="H1028" s="28">
        <v>7</v>
      </c>
      <c r="I1028" s="28">
        <v>10</v>
      </c>
      <c r="J1028" s="28">
        <v>10</v>
      </c>
      <c r="K1028" s="28">
        <v>0</v>
      </c>
      <c r="L1028" s="28">
        <v>0</v>
      </c>
      <c r="M1028" s="29"/>
      <c r="N1028" s="25"/>
    </row>
    <row r="1029" spans="1:14" ht="12.75">
      <c r="A1029" s="34" t="s">
        <v>4000</v>
      </c>
      <c r="B1029" s="215" t="s">
        <v>4001</v>
      </c>
      <c r="C1029" s="215"/>
      <c r="D1029" s="30" t="s">
        <v>4081</v>
      </c>
      <c r="E1029" s="26">
        <v>64</v>
      </c>
      <c r="F1029" s="28">
        <v>17</v>
      </c>
      <c r="G1029" s="28">
        <v>22</v>
      </c>
      <c r="H1029" s="28">
        <v>16</v>
      </c>
      <c r="I1029" s="28">
        <v>9</v>
      </c>
      <c r="J1029" s="28">
        <v>0</v>
      </c>
      <c r="K1029" s="28">
        <v>0</v>
      </c>
      <c r="L1029" s="28">
        <v>0</v>
      </c>
      <c r="M1029" s="29"/>
      <c r="N1029" s="25"/>
    </row>
    <row r="1030" spans="1:14" ht="12.75">
      <c r="A1030" s="35"/>
      <c r="B1030" s="224"/>
      <c r="C1030" s="224"/>
      <c r="D1030" s="30" t="s">
        <v>4088</v>
      </c>
      <c r="E1030" s="26">
        <v>21</v>
      </c>
      <c r="F1030" s="28">
        <v>8</v>
      </c>
      <c r="G1030" s="28">
        <v>8</v>
      </c>
      <c r="H1030" s="28">
        <v>5</v>
      </c>
      <c r="I1030" s="28">
        <v>0</v>
      </c>
      <c r="J1030" s="28">
        <v>0</v>
      </c>
      <c r="K1030" s="28">
        <v>0</v>
      </c>
      <c r="L1030" s="28">
        <v>0</v>
      </c>
      <c r="M1030" s="29"/>
      <c r="N1030" s="25"/>
    </row>
    <row r="1031" spans="1:14" ht="12.75">
      <c r="A1031" s="35"/>
      <c r="B1031" s="224"/>
      <c r="C1031" s="224"/>
      <c r="D1031" s="30" t="s">
        <v>4090</v>
      </c>
      <c r="E1031" s="26">
        <v>1</v>
      </c>
      <c r="F1031" s="28">
        <v>1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9"/>
      <c r="N1031" s="25"/>
    </row>
    <row r="1032" spans="1:14" ht="12.75">
      <c r="A1032" s="35"/>
      <c r="B1032" s="224"/>
      <c r="C1032" s="224"/>
      <c r="D1032" s="30" t="s">
        <v>4089</v>
      </c>
      <c r="E1032" s="26">
        <v>11</v>
      </c>
      <c r="F1032" s="28">
        <v>0</v>
      </c>
      <c r="G1032" s="28">
        <v>0</v>
      </c>
      <c r="H1032" s="28">
        <v>4</v>
      </c>
      <c r="I1032" s="28">
        <v>7</v>
      </c>
      <c r="J1032" s="28">
        <v>0</v>
      </c>
      <c r="K1032" s="28">
        <v>0</v>
      </c>
      <c r="L1032" s="28">
        <v>0</v>
      </c>
      <c r="M1032" s="29"/>
      <c r="N1032" s="25"/>
    </row>
    <row r="1033" spans="1:14" ht="12.75">
      <c r="A1033" s="35"/>
      <c r="B1033" s="224"/>
      <c r="C1033" s="224"/>
      <c r="D1033" s="30" t="s">
        <v>4086</v>
      </c>
      <c r="E1033" s="26">
        <v>2</v>
      </c>
      <c r="F1033" s="28">
        <v>0</v>
      </c>
      <c r="G1033" s="28">
        <v>0</v>
      </c>
      <c r="H1033" s="28">
        <v>2</v>
      </c>
      <c r="I1033" s="28">
        <v>0</v>
      </c>
      <c r="J1033" s="28">
        <v>0</v>
      </c>
      <c r="K1033" s="28">
        <v>0</v>
      </c>
      <c r="L1033" s="28">
        <v>0</v>
      </c>
      <c r="M1033" s="29"/>
      <c r="N1033" s="25"/>
    </row>
    <row r="1034" spans="1:14" ht="12.75">
      <c r="A1034" s="35"/>
      <c r="B1034" s="224"/>
      <c r="C1034" s="224"/>
      <c r="D1034" s="30" t="s">
        <v>4094</v>
      </c>
      <c r="E1034" s="26">
        <v>16</v>
      </c>
      <c r="F1034" s="28">
        <v>6</v>
      </c>
      <c r="G1034" s="28">
        <v>10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9"/>
      <c r="N1034" s="25"/>
    </row>
    <row r="1035" spans="1:14" ht="12.75">
      <c r="A1035" s="35"/>
      <c r="B1035" s="224"/>
      <c r="C1035" s="224"/>
      <c r="D1035" s="30" t="s">
        <v>4093</v>
      </c>
      <c r="E1035" s="26">
        <v>4</v>
      </c>
      <c r="F1035" s="28">
        <v>0</v>
      </c>
      <c r="G1035" s="28">
        <v>2</v>
      </c>
      <c r="H1035" s="28">
        <v>2</v>
      </c>
      <c r="I1035" s="28">
        <v>0</v>
      </c>
      <c r="J1035" s="28">
        <v>0</v>
      </c>
      <c r="K1035" s="28">
        <v>0</v>
      </c>
      <c r="L1035" s="28">
        <v>0</v>
      </c>
      <c r="M1035" s="29"/>
      <c r="N1035" s="25"/>
    </row>
    <row r="1036" spans="1:14" ht="12.75">
      <c r="A1036" s="35"/>
      <c r="B1036" s="224"/>
      <c r="C1036" s="224"/>
      <c r="D1036" s="30" t="s">
        <v>4091</v>
      </c>
      <c r="E1036" s="26">
        <v>9</v>
      </c>
      <c r="F1036" s="28">
        <v>2</v>
      </c>
      <c r="G1036" s="28">
        <v>2</v>
      </c>
      <c r="H1036" s="28">
        <v>3</v>
      </c>
      <c r="I1036" s="28">
        <v>2</v>
      </c>
      <c r="J1036" s="28">
        <v>0</v>
      </c>
      <c r="K1036" s="28">
        <v>0</v>
      </c>
      <c r="L1036" s="28">
        <v>0</v>
      </c>
      <c r="M1036" s="29"/>
      <c r="N1036" s="25"/>
    </row>
    <row r="1037" spans="1:14" ht="12.75">
      <c r="A1037" s="34" t="s">
        <v>4002</v>
      </c>
      <c r="B1037" s="215" t="s">
        <v>4003</v>
      </c>
      <c r="C1037" s="215"/>
      <c r="D1037" s="30" t="s">
        <v>4081</v>
      </c>
      <c r="E1037" s="26">
        <v>3</v>
      </c>
      <c r="F1037" s="28">
        <v>2</v>
      </c>
      <c r="G1037" s="28">
        <v>1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9"/>
      <c r="N1037" s="25"/>
    </row>
    <row r="1038" spans="1:14" ht="12.75">
      <c r="A1038" s="35"/>
      <c r="B1038" s="224"/>
      <c r="C1038" s="224"/>
      <c r="D1038" s="30" t="s">
        <v>1919</v>
      </c>
      <c r="E1038" s="26">
        <v>2</v>
      </c>
      <c r="F1038" s="28">
        <v>1</v>
      </c>
      <c r="G1038" s="28">
        <v>1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9"/>
      <c r="N1038" s="25"/>
    </row>
    <row r="1039" spans="1:14" ht="12.75">
      <c r="A1039" s="35"/>
      <c r="B1039" s="224"/>
      <c r="C1039" s="224"/>
      <c r="D1039" s="30" t="s">
        <v>4083</v>
      </c>
      <c r="E1039" s="26">
        <v>1</v>
      </c>
      <c r="F1039" s="28">
        <v>1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9"/>
      <c r="N1039" s="25"/>
    </row>
    <row r="1040" spans="1:14" ht="12.75">
      <c r="A1040" s="34" t="s">
        <v>4004</v>
      </c>
      <c r="B1040" s="215" t="s">
        <v>4005</v>
      </c>
      <c r="C1040" s="215"/>
      <c r="D1040" s="30" t="s">
        <v>4081</v>
      </c>
      <c r="E1040" s="26">
        <v>93</v>
      </c>
      <c r="F1040" s="28">
        <v>33</v>
      </c>
      <c r="G1040" s="28">
        <v>32</v>
      </c>
      <c r="H1040" s="28">
        <v>14</v>
      </c>
      <c r="I1040" s="28">
        <v>14</v>
      </c>
      <c r="J1040" s="28">
        <v>0</v>
      </c>
      <c r="K1040" s="28">
        <v>0</v>
      </c>
      <c r="L1040" s="28">
        <v>0</v>
      </c>
      <c r="M1040" s="29"/>
      <c r="N1040" s="25"/>
    </row>
    <row r="1041" spans="1:14" ht="12.75">
      <c r="A1041" s="35"/>
      <c r="B1041" s="224"/>
      <c r="C1041" s="224"/>
      <c r="D1041" s="30" t="s">
        <v>4088</v>
      </c>
      <c r="E1041" s="26">
        <v>22</v>
      </c>
      <c r="F1041" s="28">
        <v>14</v>
      </c>
      <c r="G1041" s="28">
        <v>8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9"/>
      <c r="N1041" s="25"/>
    </row>
    <row r="1042" spans="1:14" ht="12.75">
      <c r="A1042" s="35"/>
      <c r="B1042" s="224"/>
      <c r="C1042" s="224"/>
      <c r="D1042" s="30" t="s">
        <v>4090</v>
      </c>
      <c r="E1042" s="26">
        <v>8</v>
      </c>
      <c r="F1042" s="28">
        <v>5</v>
      </c>
      <c r="G1042" s="28">
        <v>3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9"/>
      <c r="N1042" s="25"/>
    </row>
    <row r="1043" spans="1:14" ht="12.75">
      <c r="A1043" s="35"/>
      <c r="B1043" s="224"/>
      <c r="C1043" s="224"/>
      <c r="D1043" s="30" t="s">
        <v>4089</v>
      </c>
      <c r="E1043" s="26">
        <v>17</v>
      </c>
      <c r="F1043" s="28">
        <v>0</v>
      </c>
      <c r="G1043" s="28">
        <v>0</v>
      </c>
      <c r="H1043" s="28">
        <v>8</v>
      </c>
      <c r="I1043" s="28">
        <v>9</v>
      </c>
      <c r="J1043" s="28">
        <v>0</v>
      </c>
      <c r="K1043" s="28">
        <v>0</v>
      </c>
      <c r="L1043" s="28">
        <v>0</v>
      </c>
      <c r="M1043" s="29"/>
      <c r="N1043" s="25"/>
    </row>
    <row r="1044" spans="1:14" ht="12.75">
      <c r="A1044" s="35"/>
      <c r="B1044" s="224"/>
      <c r="C1044" s="224"/>
      <c r="D1044" s="30" t="s">
        <v>4086</v>
      </c>
      <c r="E1044" s="26">
        <v>11</v>
      </c>
      <c r="F1044" s="28">
        <v>0</v>
      </c>
      <c r="G1044" s="28">
        <v>0</v>
      </c>
      <c r="H1044" s="28">
        <v>6</v>
      </c>
      <c r="I1044" s="28">
        <v>5</v>
      </c>
      <c r="J1044" s="28">
        <v>0</v>
      </c>
      <c r="K1044" s="28">
        <v>0</v>
      </c>
      <c r="L1044" s="28">
        <v>0</v>
      </c>
      <c r="M1044" s="29"/>
      <c r="N1044" s="25"/>
    </row>
    <row r="1045" spans="1:14" ht="12.75">
      <c r="A1045" s="35"/>
      <c r="B1045" s="224"/>
      <c r="C1045" s="224"/>
      <c r="D1045" s="30" t="s">
        <v>4094</v>
      </c>
      <c r="E1045" s="26">
        <v>17</v>
      </c>
      <c r="F1045" s="28">
        <v>5</v>
      </c>
      <c r="G1045" s="28">
        <v>12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9"/>
      <c r="N1045" s="25"/>
    </row>
    <row r="1046" spans="1:14" ht="12.75">
      <c r="A1046" s="35"/>
      <c r="B1046" s="224"/>
      <c r="C1046" s="224"/>
      <c r="D1046" s="30" t="s">
        <v>4093</v>
      </c>
      <c r="E1046" s="26">
        <v>8</v>
      </c>
      <c r="F1046" s="28">
        <v>3</v>
      </c>
      <c r="G1046" s="28">
        <v>5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9"/>
      <c r="N1046" s="25"/>
    </row>
    <row r="1047" spans="1:14" ht="12.75">
      <c r="A1047" s="35"/>
      <c r="B1047" s="224"/>
      <c r="C1047" s="224"/>
      <c r="D1047" s="30" t="s">
        <v>4091</v>
      </c>
      <c r="E1047" s="26">
        <v>10</v>
      </c>
      <c r="F1047" s="28">
        <v>6</v>
      </c>
      <c r="G1047" s="28">
        <v>4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9"/>
      <c r="N1047" s="25"/>
    </row>
    <row r="1048" spans="1:14" ht="12.75">
      <c r="A1048" s="34" t="s">
        <v>4011</v>
      </c>
      <c r="B1048" s="215" t="s">
        <v>4012</v>
      </c>
      <c r="C1048" s="215"/>
      <c r="D1048" s="30" t="s">
        <v>4081</v>
      </c>
      <c r="E1048" s="26">
        <v>74</v>
      </c>
      <c r="F1048" s="28">
        <v>28</v>
      </c>
      <c r="G1048" s="28">
        <v>28</v>
      </c>
      <c r="H1048" s="28">
        <v>9</v>
      </c>
      <c r="I1048" s="28">
        <v>9</v>
      </c>
      <c r="J1048" s="28">
        <v>0</v>
      </c>
      <c r="K1048" s="28">
        <v>0</v>
      </c>
      <c r="L1048" s="28">
        <v>0</v>
      </c>
      <c r="M1048" s="29"/>
      <c r="N1048" s="25"/>
    </row>
    <row r="1049" spans="1:14" ht="12.75">
      <c r="A1049" s="35"/>
      <c r="B1049" s="224"/>
      <c r="C1049" s="224"/>
      <c r="D1049" s="30" t="s">
        <v>1913</v>
      </c>
      <c r="E1049" s="26">
        <v>2</v>
      </c>
      <c r="F1049" s="28">
        <v>1</v>
      </c>
      <c r="G1049" s="28">
        <v>1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9"/>
      <c r="N1049" s="25"/>
    </row>
    <row r="1050" spans="1:14" ht="12.75">
      <c r="A1050" s="35"/>
      <c r="B1050" s="224"/>
      <c r="C1050" s="224"/>
      <c r="D1050" s="30" t="s">
        <v>1919</v>
      </c>
      <c r="E1050" s="26">
        <v>26</v>
      </c>
      <c r="F1050" s="28">
        <v>13</v>
      </c>
      <c r="G1050" s="28">
        <v>13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9"/>
      <c r="N1050" s="25"/>
    </row>
    <row r="1051" spans="1:14" ht="12.75">
      <c r="A1051" s="35"/>
      <c r="B1051" s="224"/>
      <c r="C1051" s="224"/>
      <c r="D1051" s="30" t="s">
        <v>4082</v>
      </c>
      <c r="E1051" s="26">
        <v>10</v>
      </c>
      <c r="F1051" s="28">
        <v>5</v>
      </c>
      <c r="G1051" s="28">
        <v>5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9"/>
      <c r="N1051" s="25"/>
    </row>
    <row r="1052" spans="1:14" ht="12.75">
      <c r="A1052" s="35"/>
      <c r="B1052" s="224"/>
      <c r="C1052" s="224"/>
      <c r="D1052" s="30" t="s">
        <v>4083</v>
      </c>
      <c r="E1052" s="26">
        <v>36</v>
      </c>
      <c r="F1052" s="28">
        <v>9</v>
      </c>
      <c r="G1052" s="28">
        <v>9</v>
      </c>
      <c r="H1052" s="28">
        <v>9</v>
      </c>
      <c r="I1052" s="28">
        <v>9</v>
      </c>
      <c r="J1052" s="28">
        <v>0</v>
      </c>
      <c r="K1052" s="28">
        <v>0</v>
      </c>
      <c r="L1052" s="28">
        <v>0</v>
      </c>
      <c r="M1052" s="29"/>
      <c r="N1052" s="25"/>
    </row>
    <row r="1053" spans="1:14" ht="12.75">
      <c r="A1053" s="34" t="s">
        <v>4016</v>
      </c>
      <c r="B1053" s="215" t="s">
        <v>4017</v>
      </c>
      <c r="C1053" s="215"/>
      <c r="D1053" s="30" t="s">
        <v>4081</v>
      </c>
      <c r="E1053" s="26">
        <v>31</v>
      </c>
      <c r="F1053" s="28">
        <v>9</v>
      </c>
      <c r="G1053" s="28">
        <v>9</v>
      </c>
      <c r="H1053" s="28">
        <v>5</v>
      </c>
      <c r="I1053" s="28">
        <v>4</v>
      </c>
      <c r="J1053" s="28">
        <v>4</v>
      </c>
      <c r="K1053" s="28">
        <v>0</v>
      </c>
      <c r="L1053" s="28">
        <v>0</v>
      </c>
      <c r="M1053" s="29"/>
      <c r="N1053" s="25"/>
    </row>
    <row r="1054" spans="1:14" ht="12.75">
      <c r="A1054" s="35"/>
      <c r="B1054" s="224"/>
      <c r="C1054" s="224"/>
      <c r="D1054" s="30" t="s">
        <v>4094</v>
      </c>
      <c r="E1054" s="26">
        <v>6</v>
      </c>
      <c r="F1054" s="28">
        <v>3</v>
      </c>
      <c r="G1054" s="28">
        <v>3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9"/>
      <c r="N1054" s="25"/>
    </row>
    <row r="1055" spans="1:14" ht="12.75">
      <c r="A1055" s="35"/>
      <c r="B1055" s="224"/>
      <c r="C1055" s="224"/>
      <c r="D1055" s="30" t="s">
        <v>4093</v>
      </c>
      <c r="E1055" s="26">
        <v>5</v>
      </c>
      <c r="F1055" s="28">
        <v>2</v>
      </c>
      <c r="G1055" s="28">
        <v>2</v>
      </c>
      <c r="H1055" s="28">
        <v>1</v>
      </c>
      <c r="I1055" s="28">
        <v>0</v>
      </c>
      <c r="J1055" s="28">
        <v>0</v>
      </c>
      <c r="K1055" s="28">
        <v>0</v>
      </c>
      <c r="L1055" s="28">
        <v>0</v>
      </c>
      <c r="M1055" s="29"/>
      <c r="N1055" s="25"/>
    </row>
    <row r="1056" spans="1:14" ht="12.75">
      <c r="A1056" s="35"/>
      <c r="B1056" s="224"/>
      <c r="C1056" s="224"/>
      <c r="D1056" s="30" t="s">
        <v>4091</v>
      </c>
      <c r="E1056" s="26">
        <v>20</v>
      </c>
      <c r="F1056" s="28">
        <v>4</v>
      </c>
      <c r="G1056" s="28">
        <v>4</v>
      </c>
      <c r="H1056" s="28">
        <v>4</v>
      </c>
      <c r="I1056" s="28">
        <v>4</v>
      </c>
      <c r="J1056" s="28">
        <v>4</v>
      </c>
      <c r="K1056" s="28">
        <v>0</v>
      </c>
      <c r="L1056" s="28">
        <v>0</v>
      </c>
      <c r="M1056" s="29"/>
      <c r="N1056" s="25"/>
    </row>
    <row r="1057" spans="1:14" ht="12.75">
      <c r="A1057" s="34" t="s">
        <v>4020</v>
      </c>
      <c r="B1057" s="215" t="s">
        <v>4021</v>
      </c>
      <c r="C1057" s="215"/>
      <c r="D1057" s="30" t="s">
        <v>4081</v>
      </c>
      <c r="E1057" s="26">
        <v>30</v>
      </c>
      <c r="F1057" s="28">
        <v>8</v>
      </c>
      <c r="G1057" s="28">
        <v>8</v>
      </c>
      <c r="H1057" s="28">
        <v>6</v>
      </c>
      <c r="I1057" s="28">
        <v>4</v>
      </c>
      <c r="J1057" s="28">
        <v>4</v>
      </c>
      <c r="K1057" s="28">
        <v>0</v>
      </c>
      <c r="L1057" s="28">
        <v>0</v>
      </c>
      <c r="M1057" s="29"/>
      <c r="N1057" s="25"/>
    </row>
    <row r="1058" spans="1:14" ht="12.75">
      <c r="A1058" s="35"/>
      <c r="B1058" s="224"/>
      <c r="C1058" s="224"/>
      <c r="D1058" s="30" t="s">
        <v>4094</v>
      </c>
      <c r="E1058" s="26">
        <v>2</v>
      </c>
      <c r="F1058" s="28">
        <v>1</v>
      </c>
      <c r="G1058" s="28">
        <v>1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9"/>
      <c r="N1058" s="25"/>
    </row>
    <row r="1059" spans="1:14" ht="12.75">
      <c r="A1059" s="35"/>
      <c r="B1059" s="224"/>
      <c r="C1059" s="224"/>
      <c r="D1059" s="30" t="s">
        <v>4093</v>
      </c>
      <c r="E1059" s="26">
        <v>3</v>
      </c>
      <c r="F1059" s="28">
        <v>1</v>
      </c>
      <c r="G1059" s="28">
        <v>1</v>
      </c>
      <c r="H1059" s="28">
        <v>1</v>
      </c>
      <c r="I1059" s="28">
        <v>0</v>
      </c>
      <c r="J1059" s="28">
        <v>0</v>
      </c>
      <c r="K1059" s="28">
        <v>0</v>
      </c>
      <c r="L1059" s="28">
        <v>0</v>
      </c>
      <c r="M1059" s="29"/>
      <c r="N1059" s="25"/>
    </row>
    <row r="1060" spans="1:14" ht="12.75">
      <c r="A1060" s="35"/>
      <c r="B1060" s="224"/>
      <c r="C1060" s="224"/>
      <c r="D1060" s="30" t="s">
        <v>4091</v>
      </c>
      <c r="E1060" s="26">
        <v>25</v>
      </c>
      <c r="F1060" s="28">
        <v>6</v>
      </c>
      <c r="G1060" s="28">
        <v>6</v>
      </c>
      <c r="H1060" s="28">
        <v>5</v>
      </c>
      <c r="I1060" s="28">
        <v>4</v>
      </c>
      <c r="J1060" s="28">
        <v>4</v>
      </c>
      <c r="K1060" s="28">
        <v>0</v>
      </c>
      <c r="L1060" s="28">
        <v>0</v>
      </c>
      <c r="M1060" s="29"/>
      <c r="N1060" s="25"/>
    </row>
    <row r="1061" spans="1:14" ht="12.75">
      <c r="A1061" s="34" t="s">
        <v>4023</v>
      </c>
      <c r="B1061" s="215" t="s">
        <v>4024</v>
      </c>
      <c r="C1061" s="215"/>
      <c r="D1061" s="30" t="s">
        <v>4081</v>
      </c>
      <c r="E1061" s="26">
        <v>17</v>
      </c>
      <c r="F1061" s="28">
        <v>10</v>
      </c>
      <c r="G1061" s="28">
        <v>7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9"/>
      <c r="N1061" s="25"/>
    </row>
    <row r="1062" spans="1:14" ht="12.75">
      <c r="A1062" s="35"/>
      <c r="B1062" s="224"/>
      <c r="C1062" s="224"/>
      <c r="D1062" s="30" t="s">
        <v>4094</v>
      </c>
      <c r="E1062" s="26">
        <v>9</v>
      </c>
      <c r="F1062" s="28">
        <v>5</v>
      </c>
      <c r="G1062" s="28">
        <v>4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9"/>
      <c r="N1062" s="25"/>
    </row>
    <row r="1063" spans="1:14" ht="12.75">
      <c r="A1063" s="35"/>
      <c r="B1063" s="224"/>
      <c r="C1063" s="224"/>
      <c r="D1063" s="30" t="s">
        <v>4093</v>
      </c>
      <c r="E1063" s="26">
        <v>8</v>
      </c>
      <c r="F1063" s="28">
        <v>5</v>
      </c>
      <c r="G1063" s="28">
        <v>3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9"/>
      <c r="N1063" s="25"/>
    </row>
    <row r="1064" spans="1:14" ht="12.75">
      <c r="A1064" s="34" t="s">
        <v>4026</v>
      </c>
      <c r="B1064" s="215" t="s">
        <v>4027</v>
      </c>
      <c r="C1064" s="215"/>
      <c r="D1064" s="30" t="s">
        <v>4081</v>
      </c>
      <c r="E1064" s="26">
        <v>60</v>
      </c>
      <c r="F1064" s="28">
        <v>20</v>
      </c>
      <c r="G1064" s="28">
        <v>18</v>
      </c>
      <c r="H1064" s="28">
        <v>8</v>
      </c>
      <c r="I1064" s="28">
        <v>7</v>
      </c>
      <c r="J1064" s="28">
        <v>7</v>
      </c>
      <c r="K1064" s="28">
        <v>0</v>
      </c>
      <c r="L1064" s="28">
        <v>0</v>
      </c>
      <c r="M1064" s="29"/>
      <c r="N1064" s="25"/>
    </row>
    <row r="1065" spans="1:14" ht="12.75">
      <c r="A1065" s="35"/>
      <c r="B1065" s="224"/>
      <c r="C1065" s="224"/>
      <c r="D1065" s="30" t="s">
        <v>4094</v>
      </c>
      <c r="E1065" s="26">
        <v>4</v>
      </c>
      <c r="F1065" s="28">
        <v>3</v>
      </c>
      <c r="G1065" s="28">
        <v>1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9"/>
      <c r="N1065" s="25"/>
    </row>
    <row r="1066" spans="1:14" ht="12.75">
      <c r="A1066" s="35"/>
      <c r="B1066" s="224"/>
      <c r="C1066" s="224"/>
      <c r="D1066" s="30" t="s">
        <v>4093</v>
      </c>
      <c r="E1066" s="26">
        <v>12</v>
      </c>
      <c r="F1066" s="28">
        <v>6</v>
      </c>
      <c r="G1066" s="28">
        <v>6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9"/>
      <c r="N1066" s="25"/>
    </row>
    <row r="1067" spans="1:14" ht="12.75">
      <c r="A1067" s="35"/>
      <c r="B1067" s="224"/>
      <c r="C1067" s="224"/>
      <c r="D1067" s="30" t="s">
        <v>4091</v>
      </c>
      <c r="E1067" s="26">
        <v>44</v>
      </c>
      <c r="F1067" s="28">
        <v>11</v>
      </c>
      <c r="G1067" s="28">
        <v>11</v>
      </c>
      <c r="H1067" s="28">
        <v>8</v>
      </c>
      <c r="I1067" s="28">
        <v>7</v>
      </c>
      <c r="J1067" s="28">
        <v>7</v>
      </c>
      <c r="K1067" s="28">
        <v>0</v>
      </c>
      <c r="L1067" s="28">
        <v>0</v>
      </c>
      <c r="M1067" s="29"/>
      <c r="N1067" s="25"/>
    </row>
    <row r="1068" spans="1:14" ht="12.75">
      <c r="A1068" s="34" t="s">
        <v>4029</v>
      </c>
      <c r="B1068" s="215" t="s">
        <v>4030</v>
      </c>
      <c r="C1068" s="215"/>
      <c r="D1068" s="30" t="s">
        <v>4081</v>
      </c>
      <c r="E1068" s="26">
        <v>65</v>
      </c>
      <c r="F1068" s="28">
        <v>24</v>
      </c>
      <c r="G1068" s="28">
        <v>24</v>
      </c>
      <c r="H1068" s="28">
        <v>7</v>
      </c>
      <c r="I1068" s="28">
        <v>6</v>
      </c>
      <c r="J1068" s="28">
        <v>4</v>
      </c>
      <c r="K1068" s="28">
        <v>0</v>
      </c>
      <c r="L1068" s="28">
        <v>0</v>
      </c>
      <c r="M1068" s="29"/>
      <c r="N1068" s="25"/>
    </row>
    <row r="1069" spans="1:14" ht="12.75">
      <c r="A1069" s="35"/>
      <c r="B1069" s="224"/>
      <c r="C1069" s="224"/>
      <c r="D1069" s="30" t="s">
        <v>4094</v>
      </c>
      <c r="E1069" s="26">
        <v>10</v>
      </c>
      <c r="F1069" s="28">
        <v>5</v>
      </c>
      <c r="G1069" s="28">
        <v>5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9"/>
      <c r="N1069" s="25"/>
    </row>
    <row r="1070" spans="1:14" ht="12.75">
      <c r="A1070" s="35"/>
      <c r="B1070" s="224"/>
      <c r="C1070" s="224"/>
      <c r="D1070" s="30" t="s">
        <v>4093</v>
      </c>
      <c r="E1070" s="26">
        <v>22</v>
      </c>
      <c r="F1070" s="28">
        <v>11</v>
      </c>
      <c r="G1070" s="28">
        <v>11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9"/>
      <c r="N1070" s="25"/>
    </row>
    <row r="1071" spans="1:14" ht="12.75">
      <c r="A1071" s="35"/>
      <c r="B1071" s="224"/>
      <c r="C1071" s="224"/>
      <c r="D1071" s="30" t="s">
        <v>4091</v>
      </c>
      <c r="E1071" s="26">
        <v>33</v>
      </c>
      <c r="F1071" s="28">
        <v>8</v>
      </c>
      <c r="G1071" s="28">
        <v>8</v>
      </c>
      <c r="H1071" s="28">
        <v>7</v>
      </c>
      <c r="I1071" s="28">
        <v>6</v>
      </c>
      <c r="J1071" s="28">
        <v>4</v>
      </c>
      <c r="K1071" s="28">
        <v>0</v>
      </c>
      <c r="L1071" s="28">
        <v>0</v>
      </c>
      <c r="M1071" s="29"/>
      <c r="N1071" s="25"/>
    </row>
    <row r="1072" spans="1:14" ht="12.75">
      <c r="A1072" s="34" t="s">
        <v>4034</v>
      </c>
      <c r="B1072" s="215" t="s">
        <v>4035</v>
      </c>
      <c r="C1072" s="215"/>
      <c r="D1072" s="30" t="s">
        <v>4081</v>
      </c>
      <c r="E1072" s="26">
        <v>150</v>
      </c>
      <c r="F1072" s="28">
        <v>38</v>
      </c>
      <c r="G1072" s="28">
        <v>41</v>
      </c>
      <c r="H1072" s="28">
        <v>24</v>
      </c>
      <c r="I1072" s="28">
        <v>23</v>
      </c>
      <c r="J1072" s="28">
        <v>24</v>
      </c>
      <c r="K1072" s="28">
        <v>0</v>
      </c>
      <c r="L1072" s="28">
        <v>0</v>
      </c>
      <c r="M1072" s="29"/>
      <c r="N1072" s="25"/>
    </row>
    <row r="1073" spans="1:14" ht="12.75">
      <c r="A1073" s="35"/>
      <c r="B1073" s="224"/>
      <c r="C1073" s="224"/>
      <c r="D1073" s="30" t="s">
        <v>4094</v>
      </c>
      <c r="E1073" s="26">
        <v>19</v>
      </c>
      <c r="F1073" s="28">
        <v>7</v>
      </c>
      <c r="G1073" s="28">
        <v>12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9"/>
      <c r="N1073" s="25"/>
    </row>
    <row r="1074" spans="1:14" ht="12.75">
      <c r="A1074" s="35"/>
      <c r="B1074" s="224"/>
      <c r="C1074" s="224"/>
      <c r="D1074" s="30" t="s">
        <v>4093</v>
      </c>
      <c r="E1074" s="26">
        <v>16</v>
      </c>
      <c r="F1074" s="28">
        <v>7</v>
      </c>
      <c r="G1074" s="28">
        <v>7</v>
      </c>
      <c r="H1074" s="28">
        <v>2</v>
      </c>
      <c r="I1074" s="28">
        <v>0</v>
      </c>
      <c r="J1074" s="28">
        <v>0</v>
      </c>
      <c r="K1074" s="28">
        <v>0</v>
      </c>
      <c r="L1074" s="28">
        <v>0</v>
      </c>
      <c r="M1074" s="29"/>
      <c r="N1074" s="25"/>
    </row>
    <row r="1075" spans="1:14" ht="12.75">
      <c r="A1075" s="35"/>
      <c r="B1075" s="224"/>
      <c r="C1075" s="224"/>
      <c r="D1075" s="30" t="s">
        <v>4091</v>
      </c>
      <c r="E1075" s="26">
        <v>115</v>
      </c>
      <c r="F1075" s="28">
        <v>24</v>
      </c>
      <c r="G1075" s="28">
        <v>22</v>
      </c>
      <c r="H1075" s="28">
        <v>22</v>
      </c>
      <c r="I1075" s="28">
        <v>23</v>
      </c>
      <c r="J1075" s="28">
        <v>24</v>
      </c>
      <c r="K1075" s="28">
        <v>0</v>
      </c>
      <c r="L1075" s="28">
        <v>0</v>
      </c>
      <c r="M1075" s="29"/>
      <c r="N1075" s="25"/>
    </row>
    <row r="1076" spans="1:14" ht="12.75">
      <c r="A1076" s="34" t="s">
        <v>4039</v>
      </c>
      <c r="B1076" s="215" t="s">
        <v>4040</v>
      </c>
      <c r="C1076" s="215"/>
      <c r="D1076" s="30" t="s">
        <v>4081</v>
      </c>
      <c r="E1076" s="26">
        <v>100</v>
      </c>
      <c r="F1076" s="28">
        <v>27</v>
      </c>
      <c r="G1076" s="28">
        <v>21</v>
      </c>
      <c r="H1076" s="28">
        <v>20</v>
      </c>
      <c r="I1076" s="28">
        <v>15</v>
      </c>
      <c r="J1076" s="28">
        <v>17</v>
      </c>
      <c r="K1076" s="28">
        <v>0</v>
      </c>
      <c r="L1076" s="28">
        <v>0</v>
      </c>
      <c r="M1076" s="29"/>
      <c r="N1076" s="25"/>
    </row>
    <row r="1077" spans="1:14" ht="12.75">
      <c r="A1077" s="35"/>
      <c r="B1077" s="224"/>
      <c r="C1077" s="224"/>
      <c r="D1077" s="30" t="s">
        <v>4094</v>
      </c>
      <c r="E1077" s="26">
        <v>3</v>
      </c>
      <c r="F1077" s="28">
        <v>1</v>
      </c>
      <c r="G1077" s="28">
        <v>1</v>
      </c>
      <c r="H1077" s="28">
        <v>1</v>
      </c>
      <c r="I1077" s="28">
        <v>0</v>
      </c>
      <c r="J1077" s="28">
        <v>0</v>
      </c>
      <c r="K1077" s="28">
        <v>0</v>
      </c>
      <c r="L1077" s="28">
        <v>0</v>
      </c>
      <c r="M1077" s="29"/>
      <c r="N1077" s="25"/>
    </row>
    <row r="1078" spans="1:14" ht="12.75">
      <c r="A1078" s="35"/>
      <c r="B1078" s="224"/>
      <c r="C1078" s="224"/>
      <c r="D1078" s="30" t="s">
        <v>4093</v>
      </c>
      <c r="E1078" s="26">
        <v>11</v>
      </c>
      <c r="F1078" s="28">
        <v>5</v>
      </c>
      <c r="G1078" s="28">
        <v>4</v>
      </c>
      <c r="H1078" s="28">
        <v>2</v>
      </c>
      <c r="I1078" s="28">
        <v>0</v>
      </c>
      <c r="J1078" s="28">
        <v>0</v>
      </c>
      <c r="K1078" s="28">
        <v>0</v>
      </c>
      <c r="L1078" s="28">
        <v>0</v>
      </c>
      <c r="M1078" s="29"/>
      <c r="N1078" s="25"/>
    </row>
    <row r="1079" spans="1:14" ht="12.75">
      <c r="A1079" s="35"/>
      <c r="B1079" s="224"/>
      <c r="C1079" s="224"/>
      <c r="D1079" s="30" t="s">
        <v>4091</v>
      </c>
      <c r="E1079" s="26">
        <v>86</v>
      </c>
      <c r="F1079" s="28">
        <v>21</v>
      </c>
      <c r="G1079" s="28">
        <v>16</v>
      </c>
      <c r="H1079" s="28">
        <v>17</v>
      </c>
      <c r="I1079" s="28">
        <v>15</v>
      </c>
      <c r="J1079" s="28">
        <v>17</v>
      </c>
      <c r="K1079" s="28">
        <v>0</v>
      </c>
      <c r="L1079" s="28">
        <v>0</v>
      </c>
      <c r="M1079" s="29"/>
      <c r="N1079" s="25"/>
    </row>
    <row r="1080" spans="1:14" ht="12.75">
      <c r="A1080" s="34" t="s">
        <v>4043</v>
      </c>
      <c r="B1080" s="215" t="s">
        <v>4044</v>
      </c>
      <c r="C1080" s="215"/>
      <c r="D1080" s="30" t="s">
        <v>4081</v>
      </c>
      <c r="E1080" s="26">
        <v>111</v>
      </c>
      <c r="F1080" s="28">
        <v>36</v>
      </c>
      <c r="G1080" s="28">
        <v>34</v>
      </c>
      <c r="H1080" s="28">
        <v>16</v>
      </c>
      <c r="I1080" s="28">
        <v>13</v>
      </c>
      <c r="J1080" s="28">
        <v>12</v>
      </c>
      <c r="K1080" s="28">
        <v>0</v>
      </c>
      <c r="L1080" s="28">
        <v>0</v>
      </c>
      <c r="M1080" s="29"/>
      <c r="N1080" s="25"/>
    </row>
    <row r="1081" spans="1:14" ht="12.75">
      <c r="A1081" s="35"/>
      <c r="B1081" s="224"/>
      <c r="C1081" s="224"/>
      <c r="D1081" s="30" t="s">
        <v>4094</v>
      </c>
      <c r="E1081" s="26">
        <v>14</v>
      </c>
      <c r="F1081" s="28">
        <v>6</v>
      </c>
      <c r="G1081" s="28">
        <v>8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9"/>
      <c r="N1081" s="25"/>
    </row>
    <row r="1082" spans="1:14" ht="12.75">
      <c r="A1082" s="35"/>
      <c r="B1082" s="224"/>
      <c r="C1082" s="224"/>
      <c r="D1082" s="30" t="s">
        <v>4093</v>
      </c>
      <c r="E1082" s="26">
        <v>22</v>
      </c>
      <c r="F1082" s="28">
        <v>11</v>
      </c>
      <c r="G1082" s="28">
        <v>10</v>
      </c>
      <c r="H1082" s="28">
        <v>1</v>
      </c>
      <c r="I1082" s="28">
        <v>0</v>
      </c>
      <c r="J1082" s="28">
        <v>0</v>
      </c>
      <c r="K1082" s="28">
        <v>0</v>
      </c>
      <c r="L1082" s="28">
        <v>0</v>
      </c>
      <c r="M1082" s="29"/>
      <c r="N1082" s="25"/>
    </row>
    <row r="1083" spans="1:14" ht="12.75">
      <c r="A1083" s="35"/>
      <c r="B1083" s="224"/>
      <c r="C1083" s="224"/>
      <c r="D1083" s="30" t="s">
        <v>4091</v>
      </c>
      <c r="E1083" s="26">
        <v>75</v>
      </c>
      <c r="F1083" s="28">
        <v>19</v>
      </c>
      <c r="G1083" s="28">
        <v>16</v>
      </c>
      <c r="H1083" s="28">
        <v>15</v>
      </c>
      <c r="I1083" s="28">
        <v>13</v>
      </c>
      <c r="J1083" s="28">
        <v>12</v>
      </c>
      <c r="K1083" s="28">
        <v>0</v>
      </c>
      <c r="L1083" s="28">
        <v>0</v>
      </c>
      <c r="M1083" s="29"/>
      <c r="N1083" s="25"/>
    </row>
    <row r="1084" spans="1:14" ht="12.75">
      <c r="A1084" s="34" t="s">
        <v>4048</v>
      </c>
      <c r="B1084" s="215" t="s">
        <v>4049</v>
      </c>
      <c r="C1084" s="215"/>
      <c r="D1084" s="30" t="s">
        <v>4081</v>
      </c>
      <c r="E1084" s="26">
        <v>66</v>
      </c>
      <c r="F1084" s="28">
        <v>27</v>
      </c>
      <c r="G1084" s="28">
        <v>16</v>
      </c>
      <c r="H1084" s="28">
        <v>11</v>
      </c>
      <c r="I1084" s="28">
        <v>6</v>
      </c>
      <c r="J1084" s="28">
        <v>6</v>
      </c>
      <c r="K1084" s="28">
        <v>0</v>
      </c>
      <c r="L1084" s="28">
        <v>0</v>
      </c>
      <c r="M1084" s="29"/>
      <c r="N1084" s="25"/>
    </row>
    <row r="1085" spans="1:14" ht="12.75">
      <c r="A1085" s="35"/>
      <c r="B1085" s="224"/>
      <c r="C1085" s="224"/>
      <c r="D1085" s="30" t="s">
        <v>4094</v>
      </c>
      <c r="E1085" s="26">
        <v>6</v>
      </c>
      <c r="F1085" s="28">
        <v>3</v>
      </c>
      <c r="G1085" s="28">
        <v>3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9"/>
      <c r="N1085" s="25"/>
    </row>
    <row r="1086" spans="1:14" ht="12.75">
      <c r="A1086" s="35"/>
      <c r="B1086" s="224"/>
      <c r="C1086" s="224"/>
      <c r="D1086" s="30" t="s">
        <v>4093</v>
      </c>
      <c r="E1086" s="26">
        <v>17</v>
      </c>
      <c r="F1086" s="28">
        <v>7</v>
      </c>
      <c r="G1086" s="28">
        <v>5</v>
      </c>
      <c r="H1086" s="28">
        <v>5</v>
      </c>
      <c r="I1086" s="28">
        <v>0</v>
      </c>
      <c r="J1086" s="28">
        <v>0</v>
      </c>
      <c r="K1086" s="28">
        <v>0</v>
      </c>
      <c r="L1086" s="28">
        <v>0</v>
      </c>
      <c r="M1086" s="29"/>
      <c r="N1086" s="25"/>
    </row>
    <row r="1087" spans="1:14" ht="12.75">
      <c r="A1087" s="35"/>
      <c r="B1087" s="224"/>
      <c r="C1087" s="224"/>
      <c r="D1087" s="30" t="s">
        <v>4091</v>
      </c>
      <c r="E1087" s="26">
        <v>43</v>
      </c>
      <c r="F1087" s="28">
        <v>17</v>
      </c>
      <c r="G1087" s="28">
        <v>8</v>
      </c>
      <c r="H1087" s="28">
        <v>6</v>
      </c>
      <c r="I1087" s="28">
        <v>6</v>
      </c>
      <c r="J1087" s="28">
        <v>6</v>
      </c>
      <c r="K1087" s="28">
        <v>0</v>
      </c>
      <c r="L1087" s="28">
        <v>0</v>
      </c>
      <c r="M1087" s="29"/>
      <c r="N1087" s="25"/>
    </row>
    <row r="1088" spans="1:14" ht="12.75">
      <c r="A1088" s="34" t="s">
        <v>4051</v>
      </c>
      <c r="B1088" s="215" t="s">
        <v>4052</v>
      </c>
      <c r="C1088" s="215"/>
      <c r="D1088" s="30" t="s">
        <v>4081</v>
      </c>
      <c r="E1088" s="26">
        <v>62</v>
      </c>
      <c r="F1088" s="28">
        <v>19</v>
      </c>
      <c r="G1088" s="28">
        <v>19</v>
      </c>
      <c r="H1088" s="28">
        <v>11</v>
      </c>
      <c r="I1088" s="28">
        <v>9</v>
      </c>
      <c r="J1088" s="28">
        <v>4</v>
      </c>
      <c r="K1088" s="28">
        <v>0</v>
      </c>
      <c r="L1088" s="28">
        <v>0</v>
      </c>
      <c r="M1088" s="29"/>
      <c r="N1088" s="25"/>
    </row>
    <row r="1089" spans="1:14" ht="12.75">
      <c r="A1089" s="35"/>
      <c r="B1089" s="224"/>
      <c r="C1089" s="224"/>
      <c r="D1089" s="30" t="s">
        <v>4094</v>
      </c>
      <c r="E1089" s="26">
        <v>4</v>
      </c>
      <c r="F1089" s="28">
        <v>2</v>
      </c>
      <c r="G1089" s="28">
        <v>2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9"/>
      <c r="N1089" s="25"/>
    </row>
    <row r="1090" spans="1:14" ht="12.75">
      <c r="A1090" s="35"/>
      <c r="B1090" s="224"/>
      <c r="C1090" s="224"/>
      <c r="D1090" s="30" t="s">
        <v>4093</v>
      </c>
      <c r="E1090" s="26">
        <v>9</v>
      </c>
      <c r="F1090" s="28">
        <v>3</v>
      </c>
      <c r="G1090" s="28">
        <v>4</v>
      </c>
      <c r="H1090" s="28">
        <v>2</v>
      </c>
      <c r="I1090" s="28">
        <v>0</v>
      </c>
      <c r="J1090" s="28">
        <v>0</v>
      </c>
      <c r="K1090" s="28">
        <v>0</v>
      </c>
      <c r="L1090" s="28">
        <v>0</v>
      </c>
      <c r="M1090" s="29"/>
      <c r="N1090" s="25"/>
    </row>
    <row r="1091" spans="1:14" ht="12.75">
      <c r="A1091" s="35"/>
      <c r="B1091" s="224"/>
      <c r="C1091" s="224"/>
      <c r="D1091" s="30" t="s">
        <v>4091</v>
      </c>
      <c r="E1091" s="26">
        <v>49</v>
      </c>
      <c r="F1091" s="28">
        <v>14</v>
      </c>
      <c r="G1091" s="28">
        <v>13</v>
      </c>
      <c r="H1091" s="28">
        <v>9</v>
      </c>
      <c r="I1091" s="28">
        <v>9</v>
      </c>
      <c r="J1091" s="28">
        <v>4</v>
      </c>
      <c r="K1091" s="28">
        <v>0</v>
      </c>
      <c r="L1091" s="28">
        <v>0</v>
      </c>
      <c r="M1091" s="29"/>
      <c r="N1091" s="25"/>
    </row>
    <row r="1092" spans="1:14" ht="12.75">
      <c r="A1092" s="34" t="s">
        <v>4055</v>
      </c>
      <c r="B1092" s="215" t="s">
        <v>4056</v>
      </c>
      <c r="C1092" s="215"/>
      <c r="D1092" s="30" t="s">
        <v>4081</v>
      </c>
      <c r="E1092" s="26">
        <v>14</v>
      </c>
      <c r="F1092" s="28">
        <v>5</v>
      </c>
      <c r="G1092" s="28">
        <v>1</v>
      </c>
      <c r="H1092" s="28">
        <v>2</v>
      </c>
      <c r="I1092" s="28">
        <v>4</v>
      </c>
      <c r="J1092" s="28">
        <v>2</v>
      </c>
      <c r="K1092" s="28">
        <v>0</v>
      </c>
      <c r="L1092" s="28">
        <v>0</v>
      </c>
      <c r="M1092" s="29"/>
      <c r="N1092" s="25"/>
    </row>
    <row r="1093" spans="1:14" ht="12.75">
      <c r="A1093" s="35"/>
      <c r="B1093" s="224"/>
      <c r="C1093" s="224"/>
      <c r="D1093" s="30" t="s">
        <v>4094</v>
      </c>
      <c r="E1093" s="26">
        <v>1</v>
      </c>
      <c r="F1093" s="28">
        <v>1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9"/>
      <c r="N1093" s="25"/>
    </row>
    <row r="1094" spans="1:14" ht="12.75">
      <c r="A1094" s="35"/>
      <c r="B1094" s="224"/>
      <c r="C1094" s="224"/>
      <c r="D1094" s="30" t="s">
        <v>4093</v>
      </c>
      <c r="E1094" s="26">
        <v>2</v>
      </c>
      <c r="F1094" s="28">
        <v>2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9"/>
      <c r="N1094" s="25"/>
    </row>
    <row r="1095" spans="1:14" ht="12.75">
      <c r="A1095" s="35"/>
      <c r="B1095" s="224"/>
      <c r="C1095" s="224"/>
      <c r="D1095" s="30" t="s">
        <v>4091</v>
      </c>
      <c r="E1095" s="26">
        <v>11</v>
      </c>
      <c r="F1095" s="28">
        <v>2</v>
      </c>
      <c r="G1095" s="28">
        <v>1</v>
      </c>
      <c r="H1095" s="28">
        <v>2</v>
      </c>
      <c r="I1095" s="28">
        <v>4</v>
      </c>
      <c r="J1095" s="28">
        <v>2</v>
      </c>
      <c r="K1095" s="28">
        <v>0</v>
      </c>
      <c r="L1095" s="28">
        <v>0</v>
      </c>
      <c r="M1095" s="29"/>
      <c r="N1095" s="25"/>
    </row>
    <row r="1096" spans="1:14" ht="12.75">
      <c r="A1096" s="34" t="s">
        <v>4058</v>
      </c>
      <c r="B1096" s="215" t="s">
        <v>4059</v>
      </c>
      <c r="C1096" s="215"/>
      <c r="D1096" s="30" t="s">
        <v>4081</v>
      </c>
      <c r="E1096" s="26">
        <v>31</v>
      </c>
      <c r="F1096" s="28">
        <v>8</v>
      </c>
      <c r="G1096" s="28">
        <v>8</v>
      </c>
      <c r="H1096" s="28">
        <v>5</v>
      </c>
      <c r="I1096" s="28">
        <v>5</v>
      </c>
      <c r="J1096" s="28">
        <v>5</v>
      </c>
      <c r="K1096" s="28">
        <v>0</v>
      </c>
      <c r="L1096" s="28">
        <v>0</v>
      </c>
      <c r="M1096" s="29"/>
      <c r="N1096" s="25"/>
    </row>
    <row r="1097" spans="1:14" ht="12.75">
      <c r="A1097" s="35"/>
      <c r="B1097" s="224"/>
      <c r="C1097" s="224"/>
      <c r="D1097" s="30" t="s">
        <v>4091</v>
      </c>
      <c r="E1097" s="26">
        <v>31</v>
      </c>
      <c r="F1097" s="28">
        <v>8</v>
      </c>
      <c r="G1097" s="28">
        <v>8</v>
      </c>
      <c r="H1097" s="28">
        <v>5</v>
      </c>
      <c r="I1097" s="28">
        <v>5</v>
      </c>
      <c r="J1097" s="28">
        <v>5</v>
      </c>
      <c r="K1097" s="28">
        <v>0</v>
      </c>
      <c r="L1097" s="28">
        <v>0</v>
      </c>
      <c r="M1097" s="29"/>
      <c r="N1097" s="25"/>
    </row>
    <row r="1098" spans="1:14" ht="12.75">
      <c r="A1098" s="34" t="s">
        <v>4061</v>
      </c>
      <c r="B1098" s="215" t="s">
        <v>4062</v>
      </c>
      <c r="C1098" s="215"/>
      <c r="D1098" s="30" t="s">
        <v>4081</v>
      </c>
      <c r="E1098" s="26">
        <v>33</v>
      </c>
      <c r="F1098" s="28">
        <v>11</v>
      </c>
      <c r="G1098" s="28">
        <v>8</v>
      </c>
      <c r="H1098" s="28">
        <v>7</v>
      </c>
      <c r="I1098" s="28">
        <v>7</v>
      </c>
      <c r="J1098" s="28">
        <v>0</v>
      </c>
      <c r="K1098" s="28">
        <v>0</v>
      </c>
      <c r="L1098" s="28">
        <v>0</v>
      </c>
      <c r="M1098" s="29"/>
      <c r="N1098" s="25"/>
    </row>
    <row r="1099" spans="1:14" ht="12.75">
      <c r="A1099" s="35"/>
      <c r="B1099" s="224"/>
      <c r="C1099" s="224"/>
      <c r="D1099" s="30" t="s">
        <v>4094</v>
      </c>
      <c r="E1099" s="26">
        <v>1</v>
      </c>
      <c r="F1099" s="28">
        <v>1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9"/>
      <c r="N1099" s="25"/>
    </row>
    <row r="1100" spans="1:14" ht="12.75">
      <c r="A1100" s="35"/>
      <c r="B1100" s="224"/>
      <c r="C1100" s="224"/>
      <c r="D1100" s="30" t="s">
        <v>4091</v>
      </c>
      <c r="E1100" s="26">
        <v>32</v>
      </c>
      <c r="F1100" s="28">
        <v>10</v>
      </c>
      <c r="G1100" s="28">
        <v>8</v>
      </c>
      <c r="H1100" s="28">
        <v>7</v>
      </c>
      <c r="I1100" s="28">
        <v>7</v>
      </c>
      <c r="J1100" s="28">
        <v>0</v>
      </c>
      <c r="K1100" s="28">
        <v>0</v>
      </c>
      <c r="L1100" s="28">
        <v>0</v>
      </c>
      <c r="M1100" s="29"/>
      <c r="N1100" s="25"/>
    </row>
    <row r="1101" spans="1:14" ht="12.75">
      <c r="A1101" s="34" t="s">
        <v>4065</v>
      </c>
      <c r="B1101" s="215" t="s">
        <v>4066</v>
      </c>
      <c r="C1101" s="215"/>
      <c r="D1101" s="30" t="s">
        <v>4081</v>
      </c>
      <c r="E1101" s="26">
        <v>39</v>
      </c>
      <c r="F1101" s="28">
        <v>15</v>
      </c>
      <c r="G1101" s="28">
        <v>13</v>
      </c>
      <c r="H1101" s="28">
        <v>6</v>
      </c>
      <c r="I1101" s="28">
        <v>5</v>
      </c>
      <c r="J1101" s="28">
        <v>0</v>
      </c>
      <c r="K1101" s="28">
        <v>0</v>
      </c>
      <c r="L1101" s="28">
        <v>0</v>
      </c>
      <c r="M1101" s="29"/>
      <c r="N1101" s="25"/>
    </row>
    <row r="1102" spans="1:14" ht="12.75">
      <c r="A1102" s="35"/>
      <c r="B1102" s="224"/>
      <c r="C1102" s="224"/>
      <c r="D1102" s="30" t="s">
        <v>4094</v>
      </c>
      <c r="E1102" s="26">
        <v>2</v>
      </c>
      <c r="F1102" s="28">
        <v>0</v>
      </c>
      <c r="G1102" s="28">
        <v>2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9"/>
      <c r="N1102" s="25"/>
    </row>
    <row r="1103" spans="1:14" ht="12.75">
      <c r="A1103" s="35"/>
      <c r="B1103" s="224"/>
      <c r="C1103" s="224"/>
      <c r="D1103" s="30" t="s">
        <v>4093</v>
      </c>
      <c r="E1103" s="26">
        <v>2</v>
      </c>
      <c r="F1103" s="28">
        <v>1</v>
      </c>
      <c r="G1103" s="28">
        <v>1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9"/>
      <c r="N1103" s="25"/>
    </row>
    <row r="1104" spans="1:14" ht="12.75">
      <c r="A1104" s="35"/>
      <c r="B1104" s="224"/>
      <c r="C1104" s="224"/>
      <c r="D1104" s="30" t="s">
        <v>4091</v>
      </c>
      <c r="E1104" s="26">
        <v>35</v>
      </c>
      <c r="F1104" s="28">
        <v>14</v>
      </c>
      <c r="G1104" s="28">
        <v>10</v>
      </c>
      <c r="H1104" s="28">
        <v>6</v>
      </c>
      <c r="I1104" s="28">
        <v>5</v>
      </c>
      <c r="J1104" s="28">
        <v>0</v>
      </c>
      <c r="K1104" s="28">
        <v>0</v>
      </c>
      <c r="L1104" s="28">
        <v>0</v>
      </c>
      <c r="M1104" s="29"/>
      <c r="N1104" s="25"/>
    </row>
    <row r="1105" spans="1:14" ht="12.75">
      <c r="A1105" s="34" t="s">
        <v>4067</v>
      </c>
      <c r="B1105" s="215" t="s">
        <v>4068</v>
      </c>
      <c r="C1105" s="215"/>
      <c r="D1105" s="30" t="s">
        <v>4081</v>
      </c>
      <c r="E1105" s="26">
        <v>79</v>
      </c>
      <c r="F1105" s="28">
        <v>28</v>
      </c>
      <c r="G1105" s="28">
        <v>27</v>
      </c>
      <c r="H1105" s="28">
        <v>13</v>
      </c>
      <c r="I1105" s="28">
        <v>11</v>
      </c>
      <c r="J1105" s="28">
        <v>0</v>
      </c>
      <c r="K1105" s="28">
        <v>0</v>
      </c>
      <c r="L1105" s="28">
        <v>0</v>
      </c>
      <c r="M1105" s="29"/>
      <c r="N1105" s="25"/>
    </row>
    <row r="1106" spans="1:14" ht="12.75">
      <c r="A1106" s="35"/>
      <c r="B1106" s="224"/>
      <c r="C1106" s="224"/>
      <c r="D1106" s="30" t="s">
        <v>4094</v>
      </c>
      <c r="E1106" s="26">
        <v>12</v>
      </c>
      <c r="F1106" s="28">
        <v>6</v>
      </c>
      <c r="G1106" s="28">
        <v>6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9"/>
      <c r="N1106" s="25"/>
    </row>
    <row r="1107" spans="1:14" ht="12.75">
      <c r="A1107" s="35"/>
      <c r="B1107" s="224"/>
      <c r="C1107" s="224"/>
      <c r="D1107" s="30" t="s">
        <v>4093</v>
      </c>
      <c r="E1107" s="26">
        <v>9</v>
      </c>
      <c r="F1107" s="28">
        <v>4</v>
      </c>
      <c r="G1107" s="28">
        <v>5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9"/>
      <c r="N1107" s="25"/>
    </row>
    <row r="1108" spans="1:14" ht="12.75">
      <c r="A1108" s="35"/>
      <c r="B1108" s="224"/>
      <c r="C1108" s="224"/>
      <c r="D1108" s="30" t="s">
        <v>4091</v>
      </c>
      <c r="E1108" s="26">
        <v>58</v>
      </c>
      <c r="F1108" s="28">
        <v>18</v>
      </c>
      <c r="G1108" s="28">
        <v>16</v>
      </c>
      <c r="H1108" s="28">
        <v>13</v>
      </c>
      <c r="I1108" s="28">
        <v>11</v>
      </c>
      <c r="J1108" s="28">
        <v>0</v>
      </c>
      <c r="K1108" s="28">
        <v>0</v>
      </c>
      <c r="L1108" s="28">
        <v>0</v>
      </c>
      <c r="M1108" s="29"/>
      <c r="N1108" s="25"/>
    </row>
    <row r="1109" spans="1:14" ht="12.75">
      <c r="A1109" s="20"/>
      <c r="B1109" s="211"/>
      <c r="C1109" s="211"/>
      <c r="D1109" s="20"/>
      <c r="E1109" s="20"/>
      <c r="F1109" s="20"/>
      <c r="G1109" s="20"/>
      <c r="H1109" s="20"/>
      <c r="I1109" s="20"/>
      <c r="J1109" s="20"/>
      <c r="K1109" s="20"/>
      <c r="L1109" s="20"/>
      <c r="M1109" s="29"/>
      <c r="N1109" s="25"/>
    </row>
    <row r="1110" spans="1:14" ht="78.75" customHeight="1">
      <c r="A1110" s="225" t="str">
        <f>"說明："</f>
        <v>說明：</v>
      </c>
      <c r="B1110" s="225"/>
      <c r="C1110" s="226" t="s">
        <v>4097</v>
      </c>
      <c r="D1110" s="226"/>
      <c r="E1110" s="226"/>
      <c r="F1110" s="226"/>
      <c r="G1110" s="226"/>
      <c r="H1110" s="226"/>
      <c r="I1110" s="226"/>
      <c r="J1110" s="226"/>
      <c r="K1110" s="226"/>
      <c r="L1110" s="226"/>
      <c r="M1110" s="226"/>
      <c r="N1110" s="226"/>
    </row>
  </sheetData>
  <sheetProtection/>
  <mergeCells count="1111">
    <mergeCell ref="B1109:C1109"/>
    <mergeCell ref="A1110:B1110"/>
    <mergeCell ref="C1110:N1110"/>
    <mergeCell ref="B1105:C1105"/>
    <mergeCell ref="B1106:C1106"/>
    <mergeCell ref="B1107:C1107"/>
    <mergeCell ref="B1108:C1108"/>
    <mergeCell ref="B1099:C1099"/>
    <mergeCell ref="B1100:C1100"/>
    <mergeCell ref="B1101:C1101"/>
    <mergeCell ref="B1102:C1102"/>
    <mergeCell ref="B1103:C1103"/>
    <mergeCell ref="B1104:C1104"/>
    <mergeCell ref="B1093:C1093"/>
    <mergeCell ref="B1094:C1094"/>
    <mergeCell ref="B1095:C1095"/>
    <mergeCell ref="B1096:C1096"/>
    <mergeCell ref="B1097:C1097"/>
    <mergeCell ref="B1098:C1098"/>
    <mergeCell ref="B1087:C1087"/>
    <mergeCell ref="B1088:C1088"/>
    <mergeCell ref="B1089:C1089"/>
    <mergeCell ref="B1090:C1090"/>
    <mergeCell ref="B1091:C1091"/>
    <mergeCell ref="B1092:C1092"/>
    <mergeCell ref="B1081:C1081"/>
    <mergeCell ref="B1082:C1082"/>
    <mergeCell ref="B1083:C1083"/>
    <mergeCell ref="B1084:C1084"/>
    <mergeCell ref="B1085:C1085"/>
    <mergeCell ref="B1086:C1086"/>
    <mergeCell ref="B1075:C1075"/>
    <mergeCell ref="B1076:C1076"/>
    <mergeCell ref="B1077:C1077"/>
    <mergeCell ref="B1078:C1078"/>
    <mergeCell ref="B1079:C1079"/>
    <mergeCell ref="B1080:C1080"/>
    <mergeCell ref="B1069:C1069"/>
    <mergeCell ref="B1070:C1070"/>
    <mergeCell ref="B1071:C1071"/>
    <mergeCell ref="B1072:C1072"/>
    <mergeCell ref="B1073:C1073"/>
    <mergeCell ref="B1074:C1074"/>
    <mergeCell ref="B1063:C1063"/>
    <mergeCell ref="B1064:C1064"/>
    <mergeCell ref="B1065:C1065"/>
    <mergeCell ref="B1066:C1066"/>
    <mergeCell ref="B1067:C1067"/>
    <mergeCell ref="B1068:C1068"/>
    <mergeCell ref="B1057:C1057"/>
    <mergeCell ref="B1058:C1058"/>
    <mergeCell ref="B1059:C1059"/>
    <mergeCell ref="B1060:C1060"/>
    <mergeCell ref="B1061:C1061"/>
    <mergeCell ref="B1062:C1062"/>
    <mergeCell ref="B1051:C1051"/>
    <mergeCell ref="B1052:C1052"/>
    <mergeCell ref="B1053:C1053"/>
    <mergeCell ref="B1054:C1054"/>
    <mergeCell ref="B1055:C1055"/>
    <mergeCell ref="B1056:C1056"/>
    <mergeCell ref="B1045:C1045"/>
    <mergeCell ref="B1046:C1046"/>
    <mergeCell ref="B1047:C1047"/>
    <mergeCell ref="B1048:C1048"/>
    <mergeCell ref="B1049:C1049"/>
    <mergeCell ref="B1050:C1050"/>
    <mergeCell ref="B1039:C1039"/>
    <mergeCell ref="B1040:C1040"/>
    <mergeCell ref="B1041:C1041"/>
    <mergeCell ref="B1042:C1042"/>
    <mergeCell ref="B1043:C1043"/>
    <mergeCell ref="B1044:C1044"/>
    <mergeCell ref="B1033:C1033"/>
    <mergeCell ref="B1034:C1034"/>
    <mergeCell ref="B1035:C1035"/>
    <mergeCell ref="B1036:C1036"/>
    <mergeCell ref="B1037:C1037"/>
    <mergeCell ref="B1038:C1038"/>
    <mergeCell ref="B1027:C1027"/>
    <mergeCell ref="B1028:C1028"/>
    <mergeCell ref="B1029:C1029"/>
    <mergeCell ref="B1030:C1030"/>
    <mergeCell ref="B1031:C1031"/>
    <mergeCell ref="B1032:C1032"/>
    <mergeCell ref="B1021:C1021"/>
    <mergeCell ref="B1022:C1022"/>
    <mergeCell ref="B1023:C1023"/>
    <mergeCell ref="B1024:C1024"/>
    <mergeCell ref="B1025:C1025"/>
    <mergeCell ref="B1026:C1026"/>
    <mergeCell ref="B1015:C1015"/>
    <mergeCell ref="B1016:C1016"/>
    <mergeCell ref="B1017:C1017"/>
    <mergeCell ref="B1018:C1018"/>
    <mergeCell ref="B1019:C1019"/>
    <mergeCell ref="B1020:C1020"/>
    <mergeCell ref="B1009:C1009"/>
    <mergeCell ref="B1010:C1010"/>
    <mergeCell ref="B1011:C1011"/>
    <mergeCell ref="B1012:C1012"/>
    <mergeCell ref="B1013:C1013"/>
    <mergeCell ref="B1014:C1014"/>
    <mergeCell ref="B1003:C1003"/>
    <mergeCell ref="B1004:C1004"/>
    <mergeCell ref="B1005:C1005"/>
    <mergeCell ref="B1006:C1006"/>
    <mergeCell ref="B1007:C1007"/>
    <mergeCell ref="B1008:C1008"/>
    <mergeCell ref="B997:C997"/>
    <mergeCell ref="B998:C998"/>
    <mergeCell ref="B999:C999"/>
    <mergeCell ref="B1000:C1000"/>
    <mergeCell ref="B1001:C1001"/>
    <mergeCell ref="B1002:C1002"/>
    <mergeCell ref="B991:C991"/>
    <mergeCell ref="B992:C992"/>
    <mergeCell ref="B993:C993"/>
    <mergeCell ref="B994:C994"/>
    <mergeCell ref="B995:C995"/>
    <mergeCell ref="B996:C996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  <mergeCell ref="B973:C973"/>
    <mergeCell ref="B974:C974"/>
    <mergeCell ref="B975:C975"/>
    <mergeCell ref="B976:C976"/>
    <mergeCell ref="B977:C977"/>
    <mergeCell ref="B978:C978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55:C955"/>
    <mergeCell ref="B956:C956"/>
    <mergeCell ref="B957:C957"/>
    <mergeCell ref="B958:C958"/>
    <mergeCell ref="B959:C959"/>
    <mergeCell ref="B960:C960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1:C871"/>
    <mergeCell ref="B872:C872"/>
    <mergeCell ref="B873:C873"/>
    <mergeCell ref="B874:C874"/>
    <mergeCell ref="B875:C875"/>
    <mergeCell ref="B876:C876"/>
    <mergeCell ref="B865:C865"/>
    <mergeCell ref="B866:C866"/>
    <mergeCell ref="B867:C867"/>
    <mergeCell ref="B868:C868"/>
    <mergeCell ref="B869:C869"/>
    <mergeCell ref="B870:C870"/>
    <mergeCell ref="B859:C859"/>
    <mergeCell ref="B860:C860"/>
    <mergeCell ref="B861:C861"/>
    <mergeCell ref="B862:C862"/>
    <mergeCell ref="B863:C863"/>
    <mergeCell ref="B864:C864"/>
    <mergeCell ref="B853:C853"/>
    <mergeCell ref="B854:C854"/>
    <mergeCell ref="B855:C855"/>
    <mergeCell ref="B856:C856"/>
    <mergeCell ref="B857:C857"/>
    <mergeCell ref="B858:C858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M1"/>
    <mergeCell ref="A2:M2"/>
    <mergeCell ref="A3:M3"/>
    <mergeCell ref="B4:C4"/>
    <mergeCell ref="A5:C5"/>
    <mergeCell ref="B6:C6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23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4.8515625" style="0" customWidth="1"/>
    <col min="2" max="2" width="20.57421875" style="0" customWidth="1"/>
    <col min="3" max="3" width="2.7109375" style="0" customWidth="1"/>
    <col min="4" max="10" width="10.28125" style="0" customWidth="1"/>
    <col min="11" max="11" width="0.13671875" style="0" customWidth="1"/>
  </cols>
  <sheetData>
    <row r="1" spans="1:11" ht="18" customHeight="1">
      <c r="A1" s="216" t="s">
        <v>641</v>
      </c>
      <c r="B1" s="216"/>
      <c r="C1" s="216"/>
      <c r="D1" s="216"/>
      <c r="E1" s="216"/>
      <c r="F1" s="216"/>
      <c r="G1" s="216"/>
      <c r="H1" s="216"/>
      <c r="I1" s="216"/>
      <c r="J1" s="216"/>
      <c r="K1" s="1"/>
    </row>
    <row r="2" spans="1:11" ht="18" customHeight="1">
      <c r="A2" s="217" t="s">
        <v>1898</v>
      </c>
      <c r="B2" s="217"/>
      <c r="C2" s="217"/>
      <c r="D2" s="217"/>
      <c r="E2" s="217"/>
      <c r="F2" s="217"/>
      <c r="G2" s="217"/>
      <c r="H2" s="217"/>
      <c r="I2" s="217"/>
      <c r="J2" s="217"/>
      <c r="K2" s="1"/>
    </row>
    <row r="3" spans="1:11" ht="13.5" customHeight="1">
      <c r="A3" s="218" t="s">
        <v>4098</v>
      </c>
      <c r="B3" s="218"/>
      <c r="C3" s="218"/>
      <c r="D3" s="218"/>
      <c r="E3" s="218"/>
      <c r="F3" s="218"/>
      <c r="G3" s="218"/>
      <c r="H3" s="218"/>
      <c r="I3" s="218"/>
      <c r="J3" s="218"/>
      <c r="K3" s="1"/>
    </row>
    <row r="4" spans="1:11" ht="12.75">
      <c r="A4" s="21"/>
      <c r="B4" s="21"/>
      <c r="C4" s="37"/>
      <c r="D4" s="220" t="s">
        <v>4099</v>
      </c>
      <c r="E4" s="220"/>
      <c r="F4" s="220"/>
      <c r="G4" s="214" t="s">
        <v>4100</v>
      </c>
      <c r="H4" s="214"/>
      <c r="I4" s="214"/>
      <c r="J4" s="214"/>
      <c r="K4" s="214"/>
    </row>
    <row r="5" spans="1:11" ht="14.25">
      <c r="A5" s="38"/>
      <c r="B5" s="38"/>
      <c r="C5" s="39"/>
      <c r="D5" s="4" t="s">
        <v>4073</v>
      </c>
      <c r="E5" s="4" t="s">
        <v>1913</v>
      </c>
      <c r="F5" s="5" t="s">
        <v>1919</v>
      </c>
      <c r="G5" s="40" t="s">
        <v>4101</v>
      </c>
      <c r="H5" s="4" t="s">
        <v>4102</v>
      </c>
      <c r="I5" s="4" t="s">
        <v>4094</v>
      </c>
      <c r="J5" s="227" t="s">
        <v>4091</v>
      </c>
      <c r="K5" s="227"/>
    </row>
    <row r="6" spans="1:11" ht="12.75">
      <c r="A6" s="215" t="s">
        <v>1909</v>
      </c>
      <c r="B6" s="215"/>
      <c r="C6" s="16"/>
      <c r="D6" s="12">
        <v>3283</v>
      </c>
      <c r="E6" s="14">
        <v>769</v>
      </c>
      <c r="F6" s="14">
        <v>3232</v>
      </c>
      <c r="G6" s="14">
        <v>3697</v>
      </c>
      <c r="H6" s="14">
        <v>982</v>
      </c>
      <c r="I6" s="14">
        <v>389</v>
      </c>
      <c r="J6" s="210">
        <v>257</v>
      </c>
      <c r="K6" s="210"/>
    </row>
    <row r="7" spans="1:11" ht="14.25">
      <c r="A7" s="15"/>
      <c r="B7" s="9"/>
      <c r="C7" s="16" t="str">
        <f>"日"</f>
        <v>日</v>
      </c>
      <c r="D7" s="12">
        <v>2304</v>
      </c>
      <c r="E7" s="14">
        <v>765</v>
      </c>
      <c r="F7" s="14">
        <v>2254</v>
      </c>
      <c r="G7" s="14">
        <v>2707</v>
      </c>
      <c r="H7" s="14">
        <v>379</v>
      </c>
      <c r="I7" s="14">
        <v>168</v>
      </c>
      <c r="J7" s="210">
        <v>257</v>
      </c>
      <c r="K7" s="210"/>
    </row>
    <row r="8" spans="1:11" ht="14.25">
      <c r="A8" s="15"/>
      <c r="B8" s="9"/>
      <c r="C8" s="16" t="str">
        <f>"Ⅱ"</f>
        <v>Ⅱ</v>
      </c>
      <c r="D8" s="12">
        <v>0</v>
      </c>
      <c r="E8" s="14">
        <v>0</v>
      </c>
      <c r="F8" s="14">
        <v>0</v>
      </c>
      <c r="G8" s="14">
        <v>5</v>
      </c>
      <c r="H8" s="14">
        <v>0</v>
      </c>
      <c r="I8" s="14">
        <v>0</v>
      </c>
      <c r="J8" s="210">
        <v>0</v>
      </c>
      <c r="K8" s="210"/>
    </row>
    <row r="9" spans="1:11" ht="14.25">
      <c r="A9" s="15"/>
      <c r="B9" s="9"/>
      <c r="C9" s="16" t="str">
        <f>"夜"</f>
        <v>夜</v>
      </c>
      <c r="D9" s="12">
        <v>0</v>
      </c>
      <c r="E9" s="14">
        <v>0</v>
      </c>
      <c r="F9" s="14">
        <v>0</v>
      </c>
      <c r="G9" s="14">
        <v>728</v>
      </c>
      <c r="H9" s="14">
        <v>603</v>
      </c>
      <c r="I9" s="14">
        <v>221</v>
      </c>
      <c r="J9" s="210">
        <v>0</v>
      </c>
      <c r="K9" s="210"/>
    </row>
    <row r="10" spans="1:11" ht="14.25">
      <c r="A10" s="15"/>
      <c r="B10" s="9"/>
      <c r="C10" s="16" t="str">
        <f>"職"</f>
        <v>職</v>
      </c>
      <c r="D10" s="12">
        <v>916</v>
      </c>
      <c r="E10" s="14">
        <v>4</v>
      </c>
      <c r="F10" s="14">
        <v>915</v>
      </c>
      <c r="G10" s="14">
        <v>0</v>
      </c>
      <c r="H10" s="14">
        <v>0</v>
      </c>
      <c r="I10" s="14">
        <v>0</v>
      </c>
      <c r="J10" s="210">
        <v>0</v>
      </c>
      <c r="K10" s="210"/>
    </row>
    <row r="11" spans="1:11" ht="14.25">
      <c r="A11" s="15"/>
      <c r="B11" s="9"/>
      <c r="C11" s="16" t="str">
        <f>"進"</f>
        <v>進</v>
      </c>
      <c r="D11" s="12">
        <v>0</v>
      </c>
      <c r="E11" s="14">
        <v>0</v>
      </c>
      <c r="F11" s="14">
        <v>0</v>
      </c>
      <c r="G11" s="14">
        <v>257</v>
      </c>
      <c r="H11" s="14">
        <v>0</v>
      </c>
      <c r="I11" s="14">
        <v>0</v>
      </c>
      <c r="J11" s="210">
        <v>0</v>
      </c>
      <c r="K11" s="210"/>
    </row>
    <row r="12" spans="1:11" ht="14.25">
      <c r="A12" s="15"/>
      <c r="B12" s="9"/>
      <c r="C12" s="16" t="str">
        <f>"暑"</f>
        <v>暑</v>
      </c>
      <c r="D12" s="12">
        <v>63</v>
      </c>
      <c r="E12" s="14">
        <v>0</v>
      </c>
      <c r="F12" s="14">
        <v>63</v>
      </c>
      <c r="G12" s="14">
        <v>0</v>
      </c>
      <c r="H12" s="14">
        <v>0</v>
      </c>
      <c r="I12" s="14">
        <v>0</v>
      </c>
      <c r="J12" s="210">
        <v>0</v>
      </c>
      <c r="K12" s="210"/>
    </row>
    <row r="13" spans="1:11" ht="14.25">
      <c r="A13" s="31"/>
      <c r="B13" s="31"/>
      <c r="C13" s="32"/>
      <c r="D13" s="33"/>
      <c r="E13" s="31"/>
      <c r="F13" s="31"/>
      <c r="G13" s="31"/>
      <c r="H13" s="31"/>
      <c r="I13" s="31"/>
      <c r="J13" s="223"/>
      <c r="K13" s="223"/>
    </row>
    <row r="14" spans="1:11" ht="12.75">
      <c r="A14" s="9" t="s">
        <v>1910</v>
      </c>
      <c r="B14" s="9" t="s">
        <v>1911</v>
      </c>
      <c r="C14" s="16" t="s">
        <v>4081</v>
      </c>
      <c r="D14" s="12">
        <v>67</v>
      </c>
      <c r="E14" s="14">
        <v>35</v>
      </c>
      <c r="F14" s="14">
        <v>66</v>
      </c>
      <c r="G14" s="14">
        <v>35</v>
      </c>
      <c r="H14" s="14">
        <v>0</v>
      </c>
      <c r="I14" s="14">
        <v>0</v>
      </c>
      <c r="J14" s="210">
        <v>0</v>
      </c>
      <c r="K14" s="210"/>
    </row>
    <row r="15" spans="1:11" ht="12.75">
      <c r="A15" s="9"/>
      <c r="B15" s="9"/>
      <c r="C15" s="16" t="s">
        <v>4103</v>
      </c>
      <c r="D15" s="12">
        <v>51</v>
      </c>
      <c r="E15" s="14">
        <v>35</v>
      </c>
      <c r="F15" s="14">
        <v>50</v>
      </c>
      <c r="G15" s="14">
        <v>35</v>
      </c>
      <c r="H15" s="14">
        <v>0</v>
      </c>
      <c r="I15" s="14">
        <v>0</v>
      </c>
      <c r="J15" s="210">
        <v>0</v>
      </c>
      <c r="K15" s="210"/>
    </row>
    <row r="16" spans="1:11" ht="12.75">
      <c r="A16" s="9"/>
      <c r="B16" s="9"/>
      <c r="C16" s="16" t="s">
        <v>4104</v>
      </c>
      <c r="D16" s="12">
        <v>16</v>
      </c>
      <c r="E16" s="14">
        <v>0</v>
      </c>
      <c r="F16" s="14">
        <v>16</v>
      </c>
      <c r="G16" s="14">
        <v>0</v>
      </c>
      <c r="H16" s="14">
        <v>0</v>
      </c>
      <c r="I16" s="14">
        <v>0</v>
      </c>
      <c r="J16" s="210">
        <v>0</v>
      </c>
      <c r="K16" s="210"/>
    </row>
    <row r="17" spans="1:11" ht="12.75">
      <c r="A17" s="9" t="s">
        <v>1930</v>
      </c>
      <c r="B17" s="9" t="s">
        <v>1931</v>
      </c>
      <c r="C17" s="16" t="s">
        <v>4081</v>
      </c>
      <c r="D17" s="12">
        <v>44</v>
      </c>
      <c r="E17" s="14">
        <v>29</v>
      </c>
      <c r="F17" s="14">
        <v>44</v>
      </c>
      <c r="G17" s="14">
        <v>24</v>
      </c>
      <c r="H17" s="14">
        <v>0</v>
      </c>
      <c r="I17" s="14">
        <v>0</v>
      </c>
      <c r="J17" s="210">
        <v>0</v>
      </c>
      <c r="K17" s="210"/>
    </row>
    <row r="18" spans="1:11" ht="12.75">
      <c r="A18" s="9"/>
      <c r="B18" s="9"/>
      <c r="C18" s="16" t="s">
        <v>4103</v>
      </c>
      <c r="D18" s="12">
        <v>40</v>
      </c>
      <c r="E18" s="14">
        <v>29</v>
      </c>
      <c r="F18" s="14">
        <v>40</v>
      </c>
      <c r="G18" s="14">
        <v>24</v>
      </c>
      <c r="H18" s="14">
        <v>0</v>
      </c>
      <c r="I18" s="14">
        <v>0</v>
      </c>
      <c r="J18" s="210">
        <v>0</v>
      </c>
      <c r="K18" s="210"/>
    </row>
    <row r="19" spans="1:11" ht="12.75">
      <c r="A19" s="9"/>
      <c r="B19" s="9"/>
      <c r="C19" s="16" t="s">
        <v>4104</v>
      </c>
      <c r="D19" s="12">
        <v>4</v>
      </c>
      <c r="E19" s="14">
        <v>0</v>
      </c>
      <c r="F19" s="14">
        <v>4</v>
      </c>
      <c r="G19" s="14">
        <v>0</v>
      </c>
      <c r="H19" s="14">
        <v>0</v>
      </c>
      <c r="I19" s="14">
        <v>0</v>
      </c>
      <c r="J19" s="210">
        <v>0</v>
      </c>
      <c r="K19" s="210"/>
    </row>
    <row r="20" spans="1:11" ht="12.75">
      <c r="A20" s="9" t="s">
        <v>1941</v>
      </c>
      <c r="B20" s="9" t="s">
        <v>1942</v>
      </c>
      <c r="C20" s="16" t="s">
        <v>4081</v>
      </c>
      <c r="D20" s="12">
        <v>127</v>
      </c>
      <c r="E20" s="14">
        <v>89</v>
      </c>
      <c r="F20" s="14">
        <v>125</v>
      </c>
      <c r="G20" s="14">
        <v>59</v>
      </c>
      <c r="H20" s="14">
        <v>0</v>
      </c>
      <c r="I20" s="14">
        <v>0</v>
      </c>
      <c r="J20" s="210">
        <v>0</v>
      </c>
      <c r="K20" s="210"/>
    </row>
    <row r="21" spans="1:11" ht="12.75">
      <c r="A21" s="9"/>
      <c r="B21" s="9"/>
      <c r="C21" s="16" t="s">
        <v>4103</v>
      </c>
      <c r="D21" s="12">
        <v>103</v>
      </c>
      <c r="E21" s="14">
        <v>89</v>
      </c>
      <c r="F21" s="14">
        <v>101</v>
      </c>
      <c r="G21" s="14">
        <v>54</v>
      </c>
      <c r="H21" s="14">
        <v>0</v>
      </c>
      <c r="I21" s="14">
        <v>0</v>
      </c>
      <c r="J21" s="210">
        <v>0</v>
      </c>
      <c r="K21" s="210"/>
    </row>
    <row r="22" spans="1:11" ht="12.75">
      <c r="A22" s="9"/>
      <c r="B22" s="9"/>
      <c r="C22" s="16" t="s">
        <v>4104</v>
      </c>
      <c r="D22" s="12">
        <v>24</v>
      </c>
      <c r="E22" s="14">
        <v>0</v>
      </c>
      <c r="F22" s="14">
        <v>24</v>
      </c>
      <c r="G22" s="14">
        <v>0</v>
      </c>
      <c r="H22" s="14">
        <v>0</v>
      </c>
      <c r="I22" s="14">
        <v>0</v>
      </c>
      <c r="J22" s="210">
        <v>0</v>
      </c>
      <c r="K22" s="210"/>
    </row>
    <row r="23" spans="1:11" ht="12.75">
      <c r="A23" s="9"/>
      <c r="B23" s="9"/>
      <c r="C23" s="16" t="s">
        <v>4105</v>
      </c>
      <c r="D23" s="12">
        <v>0</v>
      </c>
      <c r="E23" s="14">
        <v>0</v>
      </c>
      <c r="F23" s="14">
        <v>0</v>
      </c>
      <c r="G23" s="14">
        <v>5</v>
      </c>
      <c r="H23" s="14">
        <v>0</v>
      </c>
      <c r="I23" s="14">
        <v>0</v>
      </c>
      <c r="J23" s="210">
        <v>0</v>
      </c>
      <c r="K23" s="210"/>
    </row>
    <row r="24" spans="1:11" ht="12.75">
      <c r="A24" s="9" t="s">
        <v>1959</v>
      </c>
      <c r="B24" s="9" t="s">
        <v>1960</v>
      </c>
      <c r="C24" s="16" t="s">
        <v>4081</v>
      </c>
      <c r="D24" s="12">
        <v>92</v>
      </c>
      <c r="E24" s="14">
        <v>30</v>
      </c>
      <c r="F24" s="14">
        <v>92</v>
      </c>
      <c r="G24" s="14">
        <v>29</v>
      </c>
      <c r="H24" s="14">
        <v>0</v>
      </c>
      <c r="I24" s="14">
        <v>0</v>
      </c>
      <c r="J24" s="210">
        <v>0</v>
      </c>
      <c r="K24" s="210"/>
    </row>
    <row r="25" spans="1:11" ht="12.75">
      <c r="A25" s="9"/>
      <c r="B25" s="9"/>
      <c r="C25" s="16" t="s">
        <v>4103</v>
      </c>
      <c r="D25" s="12">
        <v>53</v>
      </c>
      <c r="E25" s="14">
        <v>30</v>
      </c>
      <c r="F25" s="14">
        <v>53</v>
      </c>
      <c r="G25" s="14">
        <v>29</v>
      </c>
      <c r="H25" s="14">
        <v>0</v>
      </c>
      <c r="I25" s="14">
        <v>0</v>
      </c>
      <c r="J25" s="210">
        <v>0</v>
      </c>
      <c r="K25" s="210"/>
    </row>
    <row r="26" spans="1:11" ht="12.75">
      <c r="A26" s="9"/>
      <c r="B26" s="9"/>
      <c r="C26" s="16" t="s">
        <v>4104</v>
      </c>
      <c r="D26" s="12">
        <v>24</v>
      </c>
      <c r="E26" s="14">
        <v>0</v>
      </c>
      <c r="F26" s="14">
        <v>24</v>
      </c>
      <c r="G26" s="14">
        <v>0</v>
      </c>
      <c r="H26" s="14">
        <v>0</v>
      </c>
      <c r="I26" s="14">
        <v>0</v>
      </c>
      <c r="J26" s="210">
        <v>0</v>
      </c>
      <c r="K26" s="210"/>
    </row>
    <row r="27" spans="1:11" ht="12.75">
      <c r="A27" s="9"/>
      <c r="B27" s="9"/>
      <c r="C27" s="16" t="s">
        <v>4106</v>
      </c>
      <c r="D27" s="12">
        <v>15</v>
      </c>
      <c r="E27" s="14">
        <v>0</v>
      </c>
      <c r="F27" s="14">
        <v>15</v>
      </c>
      <c r="G27" s="14">
        <v>0</v>
      </c>
      <c r="H27" s="14">
        <v>0</v>
      </c>
      <c r="I27" s="14">
        <v>0</v>
      </c>
      <c r="J27" s="210">
        <v>0</v>
      </c>
      <c r="K27" s="210"/>
    </row>
    <row r="28" spans="1:11" ht="12.75">
      <c r="A28" s="9" t="s">
        <v>1975</v>
      </c>
      <c r="B28" s="9" t="s">
        <v>1976</v>
      </c>
      <c r="C28" s="16" t="s">
        <v>4081</v>
      </c>
      <c r="D28" s="12">
        <v>104</v>
      </c>
      <c r="E28" s="14">
        <v>54</v>
      </c>
      <c r="F28" s="14">
        <v>100</v>
      </c>
      <c r="G28" s="14">
        <v>44</v>
      </c>
      <c r="H28" s="14">
        <v>0</v>
      </c>
      <c r="I28" s="14">
        <v>0</v>
      </c>
      <c r="J28" s="210">
        <v>0</v>
      </c>
      <c r="K28" s="210"/>
    </row>
    <row r="29" spans="1:11" ht="12.75">
      <c r="A29" s="9"/>
      <c r="B29" s="9"/>
      <c r="C29" s="16" t="s">
        <v>4103</v>
      </c>
      <c r="D29" s="12">
        <v>83</v>
      </c>
      <c r="E29" s="14">
        <v>54</v>
      </c>
      <c r="F29" s="14">
        <v>79</v>
      </c>
      <c r="G29" s="14">
        <v>41</v>
      </c>
      <c r="H29" s="14">
        <v>0</v>
      </c>
      <c r="I29" s="14">
        <v>0</v>
      </c>
      <c r="J29" s="210">
        <v>0</v>
      </c>
      <c r="K29" s="210"/>
    </row>
    <row r="30" spans="1:11" ht="12.75">
      <c r="A30" s="9"/>
      <c r="B30" s="9"/>
      <c r="C30" s="16" t="s">
        <v>4104</v>
      </c>
      <c r="D30" s="12">
        <v>21</v>
      </c>
      <c r="E30" s="14">
        <v>0</v>
      </c>
      <c r="F30" s="14">
        <v>21</v>
      </c>
      <c r="G30" s="14">
        <v>0</v>
      </c>
      <c r="H30" s="14">
        <v>0</v>
      </c>
      <c r="I30" s="14">
        <v>0</v>
      </c>
      <c r="J30" s="210">
        <v>0</v>
      </c>
      <c r="K30" s="210"/>
    </row>
    <row r="31" spans="1:11" ht="12.75">
      <c r="A31" s="9"/>
      <c r="B31" s="9"/>
      <c r="C31" s="16" t="s">
        <v>4105</v>
      </c>
      <c r="D31" s="12">
        <v>0</v>
      </c>
      <c r="E31" s="14">
        <v>0</v>
      </c>
      <c r="F31" s="14">
        <v>0</v>
      </c>
      <c r="G31" s="14">
        <v>3</v>
      </c>
      <c r="H31" s="14">
        <v>0</v>
      </c>
      <c r="I31" s="14">
        <v>0</v>
      </c>
      <c r="J31" s="210">
        <v>0</v>
      </c>
      <c r="K31" s="210"/>
    </row>
    <row r="32" spans="1:11" ht="12.75">
      <c r="A32" s="9" t="s">
        <v>1989</v>
      </c>
      <c r="B32" s="9" t="s">
        <v>1990</v>
      </c>
      <c r="C32" s="16" t="s">
        <v>4081</v>
      </c>
      <c r="D32" s="12">
        <v>81</v>
      </c>
      <c r="E32" s="14">
        <v>36</v>
      </c>
      <c r="F32" s="14">
        <v>81</v>
      </c>
      <c r="G32" s="14">
        <v>40</v>
      </c>
      <c r="H32" s="14">
        <v>0</v>
      </c>
      <c r="I32" s="14">
        <v>0</v>
      </c>
      <c r="J32" s="210">
        <v>0</v>
      </c>
      <c r="K32" s="210"/>
    </row>
    <row r="33" spans="1:11" ht="12.75">
      <c r="A33" s="9"/>
      <c r="B33" s="9"/>
      <c r="C33" s="16" t="s">
        <v>4103</v>
      </c>
      <c r="D33" s="12">
        <v>64</v>
      </c>
      <c r="E33" s="14">
        <v>36</v>
      </c>
      <c r="F33" s="14">
        <v>64</v>
      </c>
      <c r="G33" s="14">
        <v>34</v>
      </c>
      <c r="H33" s="14">
        <v>0</v>
      </c>
      <c r="I33" s="14">
        <v>0</v>
      </c>
      <c r="J33" s="210">
        <v>0</v>
      </c>
      <c r="K33" s="210"/>
    </row>
    <row r="34" spans="1:11" ht="12.75">
      <c r="A34" s="9"/>
      <c r="B34" s="9"/>
      <c r="C34" s="16" t="s">
        <v>4104</v>
      </c>
      <c r="D34" s="12">
        <v>17</v>
      </c>
      <c r="E34" s="14">
        <v>0</v>
      </c>
      <c r="F34" s="14">
        <v>17</v>
      </c>
      <c r="G34" s="14">
        <v>0</v>
      </c>
      <c r="H34" s="14">
        <v>0</v>
      </c>
      <c r="I34" s="14">
        <v>0</v>
      </c>
      <c r="J34" s="210">
        <v>0</v>
      </c>
      <c r="K34" s="210"/>
    </row>
    <row r="35" spans="1:11" ht="12.75">
      <c r="A35" s="9"/>
      <c r="B35" s="9"/>
      <c r="C35" s="16" t="s">
        <v>4105</v>
      </c>
      <c r="D35" s="12">
        <v>0</v>
      </c>
      <c r="E35" s="14">
        <v>0</v>
      </c>
      <c r="F35" s="14">
        <v>0</v>
      </c>
      <c r="G35" s="14">
        <v>6</v>
      </c>
      <c r="H35" s="14">
        <v>0</v>
      </c>
      <c r="I35" s="14">
        <v>0</v>
      </c>
      <c r="J35" s="210">
        <v>0</v>
      </c>
      <c r="K35" s="210"/>
    </row>
    <row r="36" spans="1:11" ht="12.75">
      <c r="A36" s="9" t="s">
        <v>2004</v>
      </c>
      <c r="B36" s="9" t="s">
        <v>2005</v>
      </c>
      <c r="C36" s="16" t="s">
        <v>4081</v>
      </c>
      <c r="D36" s="12">
        <v>53</v>
      </c>
      <c r="E36" s="14">
        <v>29</v>
      </c>
      <c r="F36" s="14">
        <v>53</v>
      </c>
      <c r="G36" s="14">
        <v>21</v>
      </c>
      <c r="H36" s="14">
        <v>0</v>
      </c>
      <c r="I36" s="14">
        <v>0</v>
      </c>
      <c r="J36" s="210">
        <v>0</v>
      </c>
      <c r="K36" s="210"/>
    </row>
    <row r="37" spans="1:11" ht="12.75">
      <c r="A37" s="9"/>
      <c r="B37" s="9"/>
      <c r="C37" s="16" t="s">
        <v>4103</v>
      </c>
      <c r="D37" s="12">
        <v>46</v>
      </c>
      <c r="E37" s="14">
        <v>29</v>
      </c>
      <c r="F37" s="14">
        <v>46</v>
      </c>
      <c r="G37" s="14">
        <v>21</v>
      </c>
      <c r="H37" s="14">
        <v>0</v>
      </c>
      <c r="I37" s="14">
        <v>0</v>
      </c>
      <c r="J37" s="210">
        <v>0</v>
      </c>
      <c r="K37" s="210"/>
    </row>
    <row r="38" spans="1:11" ht="12.75">
      <c r="A38" s="9"/>
      <c r="B38" s="9"/>
      <c r="C38" s="16" t="s">
        <v>4104</v>
      </c>
      <c r="D38" s="12">
        <v>7</v>
      </c>
      <c r="E38" s="14">
        <v>0</v>
      </c>
      <c r="F38" s="14">
        <v>7</v>
      </c>
      <c r="G38" s="14">
        <v>0</v>
      </c>
      <c r="H38" s="14">
        <v>0</v>
      </c>
      <c r="I38" s="14">
        <v>0</v>
      </c>
      <c r="J38" s="210">
        <v>0</v>
      </c>
      <c r="K38" s="210"/>
    </row>
    <row r="39" spans="1:11" ht="12.75">
      <c r="A39" s="9" t="s">
        <v>2017</v>
      </c>
      <c r="B39" s="9" t="s">
        <v>2018</v>
      </c>
      <c r="C39" s="16" t="s">
        <v>4081</v>
      </c>
      <c r="D39" s="12">
        <v>71</v>
      </c>
      <c r="E39" s="14">
        <v>33</v>
      </c>
      <c r="F39" s="14">
        <v>71</v>
      </c>
      <c r="G39" s="14">
        <v>21</v>
      </c>
      <c r="H39" s="14">
        <v>0</v>
      </c>
      <c r="I39" s="14">
        <v>0</v>
      </c>
      <c r="J39" s="210">
        <v>0</v>
      </c>
      <c r="K39" s="210"/>
    </row>
    <row r="40" spans="1:11" ht="12.75">
      <c r="A40" s="9"/>
      <c r="B40" s="9"/>
      <c r="C40" s="16" t="s">
        <v>4103</v>
      </c>
      <c r="D40" s="12">
        <v>51</v>
      </c>
      <c r="E40" s="14">
        <v>33</v>
      </c>
      <c r="F40" s="14">
        <v>51</v>
      </c>
      <c r="G40" s="14">
        <v>21</v>
      </c>
      <c r="H40" s="14">
        <v>0</v>
      </c>
      <c r="I40" s="14">
        <v>0</v>
      </c>
      <c r="J40" s="210">
        <v>0</v>
      </c>
      <c r="K40" s="210"/>
    </row>
    <row r="41" spans="1:11" ht="12.75">
      <c r="A41" s="9"/>
      <c r="B41" s="9"/>
      <c r="C41" s="16" t="s">
        <v>4104</v>
      </c>
      <c r="D41" s="12">
        <v>20</v>
      </c>
      <c r="E41" s="14">
        <v>0</v>
      </c>
      <c r="F41" s="14">
        <v>20</v>
      </c>
      <c r="G41" s="14">
        <v>0</v>
      </c>
      <c r="H41" s="14">
        <v>0</v>
      </c>
      <c r="I41" s="14">
        <v>0</v>
      </c>
      <c r="J41" s="210">
        <v>0</v>
      </c>
      <c r="K41" s="210"/>
    </row>
    <row r="42" spans="1:11" ht="12.75">
      <c r="A42" s="9" t="s">
        <v>2025</v>
      </c>
      <c r="B42" s="9" t="s">
        <v>2026</v>
      </c>
      <c r="C42" s="16" t="s">
        <v>4081</v>
      </c>
      <c r="D42" s="12">
        <v>54</v>
      </c>
      <c r="E42" s="14">
        <v>25</v>
      </c>
      <c r="F42" s="14">
        <v>54</v>
      </c>
      <c r="G42" s="14">
        <v>22</v>
      </c>
      <c r="H42" s="14">
        <v>1</v>
      </c>
      <c r="I42" s="14">
        <v>0</v>
      </c>
      <c r="J42" s="210">
        <v>0</v>
      </c>
      <c r="K42" s="210"/>
    </row>
    <row r="43" spans="1:11" ht="12.75">
      <c r="A43" s="9"/>
      <c r="B43" s="9"/>
      <c r="C43" s="16" t="s">
        <v>4103</v>
      </c>
      <c r="D43" s="12">
        <v>36</v>
      </c>
      <c r="E43" s="14">
        <v>25</v>
      </c>
      <c r="F43" s="14">
        <v>36</v>
      </c>
      <c r="G43" s="14">
        <v>22</v>
      </c>
      <c r="H43" s="14">
        <v>0</v>
      </c>
      <c r="I43" s="14">
        <v>0</v>
      </c>
      <c r="J43" s="210">
        <v>0</v>
      </c>
      <c r="K43" s="210"/>
    </row>
    <row r="44" spans="1:11" ht="12.75">
      <c r="A44" s="9"/>
      <c r="B44" s="9"/>
      <c r="C44" s="16" t="s">
        <v>4107</v>
      </c>
      <c r="D44" s="12">
        <v>0</v>
      </c>
      <c r="E44" s="14">
        <v>0</v>
      </c>
      <c r="F44" s="14">
        <v>0</v>
      </c>
      <c r="G44" s="14">
        <v>0</v>
      </c>
      <c r="H44" s="14">
        <v>1</v>
      </c>
      <c r="I44" s="14">
        <v>0</v>
      </c>
      <c r="J44" s="210">
        <v>0</v>
      </c>
      <c r="K44" s="210"/>
    </row>
    <row r="45" spans="1:11" ht="12.75">
      <c r="A45" s="9"/>
      <c r="B45" s="9"/>
      <c r="C45" s="16" t="s">
        <v>4104</v>
      </c>
      <c r="D45" s="12">
        <v>17</v>
      </c>
      <c r="E45" s="14">
        <v>0</v>
      </c>
      <c r="F45" s="14">
        <v>17</v>
      </c>
      <c r="G45" s="14">
        <v>0</v>
      </c>
      <c r="H45" s="14">
        <v>0</v>
      </c>
      <c r="I45" s="14">
        <v>0</v>
      </c>
      <c r="J45" s="210">
        <v>0</v>
      </c>
      <c r="K45" s="210"/>
    </row>
    <row r="46" spans="1:11" ht="12.75">
      <c r="A46" s="9"/>
      <c r="B46" s="9"/>
      <c r="C46" s="16" t="s">
        <v>4106</v>
      </c>
      <c r="D46" s="12">
        <v>1</v>
      </c>
      <c r="E46" s="14">
        <v>0</v>
      </c>
      <c r="F46" s="14">
        <v>1</v>
      </c>
      <c r="G46" s="14">
        <v>0</v>
      </c>
      <c r="H46" s="14">
        <v>0</v>
      </c>
      <c r="I46" s="14">
        <v>0</v>
      </c>
      <c r="J46" s="210">
        <v>0</v>
      </c>
      <c r="K46" s="210"/>
    </row>
    <row r="47" spans="1:11" ht="12.75">
      <c r="A47" s="9" t="s">
        <v>2034</v>
      </c>
      <c r="B47" s="9" t="s">
        <v>2035</v>
      </c>
      <c r="C47" s="16" t="s">
        <v>4081</v>
      </c>
      <c r="D47" s="12">
        <v>36</v>
      </c>
      <c r="E47" s="14">
        <v>17</v>
      </c>
      <c r="F47" s="14">
        <v>36</v>
      </c>
      <c r="G47" s="14">
        <v>20</v>
      </c>
      <c r="H47" s="14">
        <v>0</v>
      </c>
      <c r="I47" s="14">
        <v>0</v>
      </c>
      <c r="J47" s="210">
        <v>0</v>
      </c>
      <c r="K47" s="210"/>
    </row>
    <row r="48" spans="1:11" ht="12.75">
      <c r="A48" s="9"/>
      <c r="B48" s="9"/>
      <c r="C48" s="16" t="s">
        <v>4103</v>
      </c>
      <c r="D48" s="12">
        <v>27</v>
      </c>
      <c r="E48" s="14">
        <v>17</v>
      </c>
      <c r="F48" s="14">
        <v>27</v>
      </c>
      <c r="G48" s="14">
        <v>15</v>
      </c>
      <c r="H48" s="14">
        <v>0</v>
      </c>
      <c r="I48" s="14">
        <v>0</v>
      </c>
      <c r="J48" s="210">
        <v>0</v>
      </c>
      <c r="K48" s="210"/>
    </row>
    <row r="49" spans="1:11" ht="12.75">
      <c r="A49" s="9"/>
      <c r="B49" s="9"/>
      <c r="C49" s="16" t="s">
        <v>4104</v>
      </c>
      <c r="D49" s="12">
        <v>9</v>
      </c>
      <c r="E49" s="14">
        <v>0</v>
      </c>
      <c r="F49" s="14">
        <v>9</v>
      </c>
      <c r="G49" s="14">
        <v>0</v>
      </c>
      <c r="H49" s="14">
        <v>0</v>
      </c>
      <c r="I49" s="14">
        <v>0</v>
      </c>
      <c r="J49" s="210">
        <v>0</v>
      </c>
      <c r="K49" s="210"/>
    </row>
    <row r="50" spans="1:11" ht="12.75">
      <c r="A50" s="9"/>
      <c r="B50" s="9"/>
      <c r="C50" s="16" t="s">
        <v>4105</v>
      </c>
      <c r="D50" s="12">
        <v>0</v>
      </c>
      <c r="E50" s="14">
        <v>0</v>
      </c>
      <c r="F50" s="14">
        <v>0</v>
      </c>
      <c r="G50" s="14">
        <v>5</v>
      </c>
      <c r="H50" s="14">
        <v>0</v>
      </c>
      <c r="I50" s="14">
        <v>0</v>
      </c>
      <c r="J50" s="210">
        <v>0</v>
      </c>
      <c r="K50" s="210"/>
    </row>
    <row r="51" spans="1:11" ht="12.75">
      <c r="A51" s="9" t="s">
        <v>2046</v>
      </c>
      <c r="B51" s="9" t="s">
        <v>2047</v>
      </c>
      <c r="C51" s="16" t="s">
        <v>4081</v>
      </c>
      <c r="D51" s="12">
        <v>63</v>
      </c>
      <c r="E51" s="14">
        <v>28</v>
      </c>
      <c r="F51" s="14">
        <v>63</v>
      </c>
      <c r="G51" s="14">
        <v>28</v>
      </c>
      <c r="H51" s="14">
        <v>0</v>
      </c>
      <c r="I51" s="14">
        <v>0</v>
      </c>
      <c r="J51" s="210">
        <v>0</v>
      </c>
      <c r="K51" s="210"/>
    </row>
    <row r="52" spans="1:11" ht="12.75">
      <c r="A52" s="9"/>
      <c r="B52" s="9"/>
      <c r="C52" s="16" t="s">
        <v>4103</v>
      </c>
      <c r="D52" s="12">
        <v>44</v>
      </c>
      <c r="E52" s="14">
        <v>28</v>
      </c>
      <c r="F52" s="14">
        <v>44</v>
      </c>
      <c r="G52" s="14">
        <v>28</v>
      </c>
      <c r="H52" s="14">
        <v>0</v>
      </c>
      <c r="I52" s="14">
        <v>0</v>
      </c>
      <c r="J52" s="210">
        <v>0</v>
      </c>
      <c r="K52" s="210"/>
    </row>
    <row r="53" spans="1:11" ht="12.75">
      <c r="A53" s="9"/>
      <c r="B53" s="9"/>
      <c r="C53" s="16" t="s">
        <v>4104</v>
      </c>
      <c r="D53" s="12">
        <v>19</v>
      </c>
      <c r="E53" s="14">
        <v>0</v>
      </c>
      <c r="F53" s="14">
        <v>19</v>
      </c>
      <c r="G53" s="14">
        <v>0</v>
      </c>
      <c r="H53" s="14">
        <v>0</v>
      </c>
      <c r="I53" s="14">
        <v>0</v>
      </c>
      <c r="J53" s="210">
        <v>0</v>
      </c>
      <c r="K53" s="210"/>
    </row>
    <row r="54" spans="1:11" ht="12.75">
      <c r="A54" s="9" t="s">
        <v>2055</v>
      </c>
      <c r="B54" s="9" t="s">
        <v>2056</v>
      </c>
      <c r="C54" s="16" t="s">
        <v>4081</v>
      </c>
      <c r="D54" s="12">
        <v>52</v>
      </c>
      <c r="E54" s="14">
        <v>10</v>
      </c>
      <c r="F54" s="14">
        <v>52</v>
      </c>
      <c r="G54" s="14">
        <v>19</v>
      </c>
      <c r="H54" s="14">
        <v>0</v>
      </c>
      <c r="I54" s="14">
        <v>0</v>
      </c>
      <c r="J54" s="210">
        <v>0</v>
      </c>
      <c r="K54" s="210"/>
    </row>
    <row r="55" spans="1:11" ht="12.75">
      <c r="A55" s="9"/>
      <c r="B55" s="9"/>
      <c r="C55" s="16" t="s">
        <v>4103</v>
      </c>
      <c r="D55" s="12">
        <v>33</v>
      </c>
      <c r="E55" s="14">
        <v>10</v>
      </c>
      <c r="F55" s="14">
        <v>33</v>
      </c>
      <c r="G55" s="14">
        <v>19</v>
      </c>
      <c r="H55" s="14">
        <v>0</v>
      </c>
      <c r="I55" s="14">
        <v>0</v>
      </c>
      <c r="J55" s="210">
        <v>0</v>
      </c>
      <c r="K55" s="210"/>
    </row>
    <row r="56" spans="1:11" ht="12.75">
      <c r="A56" s="9"/>
      <c r="B56" s="9"/>
      <c r="C56" s="16" t="s">
        <v>4104</v>
      </c>
      <c r="D56" s="12">
        <v>19</v>
      </c>
      <c r="E56" s="14">
        <v>0</v>
      </c>
      <c r="F56" s="14">
        <v>19</v>
      </c>
      <c r="G56" s="14">
        <v>0</v>
      </c>
      <c r="H56" s="14">
        <v>0</v>
      </c>
      <c r="I56" s="14">
        <v>0</v>
      </c>
      <c r="J56" s="210">
        <v>0</v>
      </c>
      <c r="K56" s="210"/>
    </row>
    <row r="57" spans="1:11" ht="12.75">
      <c r="A57" s="9" t="s">
        <v>2063</v>
      </c>
      <c r="B57" s="9" t="s">
        <v>2064</v>
      </c>
      <c r="C57" s="16" t="s">
        <v>4081</v>
      </c>
      <c r="D57" s="12">
        <v>77</v>
      </c>
      <c r="E57" s="14">
        <v>15</v>
      </c>
      <c r="F57" s="14">
        <v>77</v>
      </c>
      <c r="G57" s="14">
        <v>21</v>
      </c>
      <c r="H57" s="14">
        <v>0</v>
      </c>
      <c r="I57" s="14">
        <v>0</v>
      </c>
      <c r="J57" s="210">
        <v>0</v>
      </c>
      <c r="K57" s="210"/>
    </row>
    <row r="58" spans="1:11" ht="12.75">
      <c r="A58" s="9"/>
      <c r="B58" s="9"/>
      <c r="C58" s="16" t="s">
        <v>4103</v>
      </c>
      <c r="D58" s="12">
        <v>46</v>
      </c>
      <c r="E58" s="14">
        <v>15</v>
      </c>
      <c r="F58" s="14">
        <v>46</v>
      </c>
      <c r="G58" s="14">
        <v>21</v>
      </c>
      <c r="H58" s="14">
        <v>0</v>
      </c>
      <c r="I58" s="14">
        <v>0</v>
      </c>
      <c r="J58" s="210">
        <v>0</v>
      </c>
      <c r="K58" s="210"/>
    </row>
    <row r="59" spans="1:11" ht="12.75">
      <c r="A59" s="9"/>
      <c r="B59" s="9"/>
      <c r="C59" s="16" t="s">
        <v>4104</v>
      </c>
      <c r="D59" s="12">
        <v>19</v>
      </c>
      <c r="E59" s="14">
        <v>0</v>
      </c>
      <c r="F59" s="14">
        <v>19</v>
      </c>
      <c r="G59" s="14">
        <v>0</v>
      </c>
      <c r="H59" s="14">
        <v>0</v>
      </c>
      <c r="I59" s="14">
        <v>0</v>
      </c>
      <c r="J59" s="210">
        <v>0</v>
      </c>
      <c r="K59" s="210"/>
    </row>
    <row r="60" spans="1:11" ht="12.75">
      <c r="A60" s="9"/>
      <c r="B60" s="9"/>
      <c r="C60" s="16" t="s">
        <v>4106</v>
      </c>
      <c r="D60" s="12">
        <v>12</v>
      </c>
      <c r="E60" s="14">
        <v>0</v>
      </c>
      <c r="F60" s="14">
        <v>12</v>
      </c>
      <c r="G60" s="14">
        <v>0</v>
      </c>
      <c r="H60" s="14">
        <v>0</v>
      </c>
      <c r="I60" s="14">
        <v>0</v>
      </c>
      <c r="J60" s="210">
        <v>0</v>
      </c>
      <c r="K60" s="210"/>
    </row>
    <row r="61" spans="1:11" ht="12.75">
      <c r="A61" s="9" t="s">
        <v>2074</v>
      </c>
      <c r="B61" s="9" t="s">
        <v>2075</v>
      </c>
      <c r="C61" s="16" t="s">
        <v>4081</v>
      </c>
      <c r="D61" s="12">
        <v>32</v>
      </c>
      <c r="E61" s="14">
        <v>22</v>
      </c>
      <c r="F61" s="14">
        <v>31</v>
      </c>
      <c r="G61" s="14">
        <v>8</v>
      </c>
      <c r="H61" s="14">
        <v>0</v>
      </c>
      <c r="I61" s="14">
        <v>0</v>
      </c>
      <c r="J61" s="210">
        <v>0</v>
      </c>
      <c r="K61" s="210"/>
    </row>
    <row r="62" spans="1:11" ht="12.75">
      <c r="A62" s="9"/>
      <c r="B62" s="9"/>
      <c r="C62" s="16" t="s">
        <v>4103</v>
      </c>
      <c r="D62" s="12">
        <v>28</v>
      </c>
      <c r="E62" s="14">
        <v>22</v>
      </c>
      <c r="F62" s="14">
        <v>27</v>
      </c>
      <c r="G62" s="14">
        <v>8</v>
      </c>
      <c r="H62" s="14">
        <v>0</v>
      </c>
      <c r="I62" s="14">
        <v>0</v>
      </c>
      <c r="J62" s="210">
        <v>0</v>
      </c>
      <c r="K62" s="210"/>
    </row>
    <row r="63" spans="1:11" ht="12.75">
      <c r="A63" s="9"/>
      <c r="B63" s="9"/>
      <c r="C63" s="16" t="s">
        <v>4104</v>
      </c>
      <c r="D63" s="12">
        <v>4</v>
      </c>
      <c r="E63" s="14">
        <v>0</v>
      </c>
      <c r="F63" s="14">
        <v>4</v>
      </c>
      <c r="G63" s="14">
        <v>0</v>
      </c>
      <c r="H63" s="14">
        <v>0</v>
      </c>
      <c r="I63" s="14">
        <v>0</v>
      </c>
      <c r="J63" s="210">
        <v>0</v>
      </c>
      <c r="K63" s="210"/>
    </row>
    <row r="64" spans="1:11" ht="12.75">
      <c r="A64" s="9" t="s">
        <v>2087</v>
      </c>
      <c r="B64" s="9" t="s">
        <v>2088</v>
      </c>
      <c r="C64" s="16" t="s">
        <v>4081</v>
      </c>
      <c r="D64" s="12">
        <v>31</v>
      </c>
      <c r="E64" s="14">
        <v>8</v>
      </c>
      <c r="F64" s="14">
        <v>31</v>
      </c>
      <c r="G64" s="14">
        <v>26</v>
      </c>
      <c r="H64" s="14">
        <v>0</v>
      </c>
      <c r="I64" s="14">
        <v>0</v>
      </c>
      <c r="J64" s="210">
        <v>0</v>
      </c>
      <c r="K64" s="210"/>
    </row>
    <row r="65" spans="1:11" ht="12.75">
      <c r="A65" s="9"/>
      <c r="B65" s="9"/>
      <c r="C65" s="16" t="s">
        <v>4103</v>
      </c>
      <c r="D65" s="12">
        <v>23</v>
      </c>
      <c r="E65" s="14">
        <v>8</v>
      </c>
      <c r="F65" s="14">
        <v>23</v>
      </c>
      <c r="G65" s="14">
        <v>16</v>
      </c>
      <c r="H65" s="14">
        <v>0</v>
      </c>
      <c r="I65" s="14">
        <v>0</v>
      </c>
      <c r="J65" s="210">
        <v>0</v>
      </c>
      <c r="K65" s="210"/>
    </row>
    <row r="66" spans="1:11" ht="12.75">
      <c r="A66" s="9"/>
      <c r="B66" s="9"/>
      <c r="C66" s="16" t="s">
        <v>4104</v>
      </c>
      <c r="D66" s="12">
        <v>8</v>
      </c>
      <c r="E66" s="14">
        <v>0</v>
      </c>
      <c r="F66" s="14">
        <v>8</v>
      </c>
      <c r="G66" s="14">
        <v>0</v>
      </c>
      <c r="H66" s="14">
        <v>0</v>
      </c>
      <c r="I66" s="14">
        <v>0</v>
      </c>
      <c r="J66" s="210">
        <v>0</v>
      </c>
      <c r="K66" s="210"/>
    </row>
    <row r="67" spans="1:11" ht="12.75">
      <c r="A67" s="9"/>
      <c r="B67" s="9"/>
      <c r="C67" s="16" t="s">
        <v>4105</v>
      </c>
      <c r="D67" s="12">
        <v>0</v>
      </c>
      <c r="E67" s="14">
        <v>0</v>
      </c>
      <c r="F67" s="14">
        <v>0</v>
      </c>
      <c r="G67" s="14">
        <v>10</v>
      </c>
      <c r="H67" s="14">
        <v>0</v>
      </c>
      <c r="I67" s="14">
        <v>0</v>
      </c>
      <c r="J67" s="210">
        <v>0</v>
      </c>
      <c r="K67" s="210"/>
    </row>
    <row r="68" spans="1:11" ht="12.75">
      <c r="A68" s="9" t="s">
        <v>2096</v>
      </c>
      <c r="B68" s="9" t="s">
        <v>2097</v>
      </c>
      <c r="C68" s="16" t="s">
        <v>4081</v>
      </c>
      <c r="D68" s="12">
        <v>56</v>
      </c>
      <c r="E68" s="14">
        <v>7</v>
      </c>
      <c r="F68" s="14">
        <v>55</v>
      </c>
      <c r="G68" s="14">
        <v>51</v>
      </c>
      <c r="H68" s="14">
        <v>3</v>
      </c>
      <c r="I68" s="14">
        <v>0</v>
      </c>
      <c r="J68" s="210">
        <v>0</v>
      </c>
      <c r="K68" s="210"/>
    </row>
    <row r="69" spans="1:11" ht="12.75">
      <c r="A69" s="9"/>
      <c r="B69" s="9"/>
      <c r="C69" s="16" t="s">
        <v>4103</v>
      </c>
      <c r="D69" s="12">
        <v>44</v>
      </c>
      <c r="E69" s="14">
        <v>7</v>
      </c>
      <c r="F69" s="14">
        <v>43</v>
      </c>
      <c r="G69" s="14">
        <v>36</v>
      </c>
      <c r="H69" s="14">
        <v>0</v>
      </c>
      <c r="I69" s="14">
        <v>0</v>
      </c>
      <c r="J69" s="210">
        <v>0</v>
      </c>
      <c r="K69" s="210"/>
    </row>
    <row r="70" spans="1:11" ht="12.75">
      <c r="A70" s="9"/>
      <c r="B70" s="9"/>
      <c r="C70" s="16" t="s">
        <v>4107</v>
      </c>
      <c r="D70" s="12">
        <v>0</v>
      </c>
      <c r="E70" s="14">
        <v>0</v>
      </c>
      <c r="F70" s="14">
        <v>0</v>
      </c>
      <c r="G70" s="14">
        <v>0</v>
      </c>
      <c r="H70" s="14">
        <v>3</v>
      </c>
      <c r="I70" s="14">
        <v>0</v>
      </c>
      <c r="J70" s="210">
        <v>0</v>
      </c>
      <c r="K70" s="210"/>
    </row>
    <row r="71" spans="1:11" ht="12.75">
      <c r="A71" s="9"/>
      <c r="B71" s="9"/>
      <c r="C71" s="16" t="s">
        <v>4104</v>
      </c>
      <c r="D71" s="12">
        <v>12</v>
      </c>
      <c r="E71" s="14">
        <v>0</v>
      </c>
      <c r="F71" s="14">
        <v>12</v>
      </c>
      <c r="G71" s="14">
        <v>0</v>
      </c>
      <c r="H71" s="14">
        <v>0</v>
      </c>
      <c r="I71" s="14">
        <v>0</v>
      </c>
      <c r="J71" s="210">
        <v>0</v>
      </c>
      <c r="K71" s="210"/>
    </row>
    <row r="72" spans="1:11" ht="12.75">
      <c r="A72" s="9"/>
      <c r="B72" s="9"/>
      <c r="C72" s="16" t="s">
        <v>4105</v>
      </c>
      <c r="D72" s="12">
        <v>0</v>
      </c>
      <c r="E72" s="14">
        <v>0</v>
      </c>
      <c r="F72" s="14">
        <v>0</v>
      </c>
      <c r="G72" s="14">
        <v>15</v>
      </c>
      <c r="H72" s="14">
        <v>0</v>
      </c>
      <c r="I72" s="14">
        <v>0</v>
      </c>
      <c r="J72" s="210">
        <v>0</v>
      </c>
      <c r="K72" s="210"/>
    </row>
    <row r="73" spans="1:11" ht="12.75">
      <c r="A73" s="9" t="s">
        <v>2106</v>
      </c>
      <c r="B73" s="9" t="s">
        <v>2107</v>
      </c>
      <c r="C73" s="16" t="s">
        <v>4081</v>
      </c>
      <c r="D73" s="12">
        <v>26</v>
      </c>
      <c r="E73" s="14">
        <v>1</v>
      </c>
      <c r="F73" s="14">
        <v>26</v>
      </c>
      <c r="G73" s="14">
        <v>19</v>
      </c>
      <c r="H73" s="14">
        <v>4</v>
      </c>
      <c r="I73" s="14">
        <v>0</v>
      </c>
      <c r="J73" s="210">
        <v>0</v>
      </c>
      <c r="K73" s="210"/>
    </row>
    <row r="74" spans="1:11" ht="12.75">
      <c r="A74" s="9"/>
      <c r="B74" s="9"/>
      <c r="C74" s="16" t="s">
        <v>4103</v>
      </c>
      <c r="D74" s="12">
        <v>19</v>
      </c>
      <c r="E74" s="14">
        <v>1</v>
      </c>
      <c r="F74" s="14">
        <v>19</v>
      </c>
      <c r="G74" s="14">
        <v>19</v>
      </c>
      <c r="H74" s="14">
        <v>0</v>
      </c>
      <c r="I74" s="14">
        <v>0</v>
      </c>
      <c r="J74" s="210">
        <v>0</v>
      </c>
      <c r="K74" s="210"/>
    </row>
    <row r="75" spans="1:11" ht="12.75">
      <c r="A75" s="9"/>
      <c r="B75" s="9"/>
      <c r="C75" s="16" t="s">
        <v>4107</v>
      </c>
      <c r="D75" s="12">
        <v>0</v>
      </c>
      <c r="E75" s="14">
        <v>0</v>
      </c>
      <c r="F75" s="14">
        <v>0</v>
      </c>
      <c r="G75" s="14">
        <v>0</v>
      </c>
      <c r="H75" s="14">
        <v>4</v>
      </c>
      <c r="I75" s="14">
        <v>0</v>
      </c>
      <c r="J75" s="210">
        <v>0</v>
      </c>
      <c r="K75" s="210"/>
    </row>
    <row r="76" spans="1:11" ht="12.75">
      <c r="A76" s="9"/>
      <c r="B76" s="9"/>
      <c r="C76" s="16" t="s">
        <v>4104</v>
      </c>
      <c r="D76" s="12">
        <v>7</v>
      </c>
      <c r="E76" s="14">
        <v>0</v>
      </c>
      <c r="F76" s="14">
        <v>7</v>
      </c>
      <c r="G76" s="14">
        <v>0</v>
      </c>
      <c r="H76" s="14">
        <v>0</v>
      </c>
      <c r="I76" s="14">
        <v>0</v>
      </c>
      <c r="J76" s="210">
        <v>0</v>
      </c>
      <c r="K76" s="210"/>
    </row>
    <row r="77" spans="1:11" ht="12.75">
      <c r="A77" s="9" t="s">
        <v>2111</v>
      </c>
      <c r="B77" s="9" t="s">
        <v>2112</v>
      </c>
      <c r="C77" s="16" t="s">
        <v>4081</v>
      </c>
      <c r="D77" s="12">
        <v>65</v>
      </c>
      <c r="E77" s="14">
        <v>17</v>
      </c>
      <c r="F77" s="14">
        <v>62</v>
      </c>
      <c r="G77" s="14">
        <v>39</v>
      </c>
      <c r="H77" s="14">
        <v>1</v>
      </c>
      <c r="I77" s="14">
        <v>0</v>
      </c>
      <c r="J77" s="210">
        <v>0</v>
      </c>
      <c r="K77" s="210"/>
    </row>
    <row r="78" spans="1:11" ht="12.75">
      <c r="A78" s="9"/>
      <c r="B78" s="9"/>
      <c r="C78" s="16" t="s">
        <v>4103</v>
      </c>
      <c r="D78" s="12">
        <v>52</v>
      </c>
      <c r="E78" s="14">
        <v>17</v>
      </c>
      <c r="F78" s="14">
        <v>49</v>
      </c>
      <c r="G78" s="14">
        <v>37</v>
      </c>
      <c r="H78" s="14">
        <v>0</v>
      </c>
      <c r="I78" s="14">
        <v>0</v>
      </c>
      <c r="J78" s="210">
        <v>0</v>
      </c>
      <c r="K78" s="210"/>
    </row>
    <row r="79" spans="1:11" ht="12.75">
      <c r="A79" s="9"/>
      <c r="B79" s="9"/>
      <c r="C79" s="16" t="s">
        <v>4107</v>
      </c>
      <c r="D79" s="12">
        <v>0</v>
      </c>
      <c r="E79" s="14">
        <v>0</v>
      </c>
      <c r="F79" s="14">
        <v>0</v>
      </c>
      <c r="G79" s="14">
        <v>0</v>
      </c>
      <c r="H79" s="14">
        <v>1</v>
      </c>
      <c r="I79" s="14">
        <v>0</v>
      </c>
      <c r="J79" s="210">
        <v>0</v>
      </c>
      <c r="K79" s="210"/>
    </row>
    <row r="80" spans="1:11" ht="12.75">
      <c r="A80" s="9"/>
      <c r="B80" s="9"/>
      <c r="C80" s="16" t="s">
        <v>4104</v>
      </c>
      <c r="D80" s="12">
        <v>10</v>
      </c>
      <c r="E80" s="14">
        <v>0</v>
      </c>
      <c r="F80" s="14">
        <v>10</v>
      </c>
      <c r="G80" s="14">
        <v>0</v>
      </c>
      <c r="H80" s="14">
        <v>0</v>
      </c>
      <c r="I80" s="14">
        <v>0</v>
      </c>
      <c r="J80" s="210">
        <v>0</v>
      </c>
      <c r="K80" s="210"/>
    </row>
    <row r="81" spans="1:11" ht="12.75">
      <c r="A81" s="9"/>
      <c r="B81" s="9"/>
      <c r="C81" s="16" t="s">
        <v>4105</v>
      </c>
      <c r="D81" s="12">
        <v>0</v>
      </c>
      <c r="E81" s="14">
        <v>0</v>
      </c>
      <c r="F81" s="14">
        <v>0</v>
      </c>
      <c r="G81" s="14">
        <v>2</v>
      </c>
      <c r="H81" s="14">
        <v>0</v>
      </c>
      <c r="I81" s="14">
        <v>0</v>
      </c>
      <c r="J81" s="210">
        <v>0</v>
      </c>
      <c r="K81" s="210"/>
    </row>
    <row r="82" spans="1:11" ht="12.75">
      <c r="A82" s="9"/>
      <c r="B82" s="9"/>
      <c r="C82" s="16" t="s">
        <v>4106</v>
      </c>
      <c r="D82" s="12">
        <v>3</v>
      </c>
      <c r="E82" s="14">
        <v>0</v>
      </c>
      <c r="F82" s="14">
        <v>3</v>
      </c>
      <c r="G82" s="14">
        <v>0</v>
      </c>
      <c r="H82" s="14">
        <v>0</v>
      </c>
      <c r="I82" s="14">
        <v>0</v>
      </c>
      <c r="J82" s="210">
        <v>0</v>
      </c>
      <c r="K82" s="210"/>
    </row>
    <row r="83" spans="1:11" ht="12.75">
      <c r="A83" s="9" t="s">
        <v>2122</v>
      </c>
      <c r="B83" s="9" t="s">
        <v>2123</v>
      </c>
      <c r="C83" s="16" t="s">
        <v>4081</v>
      </c>
      <c r="D83" s="12">
        <v>30</v>
      </c>
      <c r="E83" s="14">
        <v>14</v>
      </c>
      <c r="F83" s="14">
        <v>30</v>
      </c>
      <c r="G83" s="14">
        <v>17</v>
      </c>
      <c r="H83" s="14">
        <v>1</v>
      </c>
      <c r="I83" s="14">
        <v>0</v>
      </c>
      <c r="J83" s="210">
        <v>0</v>
      </c>
      <c r="K83" s="210"/>
    </row>
    <row r="84" spans="1:11" ht="12.75">
      <c r="A84" s="9"/>
      <c r="B84" s="9"/>
      <c r="C84" s="16" t="s">
        <v>4103</v>
      </c>
      <c r="D84" s="12">
        <v>23</v>
      </c>
      <c r="E84" s="14">
        <v>14</v>
      </c>
      <c r="F84" s="14">
        <v>23</v>
      </c>
      <c r="G84" s="14">
        <v>17</v>
      </c>
      <c r="H84" s="14">
        <v>0</v>
      </c>
      <c r="I84" s="14">
        <v>0</v>
      </c>
      <c r="J84" s="210">
        <v>0</v>
      </c>
      <c r="K84" s="210"/>
    </row>
    <row r="85" spans="1:11" ht="12.75">
      <c r="A85" s="9"/>
      <c r="B85" s="9"/>
      <c r="C85" s="16" t="s">
        <v>4107</v>
      </c>
      <c r="D85" s="12">
        <v>0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210">
        <v>0</v>
      </c>
      <c r="K85" s="210"/>
    </row>
    <row r="86" spans="1:11" ht="12.75">
      <c r="A86" s="9"/>
      <c r="B86" s="9"/>
      <c r="C86" s="16" t="s">
        <v>4104</v>
      </c>
      <c r="D86" s="12">
        <v>7</v>
      </c>
      <c r="E86" s="14">
        <v>0</v>
      </c>
      <c r="F86" s="14">
        <v>7</v>
      </c>
      <c r="G86" s="14">
        <v>0</v>
      </c>
      <c r="H86" s="14">
        <v>0</v>
      </c>
      <c r="I86" s="14">
        <v>0</v>
      </c>
      <c r="J86" s="210">
        <v>0</v>
      </c>
      <c r="K86" s="210"/>
    </row>
    <row r="87" spans="1:11" ht="12.75">
      <c r="A87" s="9" t="s">
        <v>2130</v>
      </c>
      <c r="B87" s="9" t="s">
        <v>2131</v>
      </c>
      <c r="C87" s="16" t="s">
        <v>4081</v>
      </c>
      <c r="D87" s="12">
        <v>38</v>
      </c>
      <c r="E87" s="14">
        <v>19</v>
      </c>
      <c r="F87" s="14">
        <v>37</v>
      </c>
      <c r="G87" s="14">
        <v>18</v>
      </c>
      <c r="H87" s="14">
        <v>16</v>
      </c>
      <c r="I87" s="14">
        <v>0</v>
      </c>
      <c r="J87" s="210">
        <v>0</v>
      </c>
      <c r="K87" s="210"/>
    </row>
    <row r="88" spans="1:11" ht="12.75">
      <c r="A88" s="9"/>
      <c r="B88" s="9"/>
      <c r="C88" s="16" t="s">
        <v>4103</v>
      </c>
      <c r="D88" s="12">
        <v>21</v>
      </c>
      <c r="E88" s="14">
        <v>15</v>
      </c>
      <c r="F88" s="14">
        <v>21</v>
      </c>
      <c r="G88" s="14">
        <v>18</v>
      </c>
      <c r="H88" s="14">
        <v>12</v>
      </c>
      <c r="I88" s="14">
        <v>0</v>
      </c>
      <c r="J88" s="210">
        <v>0</v>
      </c>
      <c r="K88" s="210"/>
    </row>
    <row r="89" spans="1:11" ht="12.75">
      <c r="A89" s="9"/>
      <c r="B89" s="9"/>
      <c r="C89" s="16" t="s">
        <v>4107</v>
      </c>
      <c r="D89" s="12">
        <v>0</v>
      </c>
      <c r="E89" s="14">
        <v>0</v>
      </c>
      <c r="F89" s="14">
        <v>0</v>
      </c>
      <c r="G89" s="14">
        <v>0</v>
      </c>
      <c r="H89" s="14">
        <v>4</v>
      </c>
      <c r="I89" s="14">
        <v>0</v>
      </c>
      <c r="J89" s="210">
        <v>0</v>
      </c>
      <c r="K89" s="210"/>
    </row>
    <row r="90" spans="1:11" ht="12.75">
      <c r="A90" s="9"/>
      <c r="B90" s="9"/>
      <c r="C90" s="16" t="s">
        <v>4104</v>
      </c>
      <c r="D90" s="12">
        <v>17</v>
      </c>
      <c r="E90" s="14">
        <v>4</v>
      </c>
      <c r="F90" s="14">
        <v>16</v>
      </c>
      <c r="G90" s="14">
        <v>0</v>
      </c>
      <c r="H90" s="14">
        <v>0</v>
      </c>
      <c r="I90" s="14">
        <v>0</v>
      </c>
      <c r="J90" s="210">
        <v>0</v>
      </c>
      <c r="K90" s="210"/>
    </row>
    <row r="91" spans="1:11" ht="12.75">
      <c r="A91" s="9" t="s">
        <v>2139</v>
      </c>
      <c r="B91" s="9" t="s">
        <v>2140</v>
      </c>
      <c r="C91" s="16" t="s">
        <v>4081</v>
      </c>
      <c r="D91" s="12">
        <v>48</v>
      </c>
      <c r="E91" s="14">
        <v>10</v>
      </c>
      <c r="F91" s="14">
        <v>45</v>
      </c>
      <c r="G91" s="14">
        <v>22</v>
      </c>
      <c r="H91" s="14">
        <v>13</v>
      </c>
      <c r="I91" s="14">
        <v>0</v>
      </c>
      <c r="J91" s="210">
        <v>0</v>
      </c>
      <c r="K91" s="210"/>
    </row>
    <row r="92" spans="1:11" ht="12.75">
      <c r="A92" s="9"/>
      <c r="B92" s="9"/>
      <c r="C92" s="16" t="s">
        <v>4103</v>
      </c>
      <c r="D92" s="12">
        <v>32</v>
      </c>
      <c r="E92" s="14">
        <v>10</v>
      </c>
      <c r="F92" s="14">
        <v>29</v>
      </c>
      <c r="G92" s="14">
        <v>22</v>
      </c>
      <c r="H92" s="14">
        <v>9</v>
      </c>
      <c r="I92" s="14">
        <v>0</v>
      </c>
      <c r="J92" s="210">
        <v>0</v>
      </c>
      <c r="K92" s="210"/>
    </row>
    <row r="93" spans="1:11" ht="12.75">
      <c r="A93" s="9"/>
      <c r="B93" s="9"/>
      <c r="C93" s="16" t="s">
        <v>4107</v>
      </c>
      <c r="D93" s="12">
        <v>0</v>
      </c>
      <c r="E93" s="14">
        <v>0</v>
      </c>
      <c r="F93" s="14">
        <v>0</v>
      </c>
      <c r="G93" s="14">
        <v>0</v>
      </c>
      <c r="H93" s="14">
        <v>4</v>
      </c>
      <c r="I93" s="14">
        <v>0</v>
      </c>
      <c r="J93" s="210">
        <v>0</v>
      </c>
      <c r="K93" s="210"/>
    </row>
    <row r="94" spans="1:11" ht="12.75">
      <c r="A94" s="9"/>
      <c r="B94" s="9"/>
      <c r="C94" s="16" t="s">
        <v>4104</v>
      </c>
      <c r="D94" s="12">
        <v>16</v>
      </c>
      <c r="E94" s="14">
        <v>0</v>
      </c>
      <c r="F94" s="14">
        <v>16</v>
      </c>
      <c r="G94" s="14">
        <v>0</v>
      </c>
      <c r="H94" s="14">
        <v>0</v>
      </c>
      <c r="I94" s="14">
        <v>0</v>
      </c>
      <c r="J94" s="210">
        <v>0</v>
      </c>
      <c r="K94" s="210"/>
    </row>
    <row r="95" spans="1:11" ht="12.75">
      <c r="A95" s="9" t="s">
        <v>2150</v>
      </c>
      <c r="B95" s="9" t="s">
        <v>2151</v>
      </c>
      <c r="C95" s="16" t="s">
        <v>4081</v>
      </c>
      <c r="D95" s="12">
        <v>52</v>
      </c>
      <c r="E95" s="14">
        <v>7</v>
      </c>
      <c r="F95" s="14">
        <v>49</v>
      </c>
      <c r="G95" s="14">
        <v>41</v>
      </c>
      <c r="H95" s="14">
        <v>5</v>
      </c>
      <c r="I95" s="14">
        <v>0</v>
      </c>
      <c r="J95" s="210">
        <v>0</v>
      </c>
      <c r="K95" s="210"/>
    </row>
    <row r="96" spans="1:11" ht="12.75">
      <c r="A96" s="9"/>
      <c r="B96" s="9"/>
      <c r="C96" s="16" t="s">
        <v>4103</v>
      </c>
      <c r="D96" s="12">
        <v>35</v>
      </c>
      <c r="E96" s="14">
        <v>7</v>
      </c>
      <c r="F96" s="14">
        <v>32</v>
      </c>
      <c r="G96" s="14">
        <v>31</v>
      </c>
      <c r="H96" s="14">
        <v>2</v>
      </c>
      <c r="I96" s="14">
        <v>0</v>
      </c>
      <c r="J96" s="210">
        <v>0</v>
      </c>
      <c r="K96" s="210"/>
    </row>
    <row r="97" spans="1:11" ht="12.75">
      <c r="A97" s="9"/>
      <c r="B97" s="9"/>
      <c r="C97" s="16" t="s">
        <v>4107</v>
      </c>
      <c r="D97" s="12">
        <v>0</v>
      </c>
      <c r="E97" s="14">
        <v>0</v>
      </c>
      <c r="F97" s="14">
        <v>0</v>
      </c>
      <c r="G97" s="14">
        <v>10</v>
      </c>
      <c r="H97" s="14">
        <v>3</v>
      </c>
      <c r="I97" s="14">
        <v>0</v>
      </c>
      <c r="J97" s="210">
        <v>0</v>
      </c>
      <c r="K97" s="210"/>
    </row>
    <row r="98" spans="1:11" ht="12.75">
      <c r="A98" s="9"/>
      <c r="B98" s="9"/>
      <c r="C98" s="16" t="s">
        <v>4104</v>
      </c>
      <c r="D98" s="12">
        <v>17</v>
      </c>
      <c r="E98" s="14">
        <v>0</v>
      </c>
      <c r="F98" s="14">
        <v>17</v>
      </c>
      <c r="G98" s="14">
        <v>0</v>
      </c>
      <c r="H98" s="14">
        <v>0</v>
      </c>
      <c r="I98" s="14">
        <v>0</v>
      </c>
      <c r="J98" s="210">
        <v>0</v>
      </c>
      <c r="K98" s="210"/>
    </row>
    <row r="99" spans="1:11" ht="12.75">
      <c r="A99" s="9" t="s">
        <v>2160</v>
      </c>
      <c r="B99" s="9" t="s">
        <v>2161</v>
      </c>
      <c r="C99" s="16" t="s">
        <v>4081</v>
      </c>
      <c r="D99" s="12">
        <v>45</v>
      </c>
      <c r="E99" s="14">
        <v>12</v>
      </c>
      <c r="F99" s="14">
        <v>41</v>
      </c>
      <c r="G99" s="14">
        <v>20</v>
      </c>
      <c r="H99" s="14">
        <v>17</v>
      </c>
      <c r="I99" s="14">
        <v>0</v>
      </c>
      <c r="J99" s="210">
        <v>0</v>
      </c>
      <c r="K99" s="210"/>
    </row>
    <row r="100" spans="1:11" ht="12.75">
      <c r="A100" s="9"/>
      <c r="B100" s="9"/>
      <c r="C100" s="16" t="s">
        <v>4103</v>
      </c>
      <c r="D100" s="12">
        <v>27</v>
      </c>
      <c r="E100" s="14">
        <v>12</v>
      </c>
      <c r="F100" s="14">
        <v>23</v>
      </c>
      <c r="G100" s="14">
        <v>20</v>
      </c>
      <c r="H100" s="14">
        <v>5</v>
      </c>
      <c r="I100" s="14">
        <v>0</v>
      </c>
      <c r="J100" s="210">
        <v>0</v>
      </c>
      <c r="K100" s="210"/>
    </row>
    <row r="101" spans="1:11" ht="12.75">
      <c r="A101" s="9"/>
      <c r="B101" s="9"/>
      <c r="C101" s="16" t="s">
        <v>4107</v>
      </c>
      <c r="D101" s="12">
        <v>0</v>
      </c>
      <c r="E101" s="14">
        <v>0</v>
      </c>
      <c r="F101" s="14">
        <v>0</v>
      </c>
      <c r="G101" s="14">
        <v>0</v>
      </c>
      <c r="H101" s="14">
        <v>12</v>
      </c>
      <c r="I101" s="14">
        <v>0</v>
      </c>
      <c r="J101" s="210">
        <v>0</v>
      </c>
      <c r="K101" s="210"/>
    </row>
    <row r="102" spans="1:11" ht="12.75">
      <c r="A102" s="9"/>
      <c r="B102" s="9"/>
      <c r="C102" s="16" t="s">
        <v>4104</v>
      </c>
      <c r="D102" s="12">
        <v>18</v>
      </c>
      <c r="E102" s="14">
        <v>0</v>
      </c>
      <c r="F102" s="14">
        <v>18</v>
      </c>
      <c r="G102" s="14">
        <v>0</v>
      </c>
      <c r="H102" s="14">
        <v>0</v>
      </c>
      <c r="I102" s="14">
        <v>0</v>
      </c>
      <c r="J102" s="210">
        <v>0</v>
      </c>
      <c r="K102" s="210"/>
    </row>
    <row r="103" spans="1:11" ht="12.75">
      <c r="A103" s="9" t="s">
        <v>2172</v>
      </c>
      <c r="B103" s="9" t="s">
        <v>2173</v>
      </c>
      <c r="C103" s="16" t="s">
        <v>4081</v>
      </c>
      <c r="D103" s="12">
        <v>41</v>
      </c>
      <c r="E103" s="14">
        <v>3</v>
      </c>
      <c r="F103" s="14">
        <v>38</v>
      </c>
      <c r="G103" s="14">
        <v>16</v>
      </c>
      <c r="H103" s="14">
        <v>7</v>
      </c>
      <c r="I103" s="14">
        <v>0</v>
      </c>
      <c r="J103" s="210">
        <v>0</v>
      </c>
      <c r="K103" s="210"/>
    </row>
    <row r="104" spans="1:11" ht="12.75">
      <c r="A104" s="9"/>
      <c r="B104" s="9"/>
      <c r="C104" s="16" t="s">
        <v>4103</v>
      </c>
      <c r="D104" s="12">
        <v>27</v>
      </c>
      <c r="E104" s="14">
        <v>3</v>
      </c>
      <c r="F104" s="14">
        <v>24</v>
      </c>
      <c r="G104" s="14">
        <v>16</v>
      </c>
      <c r="H104" s="14">
        <v>7</v>
      </c>
      <c r="I104" s="14">
        <v>0</v>
      </c>
      <c r="J104" s="210">
        <v>0</v>
      </c>
      <c r="K104" s="210"/>
    </row>
    <row r="105" spans="1:11" ht="12.75">
      <c r="A105" s="9"/>
      <c r="B105" s="9"/>
      <c r="C105" s="16" t="s">
        <v>4104</v>
      </c>
      <c r="D105" s="12">
        <v>14</v>
      </c>
      <c r="E105" s="14">
        <v>0</v>
      </c>
      <c r="F105" s="14">
        <v>14</v>
      </c>
      <c r="G105" s="14">
        <v>0</v>
      </c>
      <c r="H105" s="14">
        <v>0</v>
      </c>
      <c r="I105" s="14">
        <v>0</v>
      </c>
      <c r="J105" s="210">
        <v>0</v>
      </c>
      <c r="K105" s="210"/>
    </row>
    <row r="106" spans="1:11" ht="12.75">
      <c r="A106" s="9" t="s">
        <v>2181</v>
      </c>
      <c r="B106" s="9" t="s">
        <v>2182</v>
      </c>
      <c r="C106" s="16" t="s">
        <v>4081</v>
      </c>
      <c r="D106" s="12">
        <v>35</v>
      </c>
      <c r="E106" s="14">
        <v>4</v>
      </c>
      <c r="F106" s="14">
        <v>35</v>
      </c>
      <c r="G106" s="14">
        <v>30</v>
      </c>
      <c r="H106" s="14">
        <v>17</v>
      </c>
      <c r="I106" s="14">
        <v>0</v>
      </c>
      <c r="J106" s="210">
        <v>0</v>
      </c>
      <c r="K106" s="210"/>
    </row>
    <row r="107" spans="1:11" ht="12.75">
      <c r="A107" s="9"/>
      <c r="B107" s="9"/>
      <c r="C107" s="16" t="s">
        <v>4103</v>
      </c>
      <c r="D107" s="12">
        <v>19</v>
      </c>
      <c r="E107" s="14">
        <v>4</v>
      </c>
      <c r="F107" s="14">
        <v>19</v>
      </c>
      <c r="G107" s="14">
        <v>24</v>
      </c>
      <c r="H107" s="14">
        <v>6</v>
      </c>
      <c r="I107" s="14">
        <v>0</v>
      </c>
      <c r="J107" s="210">
        <v>0</v>
      </c>
      <c r="K107" s="210"/>
    </row>
    <row r="108" spans="1:11" ht="12.75">
      <c r="A108" s="9"/>
      <c r="B108" s="9"/>
      <c r="C108" s="16" t="s">
        <v>4107</v>
      </c>
      <c r="D108" s="12">
        <v>0</v>
      </c>
      <c r="E108" s="14">
        <v>0</v>
      </c>
      <c r="F108" s="14">
        <v>0</v>
      </c>
      <c r="G108" s="14">
        <v>6</v>
      </c>
      <c r="H108" s="14">
        <v>11</v>
      </c>
      <c r="I108" s="14">
        <v>0</v>
      </c>
      <c r="J108" s="210">
        <v>0</v>
      </c>
      <c r="K108" s="210"/>
    </row>
    <row r="109" spans="1:11" ht="12.75">
      <c r="A109" s="9"/>
      <c r="B109" s="9"/>
      <c r="C109" s="16" t="s">
        <v>4104</v>
      </c>
      <c r="D109" s="12">
        <v>16</v>
      </c>
      <c r="E109" s="14">
        <v>0</v>
      </c>
      <c r="F109" s="14">
        <v>16</v>
      </c>
      <c r="G109" s="14">
        <v>0</v>
      </c>
      <c r="H109" s="14">
        <v>0</v>
      </c>
      <c r="I109" s="14">
        <v>0</v>
      </c>
      <c r="J109" s="210">
        <v>0</v>
      </c>
      <c r="K109" s="210"/>
    </row>
    <row r="110" spans="1:11" ht="12.75">
      <c r="A110" s="9" t="s">
        <v>2194</v>
      </c>
      <c r="B110" s="9" t="s">
        <v>2195</v>
      </c>
      <c r="C110" s="16" t="s">
        <v>4081</v>
      </c>
      <c r="D110" s="12">
        <v>22</v>
      </c>
      <c r="E110" s="14">
        <v>2</v>
      </c>
      <c r="F110" s="14">
        <v>22</v>
      </c>
      <c r="G110" s="14">
        <v>6</v>
      </c>
      <c r="H110" s="14">
        <v>0</v>
      </c>
      <c r="I110" s="14">
        <v>0</v>
      </c>
      <c r="J110" s="210">
        <v>1</v>
      </c>
      <c r="K110" s="210"/>
    </row>
    <row r="111" spans="1:11" ht="12.75">
      <c r="A111" s="9"/>
      <c r="B111" s="9"/>
      <c r="C111" s="16" t="s">
        <v>4103</v>
      </c>
      <c r="D111" s="12">
        <v>20</v>
      </c>
      <c r="E111" s="14">
        <v>2</v>
      </c>
      <c r="F111" s="14">
        <v>20</v>
      </c>
      <c r="G111" s="14">
        <v>6</v>
      </c>
      <c r="H111" s="14">
        <v>0</v>
      </c>
      <c r="I111" s="14">
        <v>0</v>
      </c>
      <c r="J111" s="210">
        <v>1</v>
      </c>
      <c r="K111" s="210"/>
    </row>
    <row r="112" spans="1:11" ht="12.75">
      <c r="A112" s="9"/>
      <c r="B112" s="9"/>
      <c r="C112" s="16" t="s">
        <v>4104</v>
      </c>
      <c r="D112" s="12">
        <v>2</v>
      </c>
      <c r="E112" s="14">
        <v>0</v>
      </c>
      <c r="F112" s="14">
        <v>2</v>
      </c>
      <c r="G112" s="14">
        <v>0</v>
      </c>
      <c r="H112" s="14">
        <v>0</v>
      </c>
      <c r="I112" s="14">
        <v>0</v>
      </c>
      <c r="J112" s="210">
        <v>0</v>
      </c>
      <c r="K112" s="210"/>
    </row>
    <row r="113" spans="1:11" ht="12.75">
      <c r="A113" s="9" t="s">
        <v>2204</v>
      </c>
      <c r="B113" s="9" t="s">
        <v>2205</v>
      </c>
      <c r="C113" s="16" t="s">
        <v>4081</v>
      </c>
      <c r="D113" s="12">
        <v>33</v>
      </c>
      <c r="E113" s="14">
        <v>1</v>
      </c>
      <c r="F113" s="14">
        <v>33</v>
      </c>
      <c r="G113" s="14">
        <v>25</v>
      </c>
      <c r="H113" s="14">
        <v>7</v>
      </c>
      <c r="I113" s="14">
        <v>0</v>
      </c>
      <c r="J113" s="210">
        <v>0</v>
      </c>
      <c r="K113" s="210"/>
    </row>
    <row r="114" spans="1:11" ht="12.75">
      <c r="A114" s="9"/>
      <c r="B114" s="9"/>
      <c r="C114" s="16" t="s">
        <v>4103</v>
      </c>
      <c r="D114" s="12">
        <v>20</v>
      </c>
      <c r="E114" s="14">
        <v>1</v>
      </c>
      <c r="F114" s="14">
        <v>20</v>
      </c>
      <c r="G114" s="14">
        <v>14</v>
      </c>
      <c r="H114" s="14">
        <v>0</v>
      </c>
      <c r="I114" s="14">
        <v>0</v>
      </c>
      <c r="J114" s="210">
        <v>0</v>
      </c>
      <c r="K114" s="210"/>
    </row>
    <row r="115" spans="1:11" ht="12.75">
      <c r="A115" s="9"/>
      <c r="B115" s="9"/>
      <c r="C115" s="16" t="s">
        <v>4107</v>
      </c>
      <c r="D115" s="12">
        <v>0</v>
      </c>
      <c r="E115" s="14">
        <v>0</v>
      </c>
      <c r="F115" s="14">
        <v>0</v>
      </c>
      <c r="G115" s="14">
        <v>0</v>
      </c>
      <c r="H115" s="14">
        <v>7</v>
      </c>
      <c r="I115" s="14">
        <v>0</v>
      </c>
      <c r="J115" s="210">
        <v>0</v>
      </c>
      <c r="K115" s="210"/>
    </row>
    <row r="116" spans="1:11" ht="12.75">
      <c r="A116" s="9"/>
      <c r="B116" s="9"/>
      <c r="C116" s="16" t="s">
        <v>4104</v>
      </c>
      <c r="D116" s="12">
        <v>13</v>
      </c>
      <c r="E116" s="14">
        <v>0</v>
      </c>
      <c r="F116" s="14">
        <v>13</v>
      </c>
      <c r="G116" s="14">
        <v>0</v>
      </c>
      <c r="H116" s="14">
        <v>0</v>
      </c>
      <c r="I116" s="14">
        <v>0</v>
      </c>
      <c r="J116" s="210">
        <v>0</v>
      </c>
      <c r="K116" s="210"/>
    </row>
    <row r="117" spans="1:11" ht="12.75">
      <c r="A117" s="9"/>
      <c r="B117" s="9"/>
      <c r="C117" s="16" t="s">
        <v>4105</v>
      </c>
      <c r="D117" s="12">
        <v>0</v>
      </c>
      <c r="E117" s="14">
        <v>0</v>
      </c>
      <c r="F117" s="14">
        <v>0</v>
      </c>
      <c r="G117" s="14">
        <v>11</v>
      </c>
      <c r="H117" s="14">
        <v>0</v>
      </c>
      <c r="I117" s="14">
        <v>0</v>
      </c>
      <c r="J117" s="210">
        <v>0</v>
      </c>
      <c r="K117" s="210"/>
    </row>
    <row r="118" spans="1:11" ht="12.75">
      <c r="A118" s="9" t="s">
        <v>2211</v>
      </c>
      <c r="B118" s="9" t="s">
        <v>2212</v>
      </c>
      <c r="C118" s="16" t="s">
        <v>4081</v>
      </c>
      <c r="D118" s="12">
        <v>25</v>
      </c>
      <c r="E118" s="14">
        <v>2</v>
      </c>
      <c r="F118" s="14">
        <v>25</v>
      </c>
      <c r="G118" s="14">
        <v>21</v>
      </c>
      <c r="H118" s="14">
        <v>0</v>
      </c>
      <c r="I118" s="14">
        <v>0</v>
      </c>
      <c r="J118" s="210">
        <v>0</v>
      </c>
      <c r="K118" s="210"/>
    </row>
    <row r="119" spans="1:11" ht="12.75">
      <c r="A119" s="9"/>
      <c r="B119" s="9"/>
      <c r="C119" s="16" t="s">
        <v>4103</v>
      </c>
      <c r="D119" s="12">
        <v>11</v>
      </c>
      <c r="E119" s="14">
        <v>2</v>
      </c>
      <c r="F119" s="14">
        <v>11</v>
      </c>
      <c r="G119" s="14">
        <v>19</v>
      </c>
      <c r="H119" s="14">
        <v>0</v>
      </c>
      <c r="I119" s="14">
        <v>0</v>
      </c>
      <c r="J119" s="210">
        <v>0</v>
      </c>
      <c r="K119" s="210"/>
    </row>
    <row r="120" spans="1:11" ht="12.75">
      <c r="A120" s="9"/>
      <c r="B120" s="9"/>
      <c r="C120" s="16" t="s">
        <v>4104</v>
      </c>
      <c r="D120" s="12">
        <v>6</v>
      </c>
      <c r="E120" s="14">
        <v>0</v>
      </c>
      <c r="F120" s="14">
        <v>6</v>
      </c>
      <c r="G120" s="14">
        <v>0</v>
      </c>
      <c r="H120" s="14">
        <v>0</v>
      </c>
      <c r="I120" s="14">
        <v>0</v>
      </c>
      <c r="J120" s="210">
        <v>0</v>
      </c>
      <c r="K120" s="210"/>
    </row>
    <row r="121" spans="1:11" ht="12.75">
      <c r="A121" s="9"/>
      <c r="B121" s="9"/>
      <c r="C121" s="16" t="s">
        <v>4105</v>
      </c>
      <c r="D121" s="12">
        <v>0</v>
      </c>
      <c r="E121" s="14">
        <v>0</v>
      </c>
      <c r="F121" s="14">
        <v>0</v>
      </c>
      <c r="G121" s="14">
        <v>2</v>
      </c>
      <c r="H121" s="14">
        <v>0</v>
      </c>
      <c r="I121" s="14">
        <v>0</v>
      </c>
      <c r="J121" s="210">
        <v>0</v>
      </c>
      <c r="K121" s="210"/>
    </row>
    <row r="122" spans="1:11" ht="12.75">
      <c r="A122" s="9"/>
      <c r="B122" s="9"/>
      <c r="C122" s="16" t="s">
        <v>4106</v>
      </c>
      <c r="D122" s="12">
        <v>8</v>
      </c>
      <c r="E122" s="14">
        <v>0</v>
      </c>
      <c r="F122" s="14">
        <v>8</v>
      </c>
      <c r="G122" s="14">
        <v>0</v>
      </c>
      <c r="H122" s="14">
        <v>0</v>
      </c>
      <c r="I122" s="14">
        <v>0</v>
      </c>
      <c r="J122" s="210">
        <v>0</v>
      </c>
      <c r="K122" s="210"/>
    </row>
    <row r="123" spans="1:11" ht="12.75">
      <c r="A123" s="9" t="s">
        <v>2220</v>
      </c>
      <c r="B123" s="9" t="s">
        <v>2221</v>
      </c>
      <c r="C123" s="16" t="s">
        <v>4081</v>
      </c>
      <c r="D123" s="12">
        <v>16</v>
      </c>
      <c r="E123" s="14">
        <v>0</v>
      </c>
      <c r="F123" s="14">
        <v>16</v>
      </c>
      <c r="G123" s="14">
        <v>21</v>
      </c>
      <c r="H123" s="14">
        <v>0</v>
      </c>
      <c r="I123" s="14">
        <v>0</v>
      </c>
      <c r="J123" s="210">
        <v>0</v>
      </c>
      <c r="K123" s="210"/>
    </row>
    <row r="124" spans="1:11" ht="12.75">
      <c r="A124" s="9"/>
      <c r="B124" s="9"/>
      <c r="C124" s="16" t="s">
        <v>4103</v>
      </c>
      <c r="D124" s="12">
        <v>16</v>
      </c>
      <c r="E124" s="14">
        <v>0</v>
      </c>
      <c r="F124" s="14">
        <v>16</v>
      </c>
      <c r="G124" s="14">
        <v>14</v>
      </c>
      <c r="H124" s="14">
        <v>0</v>
      </c>
      <c r="I124" s="14">
        <v>0</v>
      </c>
      <c r="J124" s="210">
        <v>0</v>
      </c>
      <c r="K124" s="210"/>
    </row>
    <row r="125" spans="1:11" ht="12.75">
      <c r="A125" s="9"/>
      <c r="B125" s="9"/>
      <c r="C125" s="16" t="s">
        <v>4107</v>
      </c>
      <c r="D125" s="12">
        <v>0</v>
      </c>
      <c r="E125" s="14">
        <v>0</v>
      </c>
      <c r="F125" s="14">
        <v>0</v>
      </c>
      <c r="G125" s="14">
        <v>3</v>
      </c>
      <c r="H125" s="14">
        <v>0</v>
      </c>
      <c r="I125" s="14">
        <v>0</v>
      </c>
      <c r="J125" s="210">
        <v>0</v>
      </c>
      <c r="K125" s="210"/>
    </row>
    <row r="126" spans="1:11" ht="12.75">
      <c r="A126" s="9"/>
      <c r="B126" s="9"/>
      <c r="C126" s="16" t="s">
        <v>4105</v>
      </c>
      <c r="D126" s="12">
        <v>0</v>
      </c>
      <c r="E126" s="14">
        <v>0</v>
      </c>
      <c r="F126" s="14">
        <v>0</v>
      </c>
      <c r="G126" s="14">
        <v>4</v>
      </c>
      <c r="H126" s="14">
        <v>0</v>
      </c>
      <c r="I126" s="14">
        <v>0</v>
      </c>
      <c r="J126" s="210">
        <v>0</v>
      </c>
      <c r="K126" s="210"/>
    </row>
    <row r="127" spans="1:11" ht="12.75">
      <c r="A127" s="9" t="s">
        <v>2229</v>
      </c>
      <c r="B127" s="9" t="s">
        <v>2230</v>
      </c>
      <c r="C127" s="16" t="s">
        <v>4081</v>
      </c>
      <c r="D127" s="12">
        <v>13</v>
      </c>
      <c r="E127" s="14">
        <v>1</v>
      </c>
      <c r="F127" s="14">
        <v>12</v>
      </c>
      <c r="G127" s="14">
        <v>28</v>
      </c>
      <c r="H127" s="14">
        <v>4</v>
      </c>
      <c r="I127" s="14">
        <v>0</v>
      </c>
      <c r="J127" s="210">
        <v>0</v>
      </c>
      <c r="K127" s="210"/>
    </row>
    <row r="128" spans="1:11" ht="12.75">
      <c r="A128" s="9"/>
      <c r="B128" s="9"/>
      <c r="C128" s="16" t="s">
        <v>4103</v>
      </c>
      <c r="D128" s="12">
        <v>13</v>
      </c>
      <c r="E128" s="14">
        <v>1</v>
      </c>
      <c r="F128" s="14">
        <v>12</v>
      </c>
      <c r="G128" s="14">
        <v>17</v>
      </c>
      <c r="H128" s="14">
        <v>0</v>
      </c>
      <c r="I128" s="14">
        <v>0</v>
      </c>
      <c r="J128" s="210">
        <v>0</v>
      </c>
      <c r="K128" s="210"/>
    </row>
    <row r="129" spans="1:11" ht="12.75">
      <c r="A129" s="9"/>
      <c r="B129" s="9"/>
      <c r="C129" s="16" t="s">
        <v>4107</v>
      </c>
      <c r="D129" s="12">
        <v>0</v>
      </c>
      <c r="E129" s="14">
        <v>0</v>
      </c>
      <c r="F129" s="14">
        <v>0</v>
      </c>
      <c r="G129" s="14">
        <v>4</v>
      </c>
      <c r="H129" s="14">
        <v>4</v>
      </c>
      <c r="I129" s="14">
        <v>0</v>
      </c>
      <c r="J129" s="210">
        <v>0</v>
      </c>
      <c r="K129" s="210"/>
    </row>
    <row r="130" spans="1:11" ht="12.75">
      <c r="A130" s="9"/>
      <c r="B130" s="9"/>
      <c r="C130" s="16" t="s">
        <v>4105</v>
      </c>
      <c r="D130" s="12">
        <v>0</v>
      </c>
      <c r="E130" s="14">
        <v>0</v>
      </c>
      <c r="F130" s="14">
        <v>0</v>
      </c>
      <c r="G130" s="14">
        <v>7</v>
      </c>
      <c r="H130" s="14">
        <v>0</v>
      </c>
      <c r="I130" s="14">
        <v>0</v>
      </c>
      <c r="J130" s="210">
        <v>0</v>
      </c>
      <c r="K130" s="210"/>
    </row>
    <row r="131" spans="1:11" ht="12.75">
      <c r="A131" s="9" t="s">
        <v>2238</v>
      </c>
      <c r="B131" s="9" t="s">
        <v>2239</v>
      </c>
      <c r="C131" s="16" t="s">
        <v>4081</v>
      </c>
      <c r="D131" s="12">
        <v>20</v>
      </c>
      <c r="E131" s="14">
        <v>2</v>
      </c>
      <c r="F131" s="14">
        <v>20</v>
      </c>
      <c r="G131" s="14">
        <v>29</v>
      </c>
      <c r="H131" s="14">
        <v>15</v>
      </c>
      <c r="I131" s="14">
        <v>0</v>
      </c>
      <c r="J131" s="210">
        <v>0</v>
      </c>
      <c r="K131" s="210"/>
    </row>
    <row r="132" spans="1:11" ht="12.75">
      <c r="A132" s="9"/>
      <c r="B132" s="9"/>
      <c r="C132" s="16" t="s">
        <v>4103</v>
      </c>
      <c r="D132" s="12">
        <v>12</v>
      </c>
      <c r="E132" s="14">
        <v>2</v>
      </c>
      <c r="F132" s="14">
        <v>12</v>
      </c>
      <c r="G132" s="14">
        <v>21</v>
      </c>
      <c r="H132" s="14">
        <v>9</v>
      </c>
      <c r="I132" s="14">
        <v>0</v>
      </c>
      <c r="J132" s="210">
        <v>0</v>
      </c>
      <c r="K132" s="210"/>
    </row>
    <row r="133" spans="1:11" ht="12.75">
      <c r="A133" s="9"/>
      <c r="B133" s="9"/>
      <c r="C133" s="16" t="s">
        <v>4107</v>
      </c>
      <c r="D133" s="12">
        <v>0</v>
      </c>
      <c r="E133" s="14">
        <v>0</v>
      </c>
      <c r="F133" s="14">
        <v>0</v>
      </c>
      <c r="G133" s="14">
        <v>8</v>
      </c>
      <c r="H133" s="14">
        <v>6</v>
      </c>
      <c r="I133" s="14">
        <v>0</v>
      </c>
      <c r="J133" s="210">
        <v>0</v>
      </c>
      <c r="K133" s="210"/>
    </row>
    <row r="134" spans="1:11" ht="12.75">
      <c r="A134" s="9"/>
      <c r="B134" s="9"/>
      <c r="C134" s="16" t="s">
        <v>4104</v>
      </c>
      <c r="D134" s="12">
        <v>8</v>
      </c>
      <c r="E134" s="14">
        <v>0</v>
      </c>
      <c r="F134" s="14">
        <v>8</v>
      </c>
      <c r="G134" s="14">
        <v>0</v>
      </c>
      <c r="H134" s="14">
        <v>0</v>
      </c>
      <c r="I134" s="14">
        <v>0</v>
      </c>
      <c r="J134" s="210">
        <v>0</v>
      </c>
      <c r="K134" s="210"/>
    </row>
    <row r="135" spans="1:11" ht="12.75">
      <c r="A135" s="9" t="s">
        <v>2247</v>
      </c>
      <c r="B135" s="9" t="s">
        <v>2248</v>
      </c>
      <c r="C135" s="16" t="s">
        <v>4081</v>
      </c>
      <c r="D135" s="12">
        <v>15</v>
      </c>
      <c r="E135" s="14">
        <v>0</v>
      </c>
      <c r="F135" s="14">
        <v>15</v>
      </c>
      <c r="G135" s="14">
        <v>25</v>
      </c>
      <c r="H135" s="14">
        <v>12</v>
      </c>
      <c r="I135" s="14">
        <v>0</v>
      </c>
      <c r="J135" s="210">
        <v>2</v>
      </c>
      <c r="K135" s="210"/>
    </row>
    <row r="136" spans="1:11" ht="12.75">
      <c r="A136" s="9"/>
      <c r="B136" s="9"/>
      <c r="C136" s="16" t="s">
        <v>4103</v>
      </c>
      <c r="D136" s="12">
        <v>10</v>
      </c>
      <c r="E136" s="14">
        <v>0</v>
      </c>
      <c r="F136" s="14">
        <v>10</v>
      </c>
      <c r="G136" s="14">
        <v>15</v>
      </c>
      <c r="H136" s="14">
        <v>6</v>
      </c>
      <c r="I136" s="14">
        <v>0</v>
      </c>
      <c r="J136" s="210">
        <v>2</v>
      </c>
      <c r="K136" s="210"/>
    </row>
    <row r="137" spans="1:11" ht="12.75">
      <c r="A137" s="9"/>
      <c r="B137" s="9"/>
      <c r="C137" s="16" t="s">
        <v>4107</v>
      </c>
      <c r="D137" s="12">
        <v>0</v>
      </c>
      <c r="E137" s="14">
        <v>0</v>
      </c>
      <c r="F137" s="14">
        <v>0</v>
      </c>
      <c r="G137" s="14">
        <v>10</v>
      </c>
      <c r="H137" s="14">
        <v>6</v>
      </c>
      <c r="I137" s="14">
        <v>0</v>
      </c>
      <c r="J137" s="210">
        <v>0</v>
      </c>
      <c r="K137" s="210"/>
    </row>
    <row r="138" spans="1:11" ht="12.75">
      <c r="A138" s="9"/>
      <c r="B138" s="9"/>
      <c r="C138" s="16" t="s">
        <v>4104</v>
      </c>
      <c r="D138" s="12">
        <v>5</v>
      </c>
      <c r="E138" s="14">
        <v>0</v>
      </c>
      <c r="F138" s="14">
        <v>5</v>
      </c>
      <c r="G138" s="14">
        <v>0</v>
      </c>
      <c r="H138" s="14">
        <v>0</v>
      </c>
      <c r="I138" s="14">
        <v>0</v>
      </c>
      <c r="J138" s="210">
        <v>0</v>
      </c>
      <c r="K138" s="210"/>
    </row>
    <row r="139" spans="1:11" ht="12.75">
      <c r="A139" s="9" t="s">
        <v>2257</v>
      </c>
      <c r="B139" s="9" t="s">
        <v>2258</v>
      </c>
      <c r="C139" s="16" t="s">
        <v>4081</v>
      </c>
      <c r="D139" s="12">
        <v>14</v>
      </c>
      <c r="E139" s="14">
        <v>1</v>
      </c>
      <c r="F139" s="14">
        <v>13</v>
      </c>
      <c r="G139" s="14">
        <v>6</v>
      </c>
      <c r="H139" s="14">
        <v>0</v>
      </c>
      <c r="I139" s="14">
        <v>0</v>
      </c>
      <c r="J139" s="210">
        <v>2</v>
      </c>
      <c r="K139" s="210"/>
    </row>
    <row r="140" spans="1:11" ht="12.75">
      <c r="A140" s="9"/>
      <c r="B140" s="9"/>
      <c r="C140" s="16" t="s">
        <v>4103</v>
      </c>
      <c r="D140" s="12">
        <v>13</v>
      </c>
      <c r="E140" s="14">
        <v>1</v>
      </c>
      <c r="F140" s="14">
        <v>12</v>
      </c>
      <c r="G140" s="14">
        <v>5</v>
      </c>
      <c r="H140" s="14">
        <v>0</v>
      </c>
      <c r="I140" s="14">
        <v>0</v>
      </c>
      <c r="J140" s="210">
        <v>2</v>
      </c>
      <c r="K140" s="210"/>
    </row>
    <row r="141" spans="1:11" ht="12.75">
      <c r="A141" s="9"/>
      <c r="B141" s="9"/>
      <c r="C141" s="16" t="s">
        <v>4104</v>
      </c>
      <c r="D141" s="12">
        <v>1</v>
      </c>
      <c r="E141" s="14">
        <v>0</v>
      </c>
      <c r="F141" s="14">
        <v>1</v>
      </c>
      <c r="G141" s="14">
        <v>0</v>
      </c>
      <c r="H141" s="14">
        <v>0</v>
      </c>
      <c r="I141" s="14">
        <v>0</v>
      </c>
      <c r="J141" s="210">
        <v>0</v>
      </c>
      <c r="K141" s="210"/>
    </row>
    <row r="142" spans="1:11" ht="12.75">
      <c r="A142" s="9"/>
      <c r="B142" s="9"/>
      <c r="C142" s="16" t="s">
        <v>4105</v>
      </c>
      <c r="D142" s="12">
        <v>0</v>
      </c>
      <c r="E142" s="14">
        <v>0</v>
      </c>
      <c r="F142" s="14">
        <v>0</v>
      </c>
      <c r="G142" s="14">
        <v>1</v>
      </c>
      <c r="H142" s="14">
        <v>0</v>
      </c>
      <c r="I142" s="14">
        <v>0</v>
      </c>
      <c r="J142" s="210">
        <v>0</v>
      </c>
      <c r="K142" s="210"/>
    </row>
    <row r="143" spans="1:11" ht="12.75">
      <c r="A143" s="9" t="s">
        <v>2265</v>
      </c>
      <c r="B143" s="9" t="s">
        <v>2266</v>
      </c>
      <c r="C143" s="16" t="s">
        <v>4081</v>
      </c>
      <c r="D143" s="12">
        <v>52</v>
      </c>
      <c r="E143" s="14">
        <v>5</v>
      </c>
      <c r="F143" s="14">
        <v>51</v>
      </c>
      <c r="G143" s="14">
        <v>27</v>
      </c>
      <c r="H143" s="14">
        <v>0</v>
      </c>
      <c r="I143" s="14">
        <v>0</v>
      </c>
      <c r="J143" s="210">
        <v>0</v>
      </c>
      <c r="K143" s="210"/>
    </row>
    <row r="144" spans="1:11" ht="12.75">
      <c r="A144" s="9"/>
      <c r="B144" s="9"/>
      <c r="C144" s="16" t="s">
        <v>4103</v>
      </c>
      <c r="D144" s="12">
        <v>31</v>
      </c>
      <c r="E144" s="14">
        <v>5</v>
      </c>
      <c r="F144" s="14">
        <v>30</v>
      </c>
      <c r="G144" s="14">
        <v>22</v>
      </c>
      <c r="H144" s="14">
        <v>0</v>
      </c>
      <c r="I144" s="14">
        <v>0</v>
      </c>
      <c r="J144" s="210">
        <v>0</v>
      </c>
      <c r="K144" s="210"/>
    </row>
    <row r="145" spans="1:11" ht="12.75">
      <c r="A145" s="9"/>
      <c r="B145" s="9"/>
      <c r="C145" s="16" t="s">
        <v>4107</v>
      </c>
      <c r="D145" s="12">
        <v>0</v>
      </c>
      <c r="E145" s="14">
        <v>0</v>
      </c>
      <c r="F145" s="14">
        <v>0</v>
      </c>
      <c r="G145" s="14">
        <v>5</v>
      </c>
      <c r="H145" s="14">
        <v>0</v>
      </c>
      <c r="I145" s="14">
        <v>0</v>
      </c>
      <c r="J145" s="210">
        <v>0</v>
      </c>
      <c r="K145" s="210"/>
    </row>
    <row r="146" spans="1:11" ht="12.75">
      <c r="A146" s="9"/>
      <c r="B146" s="9"/>
      <c r="C146" s="16" t="s">
        <v>4104</v>
      </c>
      <c r="D146" s="12">
        <v>19</v>
      </c>
      <c r="E146" s="14">
        <v>0</v>
      </c>
      <c r="F146" s="14">
        <v>19</v>
      </c>
      <c r="G146" s="14">
        <v>0</v>
      </c>
      <c r="H146" s="14">
        <v>0</v>
      </c>
      <c r="I146" s="14">
        <v>0</v>
      </c>
      <c r="J146" s="210">
        <v>0</v>
      </c>
      <c r="K146" s="210"/>
    </row>
    <row r="147" spans="1:11" ht="12.75">
      <c r="A147" s="9"/>
      <c r="B147" s="9"/>
      <c r="C147" s="16" t="s">
        <v>4106</v>
      </c>
      <c r="D147" s="12">
        <v>2</v>
      </c>
      <c r="E147" s="14">
        <v>0</v>
      </c>
      <c r="F147" s="14">
        <v>2</v>
      </c>
      <c r="G147" s="14">
        <v>0</v>
      </c>
      <c r="H147" s="14">
        <v>0</v>
      </c>
      <c r="I147" s="14">
        <v>0</v>
      </c>
      <c r="J147" s="210">
        <v>0</v>
      </c>
      <c r="K147" s="210"/>
    </row>
    <row r="148" spans="1:11" ht="12.75">
      <c r="A148" s="9" t="s">
        <v>2271</v>
      </c>
      <c r="B148" s="9" t="s">
        <v>2272</v>
      </c>
      <c r="C148" s="16" t="s">
        <v>4081</v>
      </c>
      <c r="D148" s="12">
        <v>48</v>
      </c>
      <c r="E148" s="14">
        <v>3</v>
      </c>
      <c r="F148" s="14">
        <v>48</v>
      </c>
      <c r="G148" s="14">
        <v>16</v>
      </c>
      <c r="H148" s="14">
        <v>0</v>
      </c>
      <c r="I148" s="14">
        <v>0</v>
      </c>
      <c r="J148" s="210">
        <v>0</v>
      </c>
      <c r="K148" s="210"/>
    </row>
    <row r="149" spans="1:11" ht="12.75">
      <c r="A149" s="9"/>
      <c r="B149" s="9"/>
      <c r="C149" s="16" t="s">
        <v>4103</v>
      </c>
      <c r="D149" s="12">
        <v>21</v>
      </c>
      <c r="E149" s="14">
        <v>3</v>
      </c>
      <c r="F149" s="14">
        <v>21</v>
      </c>
      <c r="G149" s="14">
        <v>16</v>
      </c>
      <c r="H149" s="14">
        <v>0</v>
      </c>
      <c r="I149" s="14">
        <v>0</v>
      </c>
      <c r="J149" s="210">
        <v>0</v>
      </c>
      <c r="K149" s="210"/>
    </row>
    <row r="150" spans="1:11" ht="12.75">
      <c r="A150" s="9"/>
      <c r="B150" s="9"/>
      <c r="C150" s="16" t="s">
        <v>4104</v>
      </c>
      <c r="D150" s="12">
        <v>18</v>
      </c>
      <c r="E150" s="14">
        <v>0</v>
      </c>
      <c r="F150" s="14">
        <v>18</v>
      </c>
      <c r="G150" s="14">
        <v>0</v>
      </c>
      <c r="H150" s="14">
        <v>0</v>
      </c>
      <c r="I150" s="14">
        <v>0</v>
      </c>
      <c r="J150" s="210">
        <v>0</v>
      </c>
      <c r="K150" s="210"/>
    </row>
    <row r="151" spans="1:11" ht="12.75">
      <c r="A151" s="9"/>
      <c r="B151" s="9"/>
      <c r="C151" s="16" t="s">
        <v>4106</v>
      </c>
      <c r="D151" s="12">
        <v>9</v>
      </c>
      <c r="E151" s="14">
        <v>0</v>
      </c>
      <c r="F151" s="14">
        <v>9</v>
      </c>
      <c r="G151" s="14">
        <v>0</v>
      </c>
      <c r="H151" s="14">
        <v>0</v>
      </c>
      <c r="I151" s="14">
        <v>0</v>
      </c>
      <c r="J151" s="210">
        <v>0</v>
      </c>
      <c r="K151" s="210"/>
    </row>
    <row r="152" spans="1:11" ht="12.75">
      <c r="A152" s="9" t="s">
        <v>2278</v>
      </c>
      <c r="B152" s="9" t="s">
        <v>2279</v>
      </c>
      <c r="C152" s="16" t="s">
        <v>4081</v>
      </c>
      <c r="D152" s="12">
        <v>27</v>
      </c>
      <c r="E152" s="14">
        <v>2</v>
      </c>
      <c r="F152" s="14">
        <v>27</v>
      </c>
      <c r="G152" s="14">
        <v>12</v>
      </c>
      <c r="H152" s="14">
        <v>0</v>
      </c>
      <c r="I152" s="14">
        <v>0</v>
      </c>
      <c r="J152" s="210">
        <v>0</v>
      </c>
      <c r="K152" s="210"/>
    </row>
    <row r="153" spans="1:11" ht="12.75">
      <c r="A153" s="9"/>
      <c r="B153" s="9"/>
      <c r="C153" s="16" t="s">
        <v>4103</v>
      </c>
      <c r="D153" s="12">
        <v>15</v>
      </c>
      <c r="E153" s="14">
        <v>2</v>
      </c>
      <c r="F153" s="14">
        <v>15</v>
      </c>
      <c r="G153" s="14">
        <v>12</v>
      </c>
      <c r="H153" s="14">
        <v>0</v>
      </c>
      <c r="I153" s="14">
        <v>0</v>
      </c>
      <c r="J153" s="210">
        <v>0</v>
      </c>
      <c r="K153" s="210"/>
    </row>
    <row r="154" spans="1:11" ht="12.75">
      <c r="A154" s="9"/>
      <c r="B154" s="9"/>
      <c r="C154" s="16" t="s">
        <v>4104</v>
      </c>
      <c r="D154" s="12">
        <v>7</v>
      </c>
      <c r="E154" s="14">
        <v>0</v>
      </c>
      <c r="F154" s="14">
        <v>7</v>
      </c>
      <c r="G154" s="14">
        <v>0</v>
      </c>
      <c r="H154" s="14">
        <v>0</v>
      </c>
      <c r="I154" s="14">
        <v>0</v>
      </c>
      <c r="J154" s="210">
        <v>0</v>
      </c>
      <c r="K154" s="210"/>
    </row>
    <row r="155" spans="1:11" ht="12.75">
      <c r="A155" s="9"/>
      <c r="B155" s="9"/>
      <c r="C155" s="16" t="s">
        <v>4106</v>
      </c>
      <c r="D155" s="12">
        <v>5</v>
      </c>
      <c r="E155" s="14">
        <v>0</v>
      </c>
      <c r="F155" s="14">
        <v>5</v>
      </c>
      <c r="G155" s="14">
        <v>0</v>
      </c>
      <c r="H155" s="14">
        <v>0</v>
      </c>
      <c r="I155" s="14">
        <v>0</v>
      </c>
      <c r="J155" s="210">
        <v>0</v>
      </c>
      <c r="K155" s="210"/>
    </row>
    <row r="156" spans="1:11" ht="12.75">
      <c r="A156" s="9" t="s">
        <v>2286</v>
      </c>
      <c r="B156" s="9" t="s">
        <v>2287</v>
      </c>
      <c r="C156" s="16" t="s">
        <v>4081</v>
      </c>
      <c r="D156" s="12">
        <v>33</v>
      </c>
      <c r="E156" s="14">
        <v>3</v>
      </c>
      <c r="F156" s="14">
        <v>33</v>
      </c>
      <c r="G156" s="14">
        <v>17</v>
      </c>
      <c r="H156" s="14">
        <v>0</v>
      </c>
      <c r="I156" s="14">
        <v>0</v>
      </c>
      <c r="J156" s="210">
        <v>0</v>
      </c>
      <c r="K156" s="210"/>
    </row>
    <row r="157" spans="1:11" ht="12.75">
      <c r="A157" s="9"/>
      <c r="B157" s="9"/>
      <c r="C157" s="16" t="s">
        <v>4103</v>
      </c>
      <c r="D157" s="12">
        <v>19</v>
      </c>
      <c r="E157" s="14">
        <v>3</v>
      </c>
      <c r="F157" s="14">
        <v>19</v>
      </c>
      <c r="G157" s="14">
        <v>17</v>
      </c>
      <c r="H157" s="14">
        <v>0</v>
      </c>
      <c r="I157" s="14">
        <v>0</v>
      </c>
      <c r="J157" s="210">
        <v>0</v>
      </c>
      <c r="K157" s="210"/>
    </row>
    <row r="158" spans="1:11" ht="12.75">
      <c r="A158" s="9"/>
      <c r="B158" s="9"/>
      <c r="C158" s="16" t="s">
        <v>4104</v>
      </c>
      <c r="D158" s="12">
        <v>8</v>
      </c>
      <c r="E158" s="14">
        <v>0</v>
      </c>
      <c r="F158" s="14">
        <v>8</v>
      </c>
      <c r="G158" s="14">
        <v>0</v>
      </c>
      <c r="H158" s="14">
        <v>0</v>
      </c>
      <c r="I158" s="14">
        <v>0</v>
      </c>
      <c r="J158" s="210">
        <v>0</v>
      </c>
      <c r="K158" s="210"/>
    </row>
    <row r="159" spans="1:11" ht="12.75">
      <c r="A159" s="9"/>
      <c r="B159" s="9"/>
      <c r="C159" s="16" t="s">
        <v>4106</v>
      </c>
      <c r="D159" s="12">
        <v>6</v>
      </c>
      <c r="E159" s="14">
        <v>0</v>
      </c>
      <c r="F159" s="14">
        <v>6</v>
      </c>
      <c r="G159" s="14">
        <v>0</v>
      </c>
      <c r="H159" s="14">
        <v>0</v>
      </c>
      <c r="I159" s="14">
        <v>0</v>
      </c>
      <c r="J159" s="210">
        <v>0</v>
      </c>
      <c r="K159" s="210"/>
    </row>
    <row r="160" spans="1:11" ht="12.75">
      <c r="A160" s="9" t="s">
        <v>2295</v>
      </c>
      <c r="B160" s="9" t="s">
        <v>2296</v>
      </c>
      <c r="C160" s="16" t="s">
        <v>4081</v>
      </c>
      <c r="D160" s="12">
        <v>32</v>
      </c>
      <c r="E160" s="14">
        <v>1</v>
      </c>
      <c r="F160" s="14">
        <v>32</v>
      </c>
      <c r="G160" s="14">
        <v>15</v>
      </c>
      <c r="H160" s="14">
        <v>0</v>
      </c>
      <c r="I160" s="14">
        <v>0</v>
      </c>
      <c r="J160" s="210">
        <v>0</v>
      </c>
      <c r="K160" s="210"/>
    </row>
    <row r="161" spans="1:11" ht="12.75">
      <c r="A161" s="9"/>
      <c r="B161" s="9"/>
      <c r="C161" s="16" t="s">
        <v>4103</v>
      </c>
      <c r="D161" s="12">
        <v>18</v>
      </c>
      <c r="E161" s="14">
        <v>1</v>
      </c>
      <c r="F161" s="14">
        <v>18</v>
      </c>
      <c r="G161" s="14">
        <v>15</v>
      </c>
      <c r="H161" s="14">
        <v>0</v>
      </c>
      <c r="I161" s="14">
        <v>0</v>
      </c>
      <c r="J161" s="210">
        <v>0</v>
      </c>
      <c r="K161" s="210"/>
    </row>
    <row r="162" spans="1:11" ht="12.75">
      <c r="A162" s="9"/>
      <c r="B162" s="9"/>
      <c r="C162" s="16" t="s">
        <v>4104</v>
      </c>
      <c r="D162" s="12">
        <v>12</v>
      </c>
      <c r="E162" s="14">
        <v>0</v>
      </c>
      <c r="F162" s="14">
        <v>12</v>
      </c>
      <c r="G162" s="14">
        <v>0</v>
      </c>
      <c r="H162" s="14">
        <v>0</v>
      </c>
      <c r="I162" s="14">
        <v>0</v>
      </c>
      <c r="J162" s="210">
        <v>0</v>
      </c>
      <c r="K162" s="210"/>
    </row>
    <row r="163" spans="1:11" ht="12.75">
      <c r="A163" s="9"/>
      <c r="B163" s="9"/>
      <c r="C163" s="16" t="s">
        <v>4106</v>
      </c>
      <c r="D163" s="12">
        <v>2</v>
      </c>
      <c r="E163" s="14">
        <v>0</v>
      </c>
      <c r="F163" s="14">
        <v>2</v>
      </c>
      <c r="G163" s="14">
        <v>0</v>
      </c>
      <c r="H163" s="14">
        <v>0</v>
      </c>
      <c r="I163" s="14">
        <v>0</v>
      </c>
      <c r="J163" s="210">
        <v>0</v>
      </c>
      <c r="K163" s="210"/>
    </row>
    <row r="164" spans="1:11" ht="12.75">
      <c r="A164" s="9" t="s">
        <v>2302</v>
      </c>
      <c r="B164" s="9" t="s">
        <v>2303</v>
      </c>
      <c r="C164" s="16" t="s">
        <v>4081</v>
      </c>
      <c r="D164" s="12">
        <v>6</v>
      </c>
      <c r="E164" s="14">
        <v>0</v>
      </c>
      <c r="F164" s="14">
        <v>6</v>
      </c>
      <c r="G164" s="14">
        <v>14</v>
      </c>
      <c r="H164" s="14">
        <v>0</v>
      </c>
      <c r="I164" s="14">
        <v>1</v>
      </c>
      <c r="J164" s="210">
        <v>0</v>
      </c>
      <c r="K164" s="210"/>
    </row>
    <row r="165" spans="1:11" ht="12.75">
      <c r="A165" s="9"/>
      <c r="B165" s="9"/>
      <c r="C165" s="16" t="s">
        <v>4103</v>
      </c>
      <c r="D165" s="12">
        <v>5</v>
      </c>
      <c r="E165" s="14">
        <v>0</v>
      </c>
      <c r="F165" s="14">
        <v>5</v>
      </c>
      <c r="G165" s="14">
        <v>12</v>
      </c>
      <c r="H165" s="14">
        <v>0</v>
      </c>
      <c r="I165" s="14">
        <v>0</v>
      </c>
      <c r="J165" s="210">
        <v>0</v>
      </c>
      <c r="K165" s="210"/>
    </row>
    <row r="166" spans="1:11" ht="12.75">
      <c r="A166" s="9"/>
      <c r="B166" s="9"/>
      <c r="C166" s="16" t="s">
        <v>4107</v>
      </c>
      <c r="D166" s="12">
        <v>0</v>
      </c>
      <c r="E166" s="14">
        <v>0</v>
      </c>
      <c r="F166" s="14">
        <v>0</v>
      </c>
      <c r="G166" s="14">
        <v>2</v>
      </c>
      <c r="H166" s="14">
        <v>0</v>
      </c>
      <c r="I166" s="14">
        <v>1</v>
      </c>
      <c r="J166" s="210">
        <v>0</v>
      </c>
      <c r="K166" s="210"/>
    </row>
    <row r="167" spans="1:11" ht="12.75">
      <c r="A167" s="9"/>
      <c r="B167" s="9"/>
      <c r="C167" s="16" t="s">
        <v>4104</v>
      </c>
      <c r="D167" s="12">
        <v>1</v>
      </c>
      <c r="E167" s="14">
        <v>0</v>
      </c>
      <c r="F167" s="14">
        <v>1</v>
      </c>
      <c r="G167" s="14">
        <v>0</v>
      </c>
      <c r="H167" s="14">
        <v>0</v>
      </c>
      <c r="I167" s="14">
        <v>0</v>
      </c>
      <c r="J167" s="210">
        <v>0</v>
      </c>
      <c r="K167" s="210"/>
    </row>
    <row r="168" spans="1:11" ht="12.75">
      <c r="A168" s="9" t="s">
        <v>2310</v>
      </c>
      <c r="B168" s="9" t="s">
        <v>2311</v>
      </c>
      <c r="C168" s="16" t="s">
        <v>4081</v>
      </c>
      <c r="D168" s="12">
        <v>18</v>
      </c>
      <c r="E168" s="14">
        <v>0</v>
      </c>
      <c r="F168" s="14">
        <v>18</v>
      </c>
      <c r="G168" s="14">
        <v>23</v>
      </c>
      <c r="H168" s="14">
        <v>10</v>
      </c>
      <c r="I168" s="14">
        <v>9</v>
      </c>
      <c r="J168" s="210">
        <v>0</v>
      </c>
      <c r="K168" s="210"/>
    </row>
    <row r="169" spans="1:11" ht="12.75">
      <c r="A169" s="9"/>
      <c r="B169" s="9"/>
      <c r="C169" s="16" t="s">
        <v>4103</v>
      </c>
      <c r="D169" s="12">
        <v>12</v>
      </c>
      <c r="E169" s="14">
        <v>0</v>
      </c>
      <c r="F169" s="14">
        <v>12</v>
      </c>
      <c r="G169" s="14">
        <v>14</v>
      </c>
      <c r="H169" s="14">
        <v>3</v>
      </c>
      <c r="I169" s="14">
        <v>3</v>
      </c>
      <c r="J169" s="210">
        <v>0</v>
      </c>
      <c r="K169" s="210"/>
    </row>
    <row r="170" spans="1:11" ht="12.75">
      <c r="A170" s="9"/>
      <c r="B170" s="9"/>
      <c r="C170" s="16" t="s">
        <v>4107</v>
      </c>
      <c r="D170" s="12">
        <v>0</v>
      </c>
      <c r="E170" s="14">
        <v>0</v>
      </c>
      <c r="F170" s="14">
        <v>0</v>
      </c>
      <c r="G170" s="14">
        <v>9</v>
      </c>
      <c r="H170" s="14">
        <v>7</v>
      </c>
      <c r="I170" s="14">
        <v>6</v>
      </c>
      <c r="J170" s="210">
        <v>0</v>
      </c>
      <c r="K170" s="210"/>
    </row>
    <row r="171" spans="1:11" ht="12.75">
      <c r="A171" s="9"/>
      <c r="B171" s="9"/>
      <c r="C171" s="16" t="s">
        <v>4104</v>
      </c>
      <c r="D171" s="12">
        <v>6</v>
      </c>
      <c r="E171" s="14">
        <v>0</v>
      </c>
      <c r="F171" s="14">
        <v>6</v>
      </c>
      <c r="G171" s="14">
        <v>0</v>
      </c>
      <c r="H171" s="14">
        <v>0</v>
      </c>
      <c r="I171" s="14">
        <v>0</v>
      </c>
      <c r="J171" s="210">
        <v>0</v>
      </c>
      <c r="K171" s="210"/>
    </row>
    <row r="172" spans="1:11" ht="12.75">
      <c r="A172" s="9" t="s">
        <v>2318</v>
      </c>
      <c r="B172" s="9" t="s">
        <v>2319</v>
      </c>
      <c r="C172" s="16" t="s">
        <v>4081</v>
      </c>
      <c r="D172" s="12">
        <v>14</v>
      </c>
      <c r="E172" s="14">
        <v>2</v>
      </c>
      <c r="F172" s="14">
        <v>14</v>
      </c>
      <c r="G172" s="14">
        <v>7</v>
      </c>
      <c r="H172" s="14">
        <v>1</v>
      </c>
      <c r="I172" s="14">
        <v>0</v>
      </c>
      <c r="J172" s="210">
        <v>0</v>
      </c>
      <c r="K172" s="210"/>
    </row>
    <row r="173" spans="1:11" ht="12.75">
      <c r="A173" s="9"/>
      <c r="B173" s="9"/>
      <c r="C173" s="16" t="s">
        <v>4103</v>
      </c>
      <c r="D173" s="12">
        <v>8</v>
      </c>
      <c r="E173" s="14">
        <v>2</v>
      </c>
      <c r="F173" s="14">
        <v>8</v>
      </c>
      <c r="G173" s="14">
        <v>7</v>
      </c>
      <c r="H173" s="14">
        <v>0</v>
      </c>
      <c r="I173" s="14">
        <v>0</v>
      </c>
      <c r="J173" s="210">
        <v>0</v>
      </c>
      <c r="K173" s="210"/>
    </row>
    <row r="174" spans="1:11" ht="12.75">
      <c r="A174" s="9"/>
      <c r="B174" s="9"/>
      <c r="C174" s="16" t="s">
        <v>4107</v>
      </c>
      <c r="D174" s="12">
        <v>0</v>
      </c>
      <c r="E174" s="14">
        <v>0</v>
      </c>
      <c r="F174" s="14">
        <v>0</v>
      </c>
      <c r="G174" s="14">
        <v>0</v>
      </c>
      <c r="H174" s="14">
        <v>1</v>
      </c>
      <c r="I174" s="14">
        <v>0</v>
      </c>
      <c r="J174" s="210">
        <v>0</v>
      </c>
      <c r="K174" s="210"/>
    </row>
    <row r="175" spans="1:11" ht="12.75">
      <c r="A175" s="9"/>
      <c r="B175" s="9"/>
      <c r="C175" s="16" t="s">
        <v>4104</v>
      </c>
      <c r="D175" s="12">
        <v>6</v>
      </c>
      <c r="E175" s="14">
        <v>0</v>
      </c>
      <c r="F175" s="14">
        <v>6</v>
      </c>
      <c r="G175" s="14">
        <v>0</v>
      </c>
      <c r="H175" s="14">
        <v>0</v>
      </c>
      <c r="I175" s="14">
        <v>0</v>
      </c>
      <c r="J175" s="210">
        <v>0</v>
      </c>
      <c r="K175" s="210"/>
    </row>
    <row r="176" spans="1:11" ht="12.75">
      <c r="A176" s="9" t="s">
        <v>2325</v>
      </c>
      <c r="B176" s="9" t="s">
        <v>2326</v>
      </c>
      <c r="C176" s="16" t="s">
        <v>4081</v>
      </c>
      <c r="D176" s="12">
        <v>8</v>
      </c>
      <c r="E176" s="14">
        <v>0</v>
      </c>
      <c r="F176" s="14">
        <v>8</v>
      </c>
      <c r="G176" s="14">
        <v>7</v>
      </c>
      <c r="H176" s="14">
        <v>0</v>
      </c>
      <c r="I176" s="14">
        <v>0</v>
      </c>
      <c r="J176" s="210">
        <v>0</v>
      </c>
      <c r="K176" s="210"/>
    </row>
    <row r="177" spans="1:11" ht="12.75">
      <c r="A177" s="9"/>
      <c r="B177" s="9"/>
      <c r="C177" s="16" t="s">
        <v>4103</v>
      </c>
      <c r="D177" s="12">
        <v>6</v>
      </c>
      <c r="E177" s="14">
        <v>0</v>
      </c>
      <c r="F177" s="14">
        <v>6</v>
      </c>
      <c r="G177" s="14">
        <v>6</v>
      </c>
      <c r="H177" s="14">
        <v>0</v>
      </c>
      <c r="I177" s="14">
        <v>0</v>
      </c>
      <c r="J177" s="210">
        <v>0</v>
      </c>
      <c r="K177" s="210"/>
    </row>
    <row r="178" spans="1:11" ht="12.75">
      <c r="A178" s="9"/>
      <c r="B178" s="9"/>
      <c r="C178" s="16" t="s">
        <v>4104</v>
      </c>
      <c r="D178" s="12">
        <v>2</v>
      </c>
      <c r="E178" s="14">
        <v>0</v>
      </c>
      <c r="F178" s="14">
        <v>2</v>
      </c>
      <c r="G178" s="14">
        <v>0</v>
      </c>
      <c r="H178" s="14">
        <v>0</v>
      </c>
      <c r="I178" s="14">
        <v>0</v>
      </c>
      <c r="J178" s="210">
        <v>0</v>
      </c>
      <c r="K178" s="210"/>
    </row>
    <row r="179" spans="1:11" ht="12.75">
      <c r="A179" s="9"/>
      <c r="B179" s="9"/>
      <c r="C179" s="16" t="s">
        <v>4105</v>
      </c>
      <c r="D179" s="12">
        <v>0</v>
      </c>
      <c r="E179" s="14">
        <v>0</v>
      </c>
      <c r="F179" s="14">
        <v>0</v>
      </c>
      <c r="G179" s="14">
        <v>1</v>
      </c>
      <c r="H179" s="14">
        <v>0</v>
      </c>
      <c r="I179" s="14">
        <v>0</v>
      </c>
      <c r="J179" s="210">
        <v>0</v>
      </c>
      <c r="K179" s="210"/>
    </row>
    <row r="180" spans="1:11" ht="12.75">
      <c r="A180" s="9" t="s">
        <v>2330</v>
      </c>
      <c r="B180" s="9" t="s">
        <v>2331</v>
      </c>
      <c r="C180" s="16" t="s">
        <v>4081</v>
      </c>
      <c r="D180" s="12">
        <v>46</v>
      </c>
      <c r="E180" s="14">
        <v>12</v>
      </c>
      <c r="F180" s="14">
        <v>46</v>
      </c>
      <c r="G180" s="14">
        <v>41</v>
      </c>
      <c r="H180" s="14">
        <v>0</v>
      </c>
      <c r="I180" s="14">
        <v>0</v>
      </c>
      <c r="J180" s="210">
        <v>0</v>
      </c>
      <c r="K180" s="210"/>
    </row>
    <row r="181" spans="1:11" ht="12.75">
      <c r="A181" s="9"/>
      <c r="B181" s="9"/>
      <c r="C181" s="16" t="s">
        <v>4103</v>
      </c>
      <c r="D181" s="12">
        <v>35</v>
      </c>
      <c r="E181" s="14">
        <v>12</v>
      </c>
      <c r="F181" s="14">
        <v>35</v>
      </c>
      <c r="G181" s="14">
        <v>34</v>
      </c>
      <c r="H181" s="14">
        <v>0</v>
      </c>
      <c r="I181" s="14">
        <v>0</v>
      </c>
      <c r="J181" s="210">
        <v>0</v>
      </c>
      <c r="K181" s="210"/>
    </row>
    <row r="182" spans="1:11" ht="12.75">
      <c r="A182" s="9"/>
      <c r="B182" s="9"/>
      <c r="C182" s="16" t="s">
        <v>4104</v>
      </c>
      <c r="D182" s="12">
        <v>11</v>
      </c>
      <c r="E182" s="14">
        <v>0</v>
      </c>
      <c r="F182" s="14">
        <v>11</v>
      </c>
      <c r="G182" s="14">
        <v>0</v>
      </c>
      <c r="H182" s="14">
        <v>0</v>
      </c>
      <c r="I182" s="14">
        <v>0</v>
      </c>
      <c r="J182" s="210">
        <v>0</v>
      </c>
      <c r="K182" s="210"/>
    </row>
    <row r="183" spans="1:11" ht="12.75">
      <c r="A183" s="9"/>
      <c r="B183" s="9"/>
      <c r="C183" s="16" t="s">
        <v>4105</v>
      </c>
      <c r="D183" s="12">
        <v>0</v>
      </c>
      <c r="E183" s="14">
        <v>0</v>
      </c>
      <c r="F183" s="14">
        <v>0</v>
      </c>
      <c r="G183" s="14">
        <v>7</v>
      </c>
      <c r="H183" s="14">
        <v>0</v>
      </c>
      <c r="I183" s="14">
        <v>0</v>
      </c>
      <c r="J183" s="210">
        <v>0</v>
      </c>
      <c r="K183" s="210"/>
    </row>
    <row r="184" spans="1:11" ht="12.75">
      <c r="A184" s="9" t="s">
        <v>2339</v>
      </c>
      <c r="B184" s="9" t="s">
        <v>2340</v>
      </c>
      <c r="C184" s="16" t="s">
        <v>4081</v>
      </c>
      <c r="D184" s="12">
        <v>71</v>
      </c>
      <c r="E184" s="14">
        <v>11</v>
      </c>
      <c r="F184" s="14">
        <v>67</v>
      </c>
      <c r="G184" s="14">
        <v>62</v>
      </c>
      <c r="H184" s="14">
        <v>1</v>
      </c>
      <c r="I184" s="14">
        <v>0</v>
      </c>
      <c r="J184" s="210">
        <v>0</v>
      </c>
      <c r="K184" s="210"/>
    </row>
    <row r="185" spans="1:11" ht="12.75">
      <c r="A185" s="9"/>
      <c r="B185" s="9"/>
      <c r="C185" s="16" t="s">
        <v>4103</v>
      </c>
      <c r="D185" s="12">
        <v>50</v>
      </c>
      <c r="E185" s="14">
        <v>11</v>
      </c>
      <c r="F185" s="14">
        <v>46</v>
      </c>
      <c r="G185" s="14">
        <v>47</v>
      </c>
      <c r="H185" s="14">
        <v>0</v>
      </c>
      <c r="I185" s="14">
        <v>0</v>
      </c>
      <c r="J185" s="210">
        <v>0</v>
      </c>
      <c r="K185" s="210"/>
    </row>
    <row r="186" spans="1:11" ht="12.75">
      <c r="A186" s="9"/>
      <c r="B186" s="9"/>
      <c r="C186" s="16" t="s">
        <v>4107</v>
      </c>
      <c r="D186" s="12">
        <v>0</v>
      </c>
      <c r="E186" s="14">
        <v>0</v>
      </c>
      <c r="F186" s="14">
        <v>0</v>
      </c>
      <c r="G186" s="14">
        <v>0</v>
      </c>
      <c r="H186" s="14">
        <v>1</v>
      </c>
      <c r="I186" s="14">
        <v>0</v>
      </c>
      <c r="J186" s="210">
        <v>0</v>
      </c>
      <c r="K186" s="210"/>
    </row>
    <row r="187" spans="1:11" ht="12.75">
      <c r="A187" s="9"/>
      <c r="B187" s="9"/>
      <c r="C187" s="16" t="s">
        <v>4104</v>
      </c>
      <c r="D187" s="12">
        <v>21</v>
      </c>
      <c r="E187" s="14">
        <v>0</v>
      </c>
      <c r="F187" s="14">
        <v>21</v>
      </c>
      <c r="G187" s="14">
        <v>0</v>
      </c>
      <c r="H187" s="14">
        <v>0</v>
      </c>
      <c r="I187" s="14">
        <v>0</v>
      </c>
      <c r="J187" s="210">
        <v>0</v>
      </c>
      <c r="K187" s="210"/>
    </row>
    <row r="188" spans="1:11" ht="12.75">
      <c r="A188" s="9"/>
      <c r="B188" s="9"/>
      <c r="C188" s="16" t="s">
        <v>4105</v>
      </c>
      <c r="D188" s="12">
        <v>0</v>
      </c>
      <c r="E188" s="14">
        <v>0</v>
      </c>
      <c r="F188" s="14">
        <v>0</v>
      </c>
      <c r="G188" s="14">
        <v>15</v>
      </c>
      <c r="H188" s="14">
        <v>0</v>
      </c>
      <c r="I188" s="14">
        <v>0</v>
      </c>
      <c r="J188" s="210">
        <v>0</v>
      </c>
      <c r="K188" s="210"/>
    </row>
    <row r="189" spans="1:11" ht="12.75">
      <c r="A189" s="9" t="s">
        <v>2352</v>
      </c>
      <c r="B189" s="9" t="s">
        <v>2353</v>
      </c>
      <c r="C189" s="16" t="s">
        <v>4081</v>
      </c>
      <c r="D189" s="12">
        <v>34</v>
      </c>
      <c r="E189" s="14">
        <v>6</v>
      </c>
      <c r="F189" s="14">
        <v>34</v>
      </c>
      <c r="G189" s="14">
        <v>26</v>
      </c>
      <c r="H189" s="14">
        <v>0</v>
      </c>
      <c r="I189" s="14">
        <v>0</v>
      </c>
      <c r="J189" s="210">
        <v>0</v>
      </c>
      <c r="K189" s="210"/>
    </row>
    <row r="190" spans="1:11" ht="12.75">
      <c r="A190" s="9"/>
      <c r="B190" s="9"/>
      <c r="C190" s="16" t="s">
        <v>4103</v>
      </c>
      <c r="D190" s="12">
        <v>22</v>
      </c>
      <c r="E190" s="14">
        <v>6</v>
      </c>
      <c r="F190" s="14">
        <v>22</v>
      </c>
      <c r="G190" s="14">
        <v>22</v>
      </c>
      <c r="H190" s="14">
        <v>0</v>
      </c>
      <c r="I190" s="14">
        <v>0</v>
      </c>
      <c r="J190" s="210">
        <v>0</v>
      </c>
      <c r="K190" s="210"/>
    </row>
    <row r="191" spans="1:11" ht="12.75">
      <c r="A191" s="9"/>
      <c r="B191" s="9"/>
      <c r="C191" s="16" t="s">
        <v>4104</v>
      </c>
      <c r="D191" s="12">
        <v>12</v>
      </c>
      <c r="E191" s="14">
        <v>0</v>
      </c>
      <c r="F191" s="14">
        <v>12</v>
      </c>
      <c r="G191" s="14">
        <v>0</v>
      </c>
      <c r="H191" s="14">
        <v>0</v>
      </c>
      <c r="I191" s="14">
        <v>0</v>
      </c>
      <c r="J191" s="210">
        <v>0</v>
      </c>
      <c r="K191" s="210"/>
    </row>
    <row r="192" spans="1:11" ht="12.75">
      <c r="A192" s="9"/>
      <c r="B192" s="9"/>
      <c r="C192" s="16" t="s">
        <v>4105</v>
      </c>
      <c r="D192" s="12">
        <v>0</v>
      </c>
      <c r="E192" s="14">
        <v>0</v>
      </c>
      <c r="F192" s="14">
        <v>0</v>
      </c>
      <c r="G192" s="14">
        <v>4</v>
      </c>
      <c r="H192" s="14">
        <v>0</v>
      </c>
      <c r="I192" s="14">
        <v>0</v>
      </c>
      <c r="J192" s="210">
        <v>0</v>
      </c>
      <c r="K192" s="210"/>
    </row>
    <row r="193" spans="1:11" ht="12.75">
      <c r="A193" s="9" t="s">
        <v>2360</v>
      </c>
      <c r="B193" s="9" t="s">
        <v>2361</v>
      </c>
      <c r="C193" s="16" t="s">
        <v>4081</v>
      </c>
      <c r="D193" s="12">
        <v>51</v>
      </c>
      <c r="E193" s="14">
        <v>13</v>
      </c>
      <c r="F193" s="14">
        <v>49</v>
      </c>
      <c r="G193" s="14">
        <v>29</v>
      </c>
      <c r="H193" s="14">
        <v>0</v>
      </c>
      <c r="I193" s="14">
        <v>0</v>
      </c>
      <c r="J193" s="210">
        <v>0</v>
      </c>
      <c r="K193" s="210"/>
    </row>
    <row r="194" spans="1:11" ht="12.75">
      <c r="A194" s="9"/>
      <c r="B194" s="9"/>
      <c r="C194" s="16" t="s">
        <v>4103</v>
      </c>
      <c r="D194" s="12">
        <v>30</v>
      </c>
      <c r="E194" s="14">
        <v>13</v>
      </c>
      <c r="F194" s="14">
        <v>28</v>
      </c>
      <c r="G194" s="14">
        <v>27</v>
      </c>
      <c r="H194" s="14">
        <v>0</v>
      </c>
      <c r="I194" s="14">
        <v>0</v>
      </c>
      <c r="J194" s="210">
        <v>0</v>
      </c>
      <c r="K194" s="210"/>
    </row>
    <row r="195" spans="1:11" ht="12.75">
      <c r="A195" s="9"/>
      <c r="B195" s="9"/>
      <c r="C195" s="16" t="s">
        <v>4104</v>
      </c>
      <c r="D195" s="12">
        <v>21</v>
      </c>
      <c r="E195" s="14">
        <v>0</v>
      </c>
      <c r="F195" s="14">
        <v>21</v>
      </c>
      <c r="G195" s="14">
        <v>0</v>
      </c>
      <c r="H195" s="14">
        <v>0</v>
      </c>
      <c r="I195" s="14">
        <v>0</v>
      </c>
      <c r="J195" s="210">
        <v>0</v>
      </c>
      <c r="K195" s="210"/>
    </row>
    <row r="196" spans="1:11" ht="12.75">
      <c r="A196" s="9"/>
      <c r="B196" s="9"/>
      <c r="C196" s="16" t="s">
        <v>4105</v>
      </c>
      <c r="D196" s="12">
        <v>0</v>
      </c>
      <c r="E196" s="14">
        <v>0</v>
      </c>
      <c r="F196" s="14">
        <v>0</v>
      </c>
      <c r="G196" s="14">
        <v>2</v>
      </c>
      <c r="H196" s="14">
        <v>0</v>
      </c>
      <c r="I196" s="14">
        <v>0</v>
      </c>
      <c r="J196" s="210">
        <v>0</v>
      </c>
      <c r="K196" s="210"/>
    </row>
    <row r="197" spans="1:11" ht="12.75">
      <c r="A197" s="9" t="s">
        <v>2367</v>
      </c>
      <c r="B197" s="9" t="s">
        <v>2368</v>
      </c>
      <c r="C197" s="16" t="s">
        <v>4081</v>
      </c>
      <c r="D197" s="12">
        <v>67</v>
      </c>
      <c r="E197" s="14">
        <v>17</v>
      </c>
      <c r="F197" s="14">
        <v>67</v>
      </c>
      <c r="G197" s="14">
        <v>55</v>
      </c>
      <c r="H197" s="14">
        <v>3</v>
      </c>
      <c r="I197" s="14">
        <v>0</v>
      </c>
      <c r="J197" s="210">
        <v>0</v>
      </c>
      <c r="K197" s="210"/>
    </row>
    <row r="198" spans="1:11" ht="12.75">
      <c r="A198" s="9"/>
      <c r="B198" s="9"/>
      <c r="C198" s="16" t="s">
        <v>4103</v>
      </c>
      <c r="D198" s="12">
        <v>48</v>
      </c>
      <c r="E198" s="14">
        <v>17</v>
      </c>
      <c r="F198" s="14">
        <v>48</v>
      </c>
      <c r="G198" s="14">
        <v>41</v>
      </c>
      <c r="H198" s="14">
        <v>0</v>
      </c>
      <c r="I198" s="14">
        <v>0</v>
      </c>
      <c r="J198" s="210">
        <v>0</v>
      </c>
      <c r="K198" s="210"/>
    </row>
    <row r="199" spans="1:11" ht="12.75">
      <c r="A199" s="9"/>
      <c r="B199" s="9"/>
      <c r="C199" s="16" t="s">
        <v>4107</v>
      </c>
      <c r="D199" s="12">
        <v>0</v>
      </c>
      <c r="E199" s="14">
        <v>0</v>
      </c>
      <c r="F199" s="14">
        <v>0</v>
      </c>
      <c r="G199" s="14">
        <v>0</v>
      </c>
      <c r="H199" s="14">
        <v>3</v>
      </c>
      <c r="I199" s="14">
        <v>0</v>
      </c>
      <c r="J199" s="210">
        <v>0</v>
      </c>
      <c r="K199" s="210"/>
    </row>
    <row r="200" spans="1:11" ht="12.75">
      <c r="A200" s="9"/>
      <c r="B200" s="9"/>
      <c r="C200" s="16" t="s">
        <v>4104</v>
      </c>
      <c r="D200" s="12">
        <v>19</v>
      </c>
      <c r="E200" s="14">
        <v>0</v>
      </c>
      <c r="F200" s="14">
        <v>19</v>
      </c>
      <c r="G200" s="14">
        <v>0</v>
      </c>
      <c r="H200" s="14">
        <v>0</v>
      </c>
      <c r="I200" s="14">
        <v>0</v>
      </c>
      <c r="J200" s="210">
        <v>0</v>
      </c>
      <c r="K200" s="210"/>
    </row>
    <row r="201" spans="1:11" ht="12.75">
      <c r="A201" s="9"/>
      <c r="B201" s="9"/>
      <c r="C201" s="16" t="s">
        <v>4105</v>
      </c>
      <c r="D201" s="12">
        <v>0</v>
      </c>
      <c r="E201" s="14">
        <v>0</v>
      </c>
      <c r="F201" s="14">
        <v>0</v>
      </c>
      <c r="G201" s="14">
        <v>14</v>
      </c>
      <c r="H201" s="14">
        <v>0</v>
      </c>
      <c r="I201" s="14">
        <v>0</v>
      </c>
      <c r="J201" s="210">
        <v>0</v>
      </c>
      <c r="K201" s="210"/>
    </row>
    <row r="202" spans="1:11" ht="12.75">
      <c r="A202" s="9" t="s">
        <v>2378</v>
      </c>
      <c r="B202" s="9" t="s">
        <v>2379</v>
      </c>
      <c r="C202" s="16" t="s">
        <v>4081</v>
      </c>
      <c r="D202" s="12">
        <v>49</v>
      </c>
      <c r="E202" s="14">
        <v>11</v>
      </c>
      <c r="F202" s="14">
        <v>49</v>
      </c>
      <c r="G202" s="14">
        <v>64</v>
      </c>
      <c r="H202" s="14">
        <v>4</v>
      </c>
      <c r="I202" s="14">
        <v>0</v>
      </c>
      <c r="J202" s="210">
        <v>0</v>
      </c>
      <c r="K202" s="210"/>
    </row>
    <row r="203" spans="1:11" ht="12.75">
      <c r="A203" s="9"/>
      <c r="B203" s="9"/>
      <c r="C203" s="16" t="s">
        <v>4103</v>
      </c>
      <c r="D203" s="12">
        <v>37</v>
      </c>
      <c r="E203" s="14">
        <v>11</v>
      </c>
      <c r="F203" s="14">
        <v>37</v>
      </c>
      <c r="G203" s="14">
        <v>58</v>
      </c>
      <c r="H203" s="14">
        <v>0</v>
      </c>
      <c r="I203" s="14">
        <v>0</v>
      </c>
      <c r="J203" s="210">
        <v>0</v>
      </c>
      <c r="K203" s="210"/>
    </row>
    <row r="204" spans="1:11" ht="12.75">
      <c r="A204" s="9"/>
      <c r="B204" s="9"/>
      <c r="C204" s="16" t="s">
        <v>4107</v>
      </c>
      <c r="D204" s="12">
        <v>0</v>
      </c>
      <c r="E204" s="14">
        <v>0</v>
      </c>
      <c r="F204" s="14">
        <v>0</v>
      </c>
      <c r="G204" s="14">
        <v>0</v>
      </c>
      <c r="H204" s="14">
        <v>4</v>
      </c>
      <c r="I204" s="14">
        <v>0</v>
      </c>
      <c r="J204" s="210">
        <v>0</v>
      </c>
      <c r="K204" s="210"/>
    </row>
    <row r="205" spans="1:11" ht="12.75">
      <c r="A205" s="9"/>
      <c r="B205" s="9"/>
      <c r="C205" s="16" t="s">
        <v>4104</v>
      </c>
      <c r="D205" s="12">
        <v>12</v>
      </c>
      <c r="E205" s="14">
        <v>0</v>
      </c>
      <c r="F205" s="14">
        <v>12</v>
      </c>
      <c r="G205" s="14">
        <v>0</v>
      </c>
      <c r="H205" s="14">
        <v>0</v>
      </c>
      <c r="I205" s="14">
        <v>0</v>
      </c>
      <c r="J205" s="210">
        <v>0</v>
      </c>
      <c r="K205" s="210"/>
    </row>
    <row r="206" spans="1:11" ht="12.75">
      <c r="A206" s="9"/>
      <c r="B206" s="9"/>
      <c r="C206" s="16" t="s">
        <v>4105</v>
      </c>
      <c r="D206" s="12">
        <v>0</v>
      </c>
      <c r="E206" s="14">
        <v>0</v>
      </c>
      <c r="F206" s="14">
        <v>0</v>
      </c>
      <c r="G206" s="14">
        <v>6</v>
      </c>
      <c r="H206" s="14">
        <v>0</v>
      </c>
      <c r="I206" s="14">
        <v>0</v>
      </c>
      <c r="J206" s="210">
        <v>0</v>
      </c>
      <c r="K206" s="210"/>
    </row>
    <row r="207" spans="1:11" ht="12.75">
      <c r="A207" s="9" t="s">
        <v>2394</v>
      </c>
      <c r="B207" s="9" t="s">
        <v>2395</v>
      </c>
      <c r="C207" s="16" t="s">
        <v>4081</v>
      </c>
      <c r="D207" s="12">
        <v>63</v>
      </c>
      <c r="E207" s="14">
        <v>13</v>
      </c>
      <c r="F207" s="14">
        <v>58</v>
      </c>
      <c r="G207" s="14">
        <v>36</v>
      </c>
      <c r="H207" s="14">
        <v>0</v>
      </c>
      <c r="I207" s="14">
        <v>0</v>
      </c>
      <c r="J207" s="210">
        <v>0</v>
      </c>
      <c r="K207" s="210"/>
    </row>
    <row r="208" spans="1:11" ht="12.75">
      <c r="A208" s="9"/>
      <c r="B208" s="9"/>
      <c r="C208" s="16" t="s">
        <v>4103</v>
      </c>
      <c r="D208" s="12">
        <v>45</v>
      </c>
      <c r="E208" s="14">
        <v>13</v>
      </c>
      <c r="F208" s="14">
        <v>40</v>
      </c>
      <c r="G208" s="14">
        <v>33</v>
      </c>
      <c r="H208" s="14">
        <v>0</v>
      </c>
      <c r="I208" s="14">
        <v>0</v>
      </c>
      <c r="J208" s="210">
        <v>0</v>
      </c>
      <c r="K208" s="210"/>
    </row>
    <row r="209" spans="1:11" ht="12.75">
      <c r="A209" s="9"/>
      <c r="B209" s="9"/>
      <c r="C209" s="16" t="s">
        <v>4104</v>
      </c>
      <c r="D209" s="12">
        <v>18</v>
      </c>
      <c r="E209" s="14">
        <v>0</v>
      </c>
      <c r="F209" s="14">
        <v>18</v>
      </c>
      <c r="G209" s="14">
        <v>0</v>
      </c>
      <c r="H209" s="14">
        <v>0</v>
      </c>
      <c r="I209" s="14">
        <v>0</v>
      </c>
      <c r="J209" s="210">
        <v>0</v>
      </c>
      <c r="K209" s="210"/>
    </row>
    <row r="210" spans="1:11" ht="12.75">
      <c r="A210" s="9"/>
      <c r="B210" s="9"/>
      <c r="C210" s="16" t="s">
        <v>4105</v>
      </c>
      <c r="D210" s="12">
        <v>0</v>
      </c>
      <c r="E210" s="14">
        <v>0</v>
      </c>
      <c r="F210" s="14">
        <v>0</v>
      </c>
      <c r="G210" s="14">
        <v>3</v>
      </c>
      <c r="H210" s="14">
        <v>0</v>
      </c>
      <c r="I210" s="14">
        <v>0</v>
      </c>
      <c r="J210" s="210">
        <v>0</v>
      </c>
      <c r="K210" s="210"/>
    </row>
    <row r="211" spans="1:11" ht="12.75">
      <c r="A211" s="9" t="s">
        <v>2404</v>
      </c>
      <c r="B211" s="9" t="s">
        <v>2405</v>
      </c>
      <c r="C211" s="16" t="s">
        <v>4081</v>
      </c>
      <c r="D211" s="12">
        <v>23</v>
      </c>
      <c r="E211" s="14">
        <v>2</v>
      </c>
      <c r="F211" s="14">
        <v>23</v>
      </c>
      <c r="G211" s="14">
        <v>24</v>
      </c>
      <c r="H211" s="14">
        <v>0</v>
      </c>
      <c r="I211" s="14">
        <v>0</v>
      </c>
      <c r="J211" s="210">
        <v>0</v>
      </c>
      <c r="K211" s="210"/>
    </row>
    <row r="212" spans="1:11" ht="12.75">
      <c r="A212" s="9"/>
      <c r="B212" s="9"/>
      <c r="C212" s="16" t="s">
        <v>4103</v>
      </c>
      <c r="D212" s="12">
        <v>19</v>
      </c>
      <c r="E212" s="14">
        <v>2</v>
      </c>
      <c r="F212" s="14">
        <v>19</v>
      </c>
      <c r="G212" s="14">
        <v>22</v>
      </c>
      <c r="H212" s="14">
        <v>0</v>
      </c>
      <c r="I212" s="14">
        <v>0</v>
      </c>
      <c r="J212" s="210">
        <v>0</v>
      </c>
      <c r="K212" s="210"/>
    </row>
    <row r="213" spans="1:11" ht="12.75">
      <c r="A213" s="9"/>
      <c r="B213" s="9"/>
      <c r="C213" s="16" t="s">
        <v>4104</v>
      </c>
      <c r="D213" s="12">
        <v>4</v>
      </c>
      <c r="E213" s="14">
        <v>0</v>
      </c>
      <c r="F213" s="14">
        <v>4</v>
      </c>
      <c r="G213" s="14">
        <v>0</v>
      </c>
      <c r="H213" s="14">
        <v>0</v>
      </c>
      <c r="I213" s="14">
        <v>0</v>
      </c>
      <c r="J213" s="210">
        <v>0</v>
      </c>
      <c r="K213" s="210"/>
    </row>
    <row r="214" spans="1:11" ht="12.75">
      <c r="A214" s="9"/>
      <c r="B214" s="9"/>
      <c r="C214" s="16" t="s">
        <v>4105</v>
      </c>
      <c r="D214" s="12">
        <v>0</v>
      </c>
      <c r="E214" s="14">
        <v>0</v>
      </c>
      <c r="F214" s="14">
        <v>0</v>
      </c>
      <c r="G214" s="14">
        <v>2</v>
      </c>
      <c r="H214" s="14">
        <v>0</v>
      </c>
      <c r="I214" s="14">
        <v>0</v>
      </c>
      <c r="J214" s="210">
        <v>0</v>
      </c>
      <c r="K214" s="210"/>
    </row>
    <row r="215" spans="1:11" ht="12.75">
      <c r="A215" s="9" t="s">
        <v>2415</v>
      </c>
      <c r="B215" s="9" t="s">
        <v>2416</v>
      </c>
      <c r="C215" s="16" t="s">
        <v>4081</v>
      </c>
      <c r="D215" s="12">
        <v>32</v>
      </c>
      <c r="E215" s="14">
        <v>7</v>
      </c>
      <c r="F215" s="14">
        <v>32</v>
      </c>
      <c r="G215" s="14">
        <v>18</v>
      </c>
      <c r="H215" s="14">
        <v>1</v>
      </c>
      <c r="I215" s="14">
        <v>0</v>
      </c>
      <c r="J215" s="210">
        <v>0</v>
      </c>
      <c r="K215" s="210"/>
    </row>
    <row r="216" spans="1:11" ht="12.75">
      <c r="A216" s="9"/>
      <c r="B216" s="9"/>
      <c r="C216" s="16" t="s">
        <v>4103</v>
      </c>
      <c r="D216" s="12">
        <v>25</v>
      </c>
      <c r="E216" s="14">
        <v>7</v>
      </c>
      <c r="F216" s="14">
        <v>25</v>
      </c>
      <c r="G216" s="14">
        <v>18</v>
      </c>
      <c r="H216" s="14">
        <v>0</v>
      </c>
      <c r="I216" s="14">
        <v>0</v>
      </c>
      <c r="J216" s="210">
        <v>0</v>
      </c>
      <c r="K216" s="210"/>
    </row>
    <row r="217" spans="1:11" ht="12.75">
      <c r="A217" s="9"/>
      <c r="B217" s="9"/>
      <c r="C217" s="16" t="s">
        <v>4107</v>
      </c>
      <c r="D217" s="12">
        <v>0</v>
      </c>
      <c r="E217" s="14">
        <v>0</v>
      </c>
      <c r="F217" s="14">
        <v>0</v>
      </c>
      <c r="G217" s="14">
        <v>0</v>
      </c>
      <c r="H217" s="14">
        <v>1</v>
      </c>
      <c r="I217" s="14">
        <v>0</v>
      </c>
      <c r="J217" s="210">
        <v>0</v>
      </c>
      <c r="K217" s="210"/>
    </row>
    <row r="218" spans="1:11" ht="12.75">
      <c r="A218" s="9"/>
      <c r="B218" s="9"/>
      <c r="C218" s="16" t="s">
        <v>4104</v>
      </c>
      <c r="D218" s="12">
        <v>7</v>
      </c>
      <c r="E218" s="14">
        <v>0</v>
      </c>
      <c r="F218" s="14">
        <v>7</v>
      </c>
      <c r="G218" s="14">
        <v>0</v>
      </c>
      <c r="H218" s="14">
        <v>0</v>
      </c>
      <c r="I218" s="14">
        <v>0</v>
      </c>
      <c r="J218" s="210">
        <v>0</v>
      </c>
      <c r="K218" s="210"/>
    </row>
    <row r="219" spans="1:11" ht="12.75">
      <c r="A219" s="9" t="s">
        <v>2429</v>
      </c>
      <c r="B219" s="9" t="s">
        <v>2430</v>
      </c>
      <c r="C219" s="16" t="s">
        <v>4081</v>
      </c>
      <c r="D219" s="12">
        <v>35</v>
      </c>
      <c r="E219" s="14">
        <v>10</v>
      </c>
      <c r="F219" s="14">
        <v>34</v>
      </c>
      <c r="G219" s="14">
        <v>18</v>
      </c>
      <c r="H219" s="14">
        <v>8</v>
      </c>
      <c r="I219" s="14">
        <v>0</v>
      </c>
      <c r="J219" s="210">
        <v>0</v>
      </c>
      <c r="K219" s="210"/>
    </row>
    <row r="220" spans="1:11" ht="12.75">
      <c r="A220" s="9"/>
      <c r="B220" s="9"/>
      <c r="C220" s="16" t="s">
        <v>4103</v>
      </c>
      <c r="D220" s="12">
        <v>24</v>
      </c>
      <c r="E220" s="14">
        <v>10</v>
      </c>
      <c r="F220" s="14">
        <v>23</v>
      </c>
      <c r="G220" s="14">
        <v>18</v>
      </c>
      <c r="H220" s="14">
        <v>0</v>
      </c>
      <c r="I220" s="14">
        <v>0</v>
      </c>
      <c r="J220" s="210">
        <v>0</v>
      </c>
      <c r="K220" s="210"/>
    </row>
    <row r="221" spans="1:11" ht="12.75">
      <c r="A221" s="9"/>
      <c r="B221" s="9"/>
      <c r="C221" s="16" t="s">
        <v>4107</v>
      </c>
      <c r="D221" s="12">
        <v>0</v>
      </c>
      <c r="E221" s="14">
        <v>0</v>
      </c>
      <c r="F221" s="14">
        <v>0</v>
      </c>
      <c r="G221" s="14">
        <v>0</v>
      </c>
      <c r="H221" s="14">
        <v>8</v>
      </c>
      <c r="I221" s="14">
        <v>0</v>
      </c>
      <c r="J221" s="210">
        <v>0</v>
      </c>
      <c r="K221" s="210"/>
    </row>
    <row r="222" spans="1:11" ht="12.75">
      <c r="A222" s="9"/>
      <c r="B222" s="9"/>
      <c r="C222" s="16" t="s">
        <v>4104</v>
      </c>
      <c r="D222" s="12">
        <v>11</v>
      </c>
      <c r="E222" s="14">
        <v>0</v>
      </c>
      <c r="F222" s="14">
        <v>11</v>
      </c>
      <c r="G222" s="14">
        <v>0</v>
      </c>
      <c r="H222" s="14">
        <v>0</v>
      </c>
      <c r="I222" s="14">
        <v>0</v>
      </c>
      <c r="J222" s="210">
        <v>0</v>
      </c>
      <c r="K222" s="210"/>
    </row>
    <row r="223" spans="1:11" ht="12.75">
      <c r="A223" s="9" t="s">
        <v>2436</v>
      </c>
      <c r="B223" s="9" t="s">
        <v>2437</v>
      </c>
      <c r="C223" s="16" t="s">
        <v>4081</v>
      </c>
      <c r="D223" s="12">
        <v>27</v>
      </c>
      <c r="E223" s="14">
        <v>3</v>
      </c>
      <c r="F223" s="14">
        <v>26</v>
      </c>
      <c r="G223" s="14">
        <v>26</v>
      </c>
      <c r="H223" s="14">
        <v>6</v>
      </c>
      <c r="I223" s="14">
        <v>0</v>
      </c>
      <c r="J223" s="210">
        <v>0</v>
      </c>
      <c r="K223" s="210"/>
    </row>
    <row r="224" spans="1:11" ht="12.75">
      <c r="A224" s="9"/>
      <c r="B224" s="9"/>
      <c r="C224" s="16" t="s">
        <v>4103</v>
      </c>
      <c r="D224" s="12">
        <v>17</v>
      </c>
      <c r="E224" s="14">
        <v>3</v>
      </c>
      <c r="F224" s="14">
        <v>16</v>
      </c>
      <c r="G224" s="14">
        <v>26</v>
      </c>
      <c r="H224" s="14">
        <v>0</v>
      </c>
      <c r="I224" s="14">
        <v>0</v>
      </c>
      <c r="J224" s="210">
        <v>0</v>
      </c>
      <c r="K224" s="210"/>
    </row>
    <row r="225" spans="1:11" ht="12.75">
      <c r="A225" s="9"/>
      <c r="B225" s="9"/>
      <c r="C225" s="16" t="s">
        <v>4107</v>
      </c>
      <c r="D225" s="12">
        <v>0</v>
      </c>
      <c r="E225" s="14">
        <v>0</v>
      </c>
      <c r="F225" s="14">
        <v>0</v>
      </c>
      <c r="G225" s="14">
        <v>0</v>
      </c>
      <c r="H225" s="14">
        <v>6</v>
      </c>
      <c r="I225" s="14">
        <v>0</v>
      </c>
      <c r="J225" s="210">
        <v>0</v>
      </c>
      <c r="K225" s="210"/>
    </row>
    <row r="226" spans="1:11" ht="12.75">
      <c r="A226" s="9"/>
      <c r="B226" s="9"/>
      <c r="C226" s="16" t="s">
        <v>4104</v>
      </c>
      <c r="D226" s="12">
        <v>10</v>
      </c>
      <c r="E226" s="14">
        <v>0</v>
      </c>
      <c r="F226" s="14">
        <v>10</v>
      </c>
      <c r="G226" s="14">
        <v>0</v>
      </c>
      <c r="H226" s="14">
        <v>0</v>
      </c>
      <c r="I226" s="14">
        <v>0</v>
      </c>
      <c r="J226" s="210">
        <v>0</v>
      </c>
      <c r="K226" s="210"/>
    </row>
    <row r="227" spans="1:11" ht="12.75">
      <c r="A227" s="9" t="s">
        <v>2446</v>
      </c>
      <c r="B227" s="9" t="s">
        <v>2447</v>
      </c>
      <c r="C227" s="16" t="s">
        <v>4081</v>
      </c>
      <c r="D227" s="12">
        <v>45</v>
      </c>
      <c r="E227" s="14">
        <v>6</v>
      </c>
      <c r="F227" s="14">
        <v>43</v>
      </c>
      <c r="G227" s="14">
        <v>31</v>
      </c>
      <c r="H227" s="14">
        <v>2</v>
      </c>
      <c r="I227" s="14">
        <v>0</v>
      </c>
      <c r="J227" s="210">
        <v>0</v>
      </c>
      <c r="K227" s="210"/>
    </row>
    <row r="228" spans="1:11" ht="12.75">
      <c r="A228" s="9"/>
      <c r="B228" s="9"/>
      <c r="C228" s="16" t="s">
        <v>4103</v>
      </c>
      <c r="D228" s="12">
        <v>27</v>
      </c>
      <c r="E228" s="14">
        <v>6</v>
      </c>
      <c r="F228" s="14">
        <v>25</v>
      </c>
      <c r="G228" s="14">
        <v>27</v>
      </c>
      <c r="H228" s="14">
        <v>0</v>
      </c>
      <c r="I228" s="14">
        <v>0</v>
      </c>
      <c r="J228" s="210">
        <v>0</v>
      </c>
      <c r="K228" s="210"/>
    </row>
    <row r="229" spans="1:11" ht="12.75">
      <c r="A229" s="9"/>
      <c r="B229" s="9"/>
      <c r="C229" s="16" t="s">
        <v>4108</v>
      </c>
      <c r="D229" s="12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0</v>
      </c>
      <c r="J229" s="210">
        <v>0</v>
      </c>
      <c r="K229" s="210"/>
    </row>
    <row r="230" spans="1:11" ht="12.75">
      <c r="A230" s="9"/>
      <c r="B230" s="9"/>
      <c r="C230" s="16" t="s">
        <v>4107</v>
      </c>
      <c r="D230" s="12">
        <v>0</v>
      </c>
      <c r="E230" s="14">
        <v>0</v>
      </c>
      <c r="F230" s="14">
        <v>0</v>
      </c>
      <c r="G230" s="14">
        <v>0</v>
      </c>
      <c r="H230" s="14">
        <v>2</v>
      </c>
      <c r="I230" s="14">
        <v>0</v>
      </c>
      <c r="J230" s="210">
        <v>0</v>
      </c>
      <c r="K230" s="210"/>
    </row>
    <row r="231" spans="1:11" ht="12.75">
      <c r="A231" s="9"/>
      <c r="B231" s="9"/>
      <c r="C231" s="16" t="s">
        <v>4104</v>
      </c>
      <c r="D231" s="12">
        <v>18</v>
      </c>
      <c r="E231" s="14">
        <v>0</v>
      </c>
      <c r="F231" s="14">
        <v>18</v>
      </c>
      <c r="G231" s="14">
        <v>0</v>
      </c>
      <c r="H231" s="14">
        <v>0</v>
      </c>
      <c r="I231" s="14">
        <v>0</v>
      </c>
      <c r="J231" s="210">
        <v>0</v>
      </c>
      <c r="K231" s="210"/>
    </row>
    <row r="232" spans="1:11" ht="12.75">
      <c r="A232" s="9"/>
      <c r="B232" s="9"/>
      <c r="C232" s="16" t="s">
        <v>4105</v>
      </c>
      <c r="D232" s="12">
        <v>0</v>
      </c>
      <c r="E232" s="14">
        <v>0</v>
      </c>
      <c r="F232" s="14">
        <v>0</v>
      </c>
      <c r="G232" s="14">
        <v>3</v>
      </c>
      <c r="H232" s="14">
        <v>0</v>
      </c>
      <c r="I232" s="14">
        <v>0</v>
      </c>
      <c r="J232" s="210">
        <v>0</v>
      </c>
      <c r="K232" s="210"/>
    </row>
    <row r="233" spans="1:11" ht="12.75">
      <c r="A233" s="9" t="s">
        <v>2455</v>
      </c>
      <c r="B233" s="9" t="s">
        <v>2456</v>
      </c>
      <c r="C233" s="16" t="s">
        <v>4081</v>
      </c>
      <c r="D233" s="12">
        <v>19</v>
      </c>
      <c r="E233" s="14">
        <v>2</v>
      </c>
      <c r="F233" s="14">
        <v>19</v>
      </c>
      <c r="G233" s="14">
        <v>12</v>
      </c>
      <c r="H233" s="14">
        <v>0</v>
      </c>
      <c r="I233" s="14">
        <v>0</v>
      </c>
      <c r="J233" s="210">
        <v>0</v>
      </c>
      <c r="K233" s="210"/>
    </row>
    <row r="234" spans="1:11" ht="12.75">
      <c r="A234" s="9"/>
      <c r="B234" s="9"/>
      <c r="C234" s="16" t="s">
        <v>4103</v>
      </c>
      <c r="D234" s="12">
        <v>12</v>
      </c>
      <c r="E234" s="14">
        <v>2</v>
      </c>
      <c r="F234" s="14">
        <v>12</v>
      </c>
      <c r="G234" s="14">
        <v>12</v>
      </c>
      <c r="H234" s="14">
        <v>0</v>
      </c>
      <c r="I234" s="14">
        <v>0</v>
      </c>
      <c r="J234" s="210">
        <v>0</v>
      </c>
      <c r="K234" s="210"/>
    </row>
    <row r="235" spans="1:11" ht="12.75">
      <c r="A235" s="9"/>
      <c r="B235" s="9"/>
      <c r="C235" s="16" t="s">
        <v>4104</v>
      </c>
      <c r="D235" s="12">
        <v>7</v>
      </c>
      <c r="E235" s="14">
        <v>0</v>
      </c>
      <c r="F235" s="14">
        <v>7</v>
      </c>
      <c r="G235" s="14">
        <v>0</v>
      </c>
      <c r="H235" s="14">
        <v>0</v>
      </c>
      <c r="I235" s="14">
        <v>0</v>
      </c>
      <c r="J235" s="210">
        <v>0</v>
      </c>
      <c r="K235" s="210"/>
    </row>
    <row r="236" spans="1:11" ht="12.75">
      <c r="A236" s="9" t="s">
        <v>2460</v>
      </c>
      <c r="B236" s="9" t="s">
        <v>2461</v>
      </c>
      <c r="C236" s="16" t="s">
        <v>4081</v>
      </c>
      <c r="D236" s="12">
        <v>27</v>
      </c>
      <c r="E236" s="14">
        <v>7</v>
      </c>
      <c r="F236" s="14">
        <v>27</v>
      </c>
      <c r="G236" s="14">
        <v>44</v>
      </c>
      <c r="H236" s="14">
        <v>6</v>
      </c>
      <c r="I236" s="14">
        <v>0</v>
      </c>
      <c r="J236" s="210">
        <v>0</v>
      </c>
      <c r="K236" s="210"/>
    </row>
    <row r="237" spans="1:11" ht="12.75">
      <c r="A237" s="9"/>
      <c r="B237" s="9"/>
      <c r="C237" s="16" t="s">
        <v>4103</v>
      </c>
      <c r="D237" s="12">
        <v>17</v>
      </c>
      <c r="E237" s="14">
        <v>7</v>
      </c>
      <c r="F237" s="14">
        <v>17</v>
      </c>
      <c r="G237" s="14">
        <v>32</v>
      </c>
      <c r="H237" s="14">
        <v>0</v>
      </c>
      <c r="I237" s="14">
        <v>0</v>
      </c>
      <c r="J237" s="210">
        <v>0</v>
      </c>
      <c r="K237" s="210"/>
    </row>
    <row r="238" spans="1:11" ht="12.75">
      <c r="A238" s="9"/>
      <c r="B238" s="9"/>
      <c r="C238" s="16" t="s">
        <v>4107</v>
      </c>
      <c r="D238" s="12">
        <v>0</v>
      </c>
      <c r="E238" s="14">
        <v>0</v>
      </c>
      <c r="F238" s="14">
        <v>0</v>
      </c>
      <c r="G238" s="14">
        <v>0</v>
      </c>
      <c r="H238" s="14">
        <v>6</v>
      </c>
      <c r="I238" s="14">
        <v>0</v>
      </c>
      <c r="J238" s="210">
        <v>0</v>
      </c>
      <c r="K238" s="210"/>
    </row>
    <row r="239" spans="1:11" ht="12.75">
      <c r="A239" s="9"/>
      <c r="B239" s="9"/>
      <c r="C239" s="16" t="s">
        <v>4104</v>
      </c>
      <c r="D239" s="12">
        <v>10</v>
      </c>
      <c r="E239" s="14">
        <v>0</v>
      </c>
      <c r="F239" s="14">
        <v>10</v>
      </c>
      <c r="G239" s="14">
        <v>0</v>
      </c>
      <c r="H239" s="14">
        <v>0</v>
      </c>
      <c r="I239" s="14">
        <v>0</v>
      </c>
      <c r="J239" s="210">
        <v>0</v>
      </c>
      <c r="K239" s="210"/>
    </row>
    <row r="240" spans="1:11" ht="12.75">
      <c r="A240" s="9"/>
      <c r="B240" s="9"/>
      <c r="C240" s="16" t="s">
        <v>4105</v>
      </c>
      <c r="D240" s="12">
        <v>0</v>
      </c>
      <c r="E240" s="14">
        <v>0</v>
      </c>
      <c r="F240" s="14">
        <v>0</v>
      </c>
      <c r="G240" s="14">
        <v>12</v>
      </c>
      <c r="H240" s="14">
        <v>0</v>
      </c>
      <c r="I240" s="14">
        <v>0</v>
      </c>
      <c r="J240" s="210">
        <v>0</v>
      </c>
      <c r="K240" s="210"/>
    </row>
    <row r="241" spans="1:11" ht="12.75">
      <c r="A241" s="9" t="s">
        <v>2470</v>
      </c>
      <c r="B241" s="9" t="s">
        <v>2471</v>
      </c>
      <c r="C241" s="16" t="s">
        <v>4081</v>
      </c>
      <c r="D241" s="12">
        <v>36</v>
      </c>
      <c r="E241" s="14">
        <v>3</v>
      </c>
      <c r="F241" s="14">
        <v>35</v>
      </c>
      <c r="G241" s="14">
        <v>19</v>
      </c>
      <c r="H241" s="14">
        <v>7</v>
      </c>
      <c r="I241" s="14">
        <v>0</v>
      </c>
      <c r="J241" s="210">
        <v>0</v>
      </c>
      <c r="K241" s="210"/>
    </row>
    <row r="242" spans="1:11" ht="12.75">
      <c r="A242" s="9"/>
      <c r="B242" s="9"/>
      <c r="C242" s="16" t="s">
        <v>4103</v>
      </c>
      <c r="D242" s="12">
        <v>21</v>
      </c>
      <c r="E242" s="14">
        <v>3</v>
      </c>
      <c r="F242" s="14">
        <v>20</v>
      </c>
      <c r="G242" s="14">
        <v>19</v>
      </c>
      <c r="H242" s="14">
        <v>0</v>
      </c>
      <c r="I242" s="14">
        <v>0</v>
      </c>
      <c r="J242" s="210">
        <v>0</v>
      </c>
      <c r="K242" s="210"/>
    </row>
    <row r="243" spans="1:11" ht="12.75">
      <c r="A243" s="9"/>
      <c r="B243" s="9"/>
      <c r="C243" s="16" t="s">
        <v>4107</v>
      </c>
      <c r="D243" s="12">
        <v>0</v>
      </c>
      <c r="E243" s="14">
        <v>0</v>
      </c>
      <c r="F243" s="14">
        <v>0</v>
      </c>
      <c r="G243" s="14">
        <v>0</v>
      </c>
      <c r="H243" s="14">
        <v>7</v>
      </c>
      <c r="I243" s="14">
        <v>0</v>
      </c>
      <c r="J243" s="210">
        <v>0</v>
      </c>
      <c r="K243" s="210"/>
    </row>
    <row r="244" spans="1:11" ht="12.75">
      <c r="A244" s="9"/>
      <c r="B244" s="9"/>
      <c r="C244" s="16" t="s">
        <v>4104</v>
      </c>
      <c r="D244" s="12">
        <v>15</v>
      </c>
      <c r="E244" s="14">
        <v>0</v>
      </c>
      <c r="F244" s="14">
        <v>15</v>
      </c>
      <c r="G244" s="14">
        <v>0</v>
      </c>
      <c r="H244" s="14">
        <v>0</v>
      </c>
      <c r="I244" s="14">
        <v>0</v>
      </c>
      <c r="J244" s="210">
        <v>0</v>
      </c>
      <c r="K244" s="210"/>
    </row>
    <row r="245" spans="1:11" ht="12.75">
      <c r="A245" s="9" t="s">
        <v>2479</v>
      </c>
      <c r="B245" s="9" t="s">
        <v>2480</v>
      </c>
      <c r="C245" s="16" t="s">
        <v>4081</v>
      </c>
      <c r="D245" s="12">
        <v>42</v>
      </c>
      <c r="E245" s="14">
        <v>2</v>
      </c>
      <c r="F245" s="14">
        <v>42</v>
      </c>
      <c r="G245" s="14">
        <v>46</v>
      </c>
      <c r="H245" s="14">
        <v>10</v>
      </c>
      <c r="I245" s="14">
        <v>0</v>
      </c>
      <c r="J245" s="210">
        <v>0</v>
      </c>
      <c r="K245" s="210"/>
    </row>
    <row r="246" spans="1:11" ht="12.75">
      <c r="A246" s="9"/>
      <c r="B246" s="9"/>
      <c r="C246" s="16" t="s">
        <v>4103</v>
      </c>
      <c r="D246" s="12">
        <v>27</v>
      </c>
      <c r="E246" s="14">
        <v>2</v>
      </c>
      <c r="F246" s="14">
        <v>27</v>
      </c>
      <c r="G246" s="14">
        <v>46</v>
      </c>
      <c r="H246" s="14">
        <v>0</v>
      </c>
      <c r="I246" s="14">
        <v>0</v>
      </c>
      <c r="J246" s="210">
        <v>0</v>
      </c>
      <c r="K246" s="210"/>
    </row>
    <row r="247" spans="1:11" ht="12.75">
      <c r="A247" s="9"/>
      <c r="B247" s="9"/>
      <c r="C247" s="16" t="s">
        <v>4107</v>
      </c>
      <c r="D247" s="12">
        <v>0</v>
      </c>
      <c r="E247" s="14">
        <v>0</v>
      </c>
      <c r="F247" s="14">
        <v>0</v>
      </c>
      <c r="G247" s="14">
        <v>0</v>
      </c>
      <c r="H247" s="14">
        <v>10</v>
      </c>
      <c r="I247" s="14">
        <v>0</v>
      </c>
      <c r="J247" s="210">
        <v>0</v>
      </c>
      <c r="K247" s="210"/>
    </row>
    <row r="248" spans="1:11" ht="12.75">
      <c r="A248" s="9"/>
      <c r="B248" s="9"/>
      <c r="C248" s="16" t="s">
        <v>4104</v>
      </c>
      <c r="D248" s="12">
        <v>15</v>
      </c>
      <c r="E248" s="14">
        <v>0</v>
      </c>
      <c r="F248" s="14">
        <v>15</v>
      </c>
      <c r="G248" s="14">
        <v>0</v>
      </c>
      <c r="H248" s="14">
        <v>0</v>
      </c>
      <c r="I248" s="14">
        <v>0</v>
      </c>
      <c r="J248" s="210">
        <v>0</v>
      </c>
      <c r="K248" s="210"/>
    </row>
    <row r="249" spans="1:11" ht="12.75">
      <c r="A249" s="9" t="s">
        <v>2488</v>
      </c>
      <c r="B249" s="9" t="s">
        <v>2489</v>
      </c>
      <c r="C249" s="16" t="s">
        <v>4081</v>
      </c>
      <c r="D249" s="12">
        <v>14</v>
      </c>
      <c r="E249" s="14">
        <v>0</v>
      </c>
      <c r="F249" s="14">
        <v>14</v>
      </c>
      <c r="G249" s="14">
        <v>41</v>
      </c>
      <c r="H249" s="14">
        <v>8</v>
      </c>
      <c r="I249" s="14">
        <v>0</v>
      </c>
      <c r="J249" s="210">
        <v>0</v>
      </c>
      <c r="K249" s="210"/>
    </row>
    <row r="250" spans="1:11" ht="12.75">
      <c r="A250" s="9"/>
      <c r="B250" s="9"/>
      <c r="C250" s="16" t="s">
        <v>4103</v>
      </c>
      <c r="D250" s="12">
        <v>10</v>
      </c>
      <c r="E250" s="14">
        <v>0</v>
      </c>
      <c r="F250" s="14">
        <v>10</v>
      </c>
      <c r="G250" s="14">
        <v>29</v>
      </c>
      <c r="H250" s="14">
        <v>0</v>
      </c>
      <c r="I250" s="14">
        <v>0</v>
      </c>
      <c r="J250" s="210">
        <v>0</v>
      </c>
      <c r="K250" s="210"/>
    </row>
    <row r="251" spans="1:11" ht="12.75">
      <c r="A251" s="9"/>
      <c r="B251" s="9"/>
      <c r="C251" s="16" t="s">
        <v>4107</v>
      </c>
      <c r="D251" s="12">
        <v>0</v>
      </c>
      <c r="E251" s="14">
        <v>0</v>
      </c>
      <c r="F251" s="14">
        <v>0</v>
      </c>
      <c r="G251" s="14">
        <v>0</v>
      </c>
      <c r="H251" s="14">
        <v>8</v>
      </c>
      <c r="I251" s="14">
        <v>0</v>
      </c>
      <c r="J251" s="210">
        <v>0</v>
      </c>
      <c r="K251" s="210"/>
    </row>
    <row r="252" spans="1:11" ht="12.75">
      <c r="A252" s="9"/>
      <c r="B252" s="9"/>
      <c r="C252" s="16" t="s">
        <v>4104</v>
      </c>
      <c r="D252" s="12">
        <v>4</v>
      </c>
      <c r="E252" s="14">
        <v>0</v>
      </c>
      <c r="F252" s="14">
        <v>4</v>
      </c>
      <c r="G252" s="14">
        <v>0</v>
      </c>
      <c r="H252" s="14">
        <v>0</v>
      </c>
      <c r="I252" s="14">
        <v>0</v>
      </c>
      <c r="J252" s="210">
        <v>0</v>
      </c>
      <c r="K252" s="210"/>
    </row>
    <row r="253" spans="1:11" ht="12.75">
      <c r="A253" s="9"/>
      <c r="B253" s="9"/>
      <c r="C253" s="16" t="s">
        <v>4105</v>
      </c>
      <c r="D253" s="12">
        <v>0</v>
      </c>
      <c r="E253" s="14">
        <v>0</v>
      </c>
      <c r="F253" s="14">
        <v>0</v>
      </c>
      <c r="G253" s="14">
        <v>12</v>
      </c>
      <c r="H253" s="14">
        <v>0</v>
      </c>
      <c r="I253" s="14">
        <v>0</v>
      </c>
      <c r="J253" s="210">
        <v>0</v>
      </c>
      <c r="K253" s="210"/>
    </row>
    <row r="254" spans="1:11" ht="12.75">
      <c r="A254" s="9" t="s">
        <v>2500</v>
      </c>
      <c r="B254" s="9" t="s">
        <v>2501</v>
      </c>
      <c r="C254" s="16" t="s">
        <v>4081</v>
      </c>
      <c r="D254" s="12">
        <v>33</v>
      </c>
      <c r="E254" s="14">
        <v>3</v>
      </c>
      <c r="F254" s="14">
        <v>32</v>
      </c>
      <c r="G254" s="14">
        <v>39</v>
      </c>
      <c r="H254" s="14">
        <v>11</v>
      </c>
      <c r="I254" s="14">
        <v>0</v>
      </c>
      <c r="J254" s="210">
        <v>0</v>
      </c>
      <c r="K254" s="210"/>
    </row>
    <row r="255" spans="1:11" ht="12.75">
      <c r="A255" s="9"/>
      <c r="B255" s="9"/>
      <c r="C255" s="16" t="s">
        <v>4103</v>
      </c>
      <c r="D255" s="12">
        <v>20</v>
      </c>
      <c r="E255" s="14">
        <v>3</v>
      </c>
      <c r="F255" s="14">
        <v>19</v>
      </c>
      <c r="G255" s="14">
        <v>23</v>
      </c>
      <c r="H255" s="14">
        <v>2</v>
      </c>
      <c r="I255" s="14">
        <v>0</v>
      </c>
      <c r="J255" s="210">
        <v>0</v>
      </c>
      <c r="K255" s="210"/>
    </row>
    <row r="256" spans="1:11" ht="12.75">
      <c r="A256" s="9"/>
      <c r="B256" s="9"/>
      <c r="C256" s="16" t="s">
        <v>4107</v>
      </c>
      <c r="D256" s="12">
        <v>0</v>
      </c>
      <c r="E256" s="14">
        <v>0</v>
      </c>
      <c r="F256" s="14">
        <v>0</v>
      </c>
      <c r="G256" s="14">
        <v>16</v>
      </c>
      <c r="H256" s="14">
        <v>9</v>
      </c>
      <c r="I256" s="14">
        <v>0</v>
      </c>
      <c r="J256" s="210">
        <v>0</v>
      </c>
      <c r="K256" s="210"/>
    </row>
    <row r="257" spans="1:11" ht="12.75">
      <c r="A257" s="9"/>
      <c r="B257" s="9"/>
      <c r="C257" s="16" t="s">
        <v>4104</v>
      </c>
      <c r="D257" s="12">
        <v>13</v>
      </c>
      <c r="E257" s="14">
        <v>0</v>
      </c>
      <c r="F257" s="14">
        <v>13</v>
      </c>
      <c r="G257" s="14">
        <v>0</v>
      </c>
      <c r="H257" s="14">
        <v>0</v>
      </c>
      <c r="I257" s="14">
        <v>0</v>
      </c>
      <c r="J257" s="210">
        <v>0</v>
      </c>
      <c r="K257" s="210"/>
    </row>
    <row r="258" spans="1:11" ht="12.75">
      <c r="A258" s="9" t="s">
        <v>2509</v>
      </c>
      <c r="B258" s="9" t="s">
        <v>2510</v>
      </c>
      <c r="C258" s="16" t="s">
        <v>4081</v>
      </c>
      <c r="D258" s="12">
        <v>27</v>
      </c>
      <c r="E258" s="14">
        <v>9</v>
      </c>
      <c r="F258" s="14">
        <v>27</v>
      </c>
      <c r="G258" s="14">
        <v>19</v>
      </c>
      <c r="H258" s="14">
        <v>3</v>
      </c>
      <c r="I258" s="14">
        <v>0</v>
      </c>
      <c r="J258" s="210">
        <v>0</v>
      </c>
      <c r="K258" s="210"/>
    </row>
    <row r="259" spans="1:11" ht="12.75">
      <c r="A259" s="9"/>
      <c r="B259" s="9"/>
      <c r="C259" s="16" t="s">
        <v>4103</v>
      </c>
      <c r="D259" s="12">
        <v>22</v>
      </c>
      <c r="E259" s="14">
        <v>9</v>
      </c>
      <c r="F259" s="14">
        <v>22</v>
      </c>
      <c r="G259" s="14">
        <v>19</v>
      </c>
      <c r="H259" s="14">
        <v>0</v>
      </c>
      <c r="I259" s="14">
        <v>0</v>
      </c>
      <c r="J259" s="210">
        <v>0</v>
      </c>
      <c r="K259" s="210"/>
    </row>
    <row r="260" spans="1:11" ht="12.75">
      <c r="A260" s="9"/>
      <c r="B260" s="9"/>
      <c r="C260" s="16" t="s">
        <v>4107</v>
      </c>
      <c r="D260" s="12">
        <v>0</v>
      </c>
      <c r="E260" s="14">
        <v>0</v>
      </c>
      <c r="F260" s="14">
        <v>0</v>
      </c>
      <c r="G260" s="14">
        <v>0</v>
      </c>
      <c r="H260" s="14">
        <v>3</v>
      </c>
      <c r="I260" s="14">
        <v>0</v>
      </c>
      <c r="J260" s="210">
        <v>0</v>
      </c>
      <c r="K260" s="210"/>
    </row>
    <row r="261" spans="1:11" ht="12.75">
      <c r="A261" s="9"/>
      <c r="B261" s="9"/>
      <c r="C261" s="16" t="s">
        <v>4104</v>
      </c>
      <c r="D261" s="12">
        <v>5</v>
      </c>
      <c r="E261" s="14">
        <v>0</v>
      </c>
      <c r="F261" s="14">
        <v>5</v>
      </c>
      <c r="G261" s="14">
        <v>0</v>
      </c>
      <c r="H261" s="14">
        <v>0</v>
      </c>
      <c r="I261" s="14">
        <v>0</v>
      </c>
      <c r="J261" s="210">
        <v>0</v>
      </c>
      <c r="K261" s="210"/>
    </row>
    <row r="262" spans="1:11" ht="12.75">
      <c r="A262" s="9" t="s">
        <v>2523</v>
      </c>
      <c r="B262" s="9" t="s">
        <v>2524</v>
      </c>
      <c r="C262" s="16" t="s">
        <v>4081</v>
      </c>
      <c r="D262" s="12">
        <v>35</v>
      </c>
      <c r="E262" s="14">
        <v>1</v>
      </c>
      <c r="F262" s="14">
        <v>35</v>
      </c>
      <c r="G262" s="14">
        <v>29</v>
      </c>
      <c r="H262" s="14">
        <v>0</v>
      </c>
      <c r="I262" s="14">
        <v>0</v>
      </c>
      <c r="J262" s="210">
        <v>0</v>
      </c>
      <c r="K262" s="210"/>
    </row>
    <row r="263" spans="1:11" ht="12.75">
      <c r="A263" s="9"/>
      <c r="B263" s="9"/>
      <c r="C263" s="16" t="s">
        <v>4103</v>
      </c>
      <c r="D263" s="12">
        <v>24</v>
      </c>
      <c r="E263" s="14">
        <v>1</v>
      </c>
      <c r="F263" s="14">
        <v>24</v>
      </c>
      <c r="G263" s="14">
        <v>22</v>
      </c>
      <c r="H263" s="14">
        <v>0</v>
      </c>
      <c r="I263" s="14">
        <v>0</v>
      </c>
      <c r="J263" s="210">
        <v>0</v>
      </c>
      <c r="K263" s="210"/>
    </row>
    <row r="264" spans="1:11" ht="12.75">
      <c r="A264" s="9"/>
      <c r="B264" s="9"/>
      <c r="C264" s="16" t="s">
        <v>4104</v>
      </c>
      <c r="D264" s="12">
        <v>11</v>
      </c>
      <c r="E264" s="14">
        <v>0</v>
      </c>
      <c r="F264" s="14">
        <v>11</v>
      </c>
      <c r="G264" s="14">
        <v>0</v>
      </c>
      <c r="H264" s="14">
        <v>0</v>
      </c>
      <c r="I264" s="14">
        <v>0</v>
      </c>
      <c r="J264" s="210">
        <v>0</v>
      </c>
      <c r="K264" s="210"/>
    </row>
    <row r="265" spans="1:11" ht="12.75">
      <c r="A265" s="9"/>
      <c r="B265" s="9"/>
      <c r="C265" s="16" t="s">
        <v>4105</v>
      </c>
      <c r="D265" s="12">
        <v>0</v>
      </c>
      <c r="E265" s="14">
        <v>0</v>
      </c>
      <c r="F265" s="14">
        <v>0</v>
      </c>
      <c r="G265" s="14">
        <v>7</v>
      </c>
      <c r="H265" s="14">
        <v>0</v>
      </c>
      <c r="I265" s="14">
        <v>0</v>
      </c>
      <c r="J265" s="210">
        <v>0</v>
      </c>
      <c r="K265" s="210"/>
    </row>
    <row r="266" spans="1:11" ht="12.75">
      <c r="A266" s="9" t="s">
        <v>2527</v>
      </c>
      <c r="B266" s="9" t="s">
        <v>2528</v>
      </c>
      <c r="C266" s="16" t="s">
        <v>4081</v>
      </c>
      <c r="D266" s="12">
        <v>7</v>
      </c>
      <c r="E266" s="14">
        <v>0</v>
      </c>
      <c r="F266" s="14">
        <v>7</v>
      </c>
      <c r="G266" s="14">
        <v>45</v>
      </c>
      <c r="H266" s="14">
        <v>8</v>
      </c>
      <c r="I266" s="14">
        <v>0</v>
      </c>
      <c r="J266" s="210">
        <v>0</v>
      </c>
      <c r="K266" s="210"/>
    </row>
    <row r="267" spans="1:11" ht="12.75">
      <c r="A267" s="9"/>
      <c r="B267" s="9"/>
      <c r="C267" s="16" t="s">
        <v>4103</v>
      </c>
      <c r="D267" s="12">
        <v>6</v>
      </c>
      <c r="E267" s="14">
        <v>0</v>
      </c>
      <c r="F267" s="14">
        <v>6</v>
      </c>
      <c r="G267" s="14">
        <v>35</v>
      </c>
      <c r="H267" s="14">
        <v>0</v>
      </c>
      <c r="I267" s="14">
        <v>0</v>
      </c>
      <c r="J267" s="210">
        <v>0</v>
      </c>
      <c r="K267" s="210"/>
    </row>
    <row r="268" spans="1:11" ht="12.75">
      <c r="A268" s="9"/>
      <c r="B268" s="9"/>
      <c r="C268" s="16" t="s">
        <v>4107</v>
      </c>
      <c r="D268" s="12">
        <v>0</v>
      </c>
      <c r="E268" s="14">
        <v>0</v>
      </c>
      <c r="F268" s="14">
        <v>0</v>
      </c>
      <c r="G268" s="14">
        <v>0</v>
      </c>
      <c r="H268" s="14">
        <v>8</v>
      </c>
      <c r="I268" s="14">
        <v>0</v>
      </c>
      <c r="J268" s="210">
        <v>0</v>
      </c>
      <c r="K268" s="210"/>
    </row>
    <row r="269" spans="1:11" ht="12.75">
      <c r="A269" s="9"/>
      <c r="B269" s="9"/>
      <c r="C269" s="16" t="s">
        <v>4104</v>
      </c>
      <c r="D269" s="12">
        <v>1</v>
      </c>
      <c r="E269" s="14">
        <v>0</v>
      </c>
      <c r="F269" s="14">
        <v>1</v>
      </c>
      <c r="G269" s="14">
        <v>0</v>
      </c>
      <c r="H269" s="14">
        <v>0</v>
      </c>
      <c r="I269" s="14">
        <v>0</v>
      </c>
      <c r="J269" s="210">
        <v>0</v>
      </c>
      <c r="K269" s="210"/>
    </row>
    <row r="270" spans="1:11" ht="12.75">
      <c r="A270" s="9"/>
      <c r="B270" s="9"/>
      <c r="C270" s="16" t="s">
        <v>4105</v>
      </c>
      <c r="D270" s="12">
        <v>0</v>
      </c>
      <c r="E270" s="14">
        <v>0</v>
      </c>
      <c r="F270" s="14">
        <v>0</v>
      </c>
      <c r="G270" s="14">
        <v>10</v>
      </c>
      <c r="H270" s="14">
        <v>0</v>
      </c>
      <c r="I270" s="14">
        <v>0</v>
      </c>
      <c r="J270" s="210">
        <v>0</v>
      </c>
      <c r="K270" s="210"/>
    </row>
    <row r="271" spans="1:11" ht="12.75">
      <c r="A271" s="9" t="s">
        <v>2535</v>
      </c>
      <c r="B271" s="9" t="s">
        <v>2536</v>
      </c>
      <c r="C271" s="16" t="s">
        <v>4081</v>
      </c>
      <c r="D271" s="12">
        <v>22</v>
      </c>
      <c r="E271" s="14">
        <v>9</v>
      </c>
      <c r="F271" s="14">
        <v>21</v>
      </c>
      <c r="G271" s="14">
        <v>12</v>
      </c>
      <c r="H271" s="14">
        <v>0</v>
      </c>
      <c r="I271" s="14">
        <v>0</v>
      </c>
      <c r="J271" s="210">
        <v>0</v>
      </c>
      <c r="K271" s="210"/>
    </row>
    <row r="272" spans="1:11" ht="12.75">
      <c r="A272" s="9"/>
      <c r="B272" s="9"/>
      <c r="C272" s="16" t="s">
        <v>4103</v>
      </c>
      <c r="D272" s="12">
        <v>13</v>
      </c>
      <c r="E272" s="14">
        <v>9</v>
      </c>
      <c r="F272" s="14">
        <v>12</v>
      </c>
      <c r="G272" s="14">
        <v>12</v>
      </c>
      <c r="H272" s="14">
        <v>0</v>
      </c>
      <c r="I272" s="14">
        <v>0</v>
      </c>
      <c r="J272" s="210">
        <v>0</v>
      </c>
      <c r="K272" s="210"/>
    </row>
    <row r="273" spans="1:11" ht="12.75">
      <c r="A273" s="9"/>
      <c r="B273" s="9"/>
      <c r="C273" s="16" t="s">
        <v>4104</v>
      </c>
      <c r="D273" s="12">
        <v>9</v>
      </c>
      <c r="E273" s="14">
        <v>0</v>
      </c>
      <c r="F273" s="14">
        <v>9</v>
      </c>
      <c r="G273" s="14">
        <v>0</v>
      </c>
      <c r="H273" s="14">
        <v>0</v>
      </c>
      <c r="I273" s="14">
        <v>0</v>
      </c>
      <c r="J273" s="210">
        <v>0</v>
      </c>
      <c r="K273" s="210"/>
    </row>
    <row r="274" spans="1:11" ht="12.75">
      <c r="A274" s="9" t="s">
        <v>2541</v>
      </c>
      <c r="B274" s="9" t="s">
        <v>2542</v>
      </c>
      <c r="C274" s="16" t="s">
        <v>4081</v>
      </c>
      <c r="D274" s="12">
        <v>41</v>
      </c>
      <c r="E274" s="14">
        <v>3</v>
      </c>
      <c r="F274" s="14">
        <v>40</v>
      </c>
      <c r="G274" s="14">
        <v>44</v>
      </c>
      <c r="H274" s="14">
        <v>16</v>
      </c>
      <c r="I274" s="14">
        <v>0</v>
      </c>
      <c r="J274" s="210">
        <v>0</v>
      </c>
      <c r="K274" s="210"/>
    </row>
    <row r="275" spans="1:11" ht="12.75">
      <c r="A275" s="9"/>
      <c r="B275" s="9"/>
      <c r="C275" s="16" t="s">
        <v>4103</v>
      </c>
      <c r="D275" s="12">
        <v>30</v>
      </c>
      <c r="E275" s="14">
        <v>3</v>
      </c>
      <c r="F275" s="14">
        <v>29</v>
      </c>
      <c r="G275" s="14">
        <v>23</v>
      </c>
      <c r="H275" s="14">
        <v>5</v>
      </c>
      <c r="I275" s="14">
        <v>0</v>
      </c>
      <c r="J275" s="210">
        <v>0</v>
      </c>
      <c r="K275" s="210"/>
    </row>
    <row r="276" spans="1:11" ht="12.75">
      <c r="A276" s="9"/>
      <c r="B276" s="9"/>
      <c r="C276" s="16" t="s">
        <v>4107</v>
      </c>
      <c r="D276" s="12">
        <v>0</v>
      </c>
      <c r="E276" s="14">
        <v>0</v>
      </c>
      <c r="F276" s="14">
        <v>0</v>
      </c>
      <c r="G276" s="14">
        <v>21</v>
      </c>
      <c r="H276" s="14">
        <v>11</v>
      </c>
      <c r="I276" s="14">
        <v>0</v>
      </c>
      <c r="J276" s="210">
        <v>0</v>
      </c>
      <c r="K276" s="210"/>
    </row>
    <row r="277" spans="1:11" ht="12.75">
      <c r="A277" s="9"/>
      <c r="B277" s="9"/>
      <c r="C277" s="16" t="s">
        <v>4104</v>
      </c>
      <c r="D277" s="12">
        <v>11</v>
      </c>
      <c r="E277" s="14">
        <v>0</v>
      </c>
      <c r="F277" s="14">
        <v>11</v>
      </c>
      <c r="G277" s="14">
        <v>0</v>
      </c>
      <c r="H277" s="14">
        <v>0</v>
      </c>
      <c r="I277" s="14">
        <v>0</v>
      </c>
      <c r="J277" s="210">
        <v>0</v>
      </c>
      <c r="K277" s="210"/>
    </row>
    <row r="278" spans="1:11" ht="12.75">
      <c r="A278" s="9" t="s">
        <v>2554</v>
      </c>
      <c r="B278" s="9" t="s">
        <v>2555</v>
      </c>
      <c r="C278" s="16" t="s">
        <v>4081</v>
      </c>
      <c r="D278" s="12">
        <v>20</v>
      </c>
      <c r="E278" s="14">
        <v>1</v>
      </c>
      <c r="F278" s="14">
        <v>19</v>
      </c>
      <c r="G278" s="14">
        <v>41</v>
      </c>
      <c r="H278" s="14">
        <v>17</v>
      </c>
      <c r="I278" s="14">
        <v>1</v>
      </c>
      <c r="J278" s="210">
        <v>0</v>
      </c>
      <c r="K278" s="210"/>
    </row>
    <row r="279" spans="1:11" ht="12.75">
      <c r="A279" s="9"/>
      <c r="B279" s="9"/>
      <c r="C279" s="16" t="s">
        <v>4103</v>
      </c>
      <c r="D279" s="12">
        <v>13</v>
      </c>
      <c r="E279" s="14">
        <v>1</v>
      </c>
      <c r="F279" s="14">
        <v>12</v>
      </c>
      <c r="G279" s="14">
        <v>21</v>
      </c>
      <c r="H279" s="14">
        <v>5</v>
      </c>
      <c r="I279" s="14">
        <v>1</v>
      </c>
      <c r="J279" s="210">
        <v>0</v>
      </c>
      <c r="K279" s="210"/>
    </row>
    <row r="280" spans="1:11" ht="12.75">
      <c r="A280" s="9"/>
      <c r="B280" s="9"/>
      <c r="C280" s="16" t="s">
        <v>4107</v>
      </c>
      <c r="D280" s="12">
        <v>0</v>
      </c>
      <c r="E280" s="14">
        <v>0</v>
      </c>
      <c r="F280" s="14">
        <v>0</v>
      </c>
      <c r="G280" s="14">
        <v>20</v>
      </c>
      <c r="H280" s="14">
        <v>12</v>
      </c>
      <c r="I280" s="14">
        <v>0</v>
      </c>
      <c r="J280" s="210">
        <v>0</v>
      </c>
      <c r="K280" s="210"/>
    </row>
    <row r="281" spans="1:11" ht="12.75">
      <c r="A281" s="9"/>
      <c r="B281" s="9"/>
      <c r="C281" s="16" t="s">
        <v>4104</v>
      </c>
      <c r="D281" s="12">
        <v>7</v>
      </c>
      <c r="E281" s="14">
        <v>0</v>
      </c>
      <c r="F281" s="14">
        <v>7</v>
      </c>
      <c r="G281" s="14">
        <v>0</v>
      </c>
      <c r="H281" s="14">
        <v>0</v>
      </c>
      <c r="I281" s="14">
        <v>0</v>
      </c>
      <c r="J281" s="210">
        <v>0</v>
      </c>
      <c r="K281" s="210"/>
    </row>
    <row r="282" spans="1:11" ht="12.75">
      <c r="A282" s="9" t="s">
        <v>2564</v>
      </c>
      <c r="B282" s="9" t="s">
        <v>2565</v>
      </c>
      <c r="C282" s="16" t="s">
        <v>4081</v>
      </c>
      <c r="D282" s="12">
        <v>16</v>
      </c>
      <c r="E282" s="14">
        <v>0</v>
      </c>
      <c r="F282" s="14">
        <v>16</v>
      </c>
      <c r="G282" s="14">
        <v>41</v>
      </c>
      <c r="H282" s="14">
        <v>17</v>
      </c>
      <c r="I282" s="14">
        <v>0</v>
      </c>
      <c r="J282" s="210">
        <v>0</v>
      </c>
      <c r="K282" s="210"/>
    </row>
    <row r="283" spans="1:11" ht="12.75">
      <c r="A283" s="9"/>
      <c r="B283" s="9"/>
      <c r="C283" s="16" t="s">
        <v>4103</v>
      </c>
      <c r="D283" s="12">
        <v>9</v>
      </c>
      <c r="E283" s="14">
        <v>0</v>
      </c>
      <c r="F283" s="14">
        <v>9</v>
      </c>
      <c r="G283" s="14">
        <v>22</v>
      </c>
      <c r="H283" s="14">
        <v>8</v>
      </c>
      <c r="I283" s="14">
        <v>0</v>
      </c>
      <c r="J283" s="210">
        <v>0</v>
      </c>
      <c r="K283" s="210"/>
    </row>
    <row r="284" spans="1:11" ht="12.75">
      <c r="A284" s="9"/>
      <c r="B284" s="9"/>
      <c r="C284" s="16" t="s">
        <v>4107</v>
      </c>
      <c r="D284" s="12">
        <v>0</v>
      </c>
      <c r="E284" s="14">
        <v>0</v>
      </c>
      <c r="F284" s="14">
        <v>0</v>
      </c>
      <c r="G284" s="14">
        <v>19</v>
      </c>
      <c r="H284" s="14">
        <v>9</v>
      </c>
      <c r="I284" s="14">
        <v>0</v>
      </c>
      <c r="J284" s="210">
        <v>0</v>
      </c>
      <c r="K284" s="210"/>
    </row>
    <row r="285" spans="1:11" ht="12.75">
      <c r="A285" s="9"/>
      <c r="B285" s="9"/>
      <c r="C285" s="16" t="s">
        <v>4104</v>
      </c>
      <c r="D285" s="12">
        <v>7</v>
      </c>
      <c r="E285" s="14">
        <v>0</v>
      </c>
      <c r="F285" s="14">
        <v>7</v>
      </c>
      <c r="G285" s="14">
        <v>0</v>
      </c>
      <c r="H285" s="14">
        <v>0</v>
      </c>
      <c r="I285" s="14">
        <v>0</v>
      </c>
      <c r="J285" s="210">
        <v>0</v>
      </c>
      <c r="K285" s="210"/>
    </row>
    <row r="286" spans="1:11" ht="12.75">
      <c r="A286" s="9" t="s">
        <v>2574</v>
      </c>
      <c r="B286" s="9" t="s">
        <v>2575</v>
      </c>
      <c r="C286" s="16" t="s">
        <v>4081</v>
      </c>
      <c r="D286" s="12">
        <v>16</v>
      </c>
      <c r="E286" s="14">
        <v>1</v>
      </c>
      <c r="F286" s="14">
        <v>16</v>
      </c>
      <c r="G286" s="14">
        <v>35</v>
      </c>
      <c r="H286" s="14">
        <v>8</v>
      </c>
      <c r="I286" s="14">
        <v>1</v>
      </c>
      <c r="J286" s="210">
        <v>0</v>
      </c>
      <c r="K286" s="210"/>
    </row>
    <row r="287" spans="1:11" ht="12.75">
      <c r="A287" s="9"/>
      <c r="B287" s="9"/>
      <c r="C287" s="16" t="s">
        <v>4103</v>
      </c>
      <c r="D287" s="12">
        <v>9</v>
      </c>
      <c r="E287" s="14">
        <v>1</v>
      </c>
      <c r="F287" s="14">
        <v>9</v>
      </c>
      <c r="G287" s="14">
        <v>19</v>
      </c>
      <c r="H287" s="14">
        <v>0</v>
      </c>
      <c r="I287" s="14">
        <v>1</v>
      </c>
      <c r="J287" s="210">
        <v>0</v>
      </c>
      <c r="K287" s="210"/>
    </row>
    <row r="288" spans="1:11" ht="12.75">
      <c r="A288" s="9"/>
      <c r="B288" s="9"/>
      <c r="C288" s="16" t="s">
        <v>4107</v>
      </c>
      <c r="D288" s="12">
        <v>0</v>
      </c>
      <c r="E288" s="14">
        <v>0</v>
      </c>
      <c r="F288" s="14">
        <v>0</v>
      </c>
      <c r="G288" s="14">
        <v>16</v>
      </c>
      <c r="H288" s="14">
        <v>8</v>
      </c>
      <c r="I288" s="14">
        <v>0</v>
      </c>
      <c r="J288" s="210">
        <v>0</v>
      </c>
      <c r="K288" s="210"/>
    </row>
    <row r="289" spans="1:11" ht="12.75">
      <c r="A289" s="9"/>
      <c r="B289" s="9"/>
      <c r="C289" s="16" t="s">
        <v>4104</v>
      </c>
      <c r="D289" s="12">
        <v>7</v>
      </c>
      <c r="E289" s="14">
        <v>0</v>
      </c>
      <c r="F289" s="14">
        <v>7</v>
      </c>
      <c r="G289" s="14">
        <v>0</v>
      </c>
      <c r="H289" s="14">
        <v>0</v>
      </c>
      <c r="I289" s="14">
        <v>0</v>
      </c>
      <c r="J289" s="210">
        <v>0</v>
      </c>
      <c r="K289" s="210"/>
    </row>
    <row r="290" spans="1:11" ht="12.75">
      <c r="A290" s="9" t="s">
        <v>2581</v>
      </c>
      <c r="B290" s="9" t="s">
        <v>2582</v>
      </c>
      <c r="C290" s="16" t="s">
        <v>4081</v>
      </c>
      <c r="D290" s="12">
        <v>18</v>
      </c>
      <c r="E290" s="14">
        <v>4</v>
      </c>
      <c r="F290" s="14">
        <v>17</v>
      </c>
      <c r="G290" s="14">
        <v>13</v>
      </c>
      <c r="H290" s="14">
        <v>0</v>
      </c>
      <c r="I290" s="14">
        <v>0</v>
      </c>
      <c r="J290" s="210">
        <v>0</v>
      </c>
      <c r="K290" s="210"/>
    </row>
    <row r="291" spans="1:11" ht="12.75">
      <c r="A291" s="9"/>
      <c r="B291" s="9"/>
      <c r="C291" s="16" t="s">
        <v>4103</v>
      </c>
      <c r="D291" s="12">
        <v>17</v>
      </c>
      <c r="E291" s="14">
        <v>4</v>
      </c>
      <c r="F291" s="14">
        <v>16</v>
      </c>
      <c r="G291" s="14">
        <v>13</v>
      </c>
      <c r="H291" s="14">
        <v>0</v>
      </c>
      <c r="I291" s="14">
        <v>0</v>
      </c>
      <c r="J291" s="210">
        <v>0</v>
      </c>
      <c r="K291" s="210"/>
    </row>
    <row r="292" spans="1:11" ht="12.75">
      <c r="A292" s="9"/>
      <c r="B292" s="9"/>
      <c r="C292" s="16" t="s">
        <v>4104</v>
      </c>
      <c r="D292" s="12">
        <v>1</v>
      </c>
      <c r="E292" s="14">
        <v>0</v>
      </c>
      <c r="F292" s="14">
        <v>1</v>
      </c>
      <c r="G292" s="14">
        <v>0</v>
      </c>
      <c r="H292" s="14">
        <v>0</v>
      </c>
      <c r="I292" s="14">
        <v>0</v>
      </c>
      <c r="J292" s="210">
        <v>0</v>
      </c>
      <c r="K292" s="210"/>
    </row>
    <row r="293" spans="1:11" ht="12.75">
      <c r="A293" s="9" t="s">
        <v>2595</v>
      </c>
      <c r="B293" s="9" t="s">
        <v>2596</v>
      </c>
      <c r="C293" s="16" t="s">
        <v>4081</v>
      </c>
      <c r="D293" s="12">
        <v>18</v>
      </c>
      <c r="E293" s="14">
        <v>8</v>
      </c>
      <c r="F293" s="14">
        <v>18</v>
      </c>
      <c r="G293" s="14">
        <v>11</v>
      </c>
      <c r="H293" s="14">
        <v>5</v>
      </c>
      <c r="I293" s="14">
        <v>0</v>
      </c>
      <c r="J293" s="210">
        <v>0</v>
      </c>
      <c r="K293" s="210"/>
    </row>
    <row r="294" spans="1:11" ht="12.75">
      <c r="A294" s="9"/>
      <c r="B294" s="9"/>
      <c r="C294" s="16" t="s">
        <v>4103</v>
      </c>
      <c r="D294" s="12">
        <v>13</v>
      </c>
      <c r="E294" s="14">
        <v>8</v>
      </c>
      <c r="F294" s="14">
        <v>13</v>
      </c>
      <c r="G294" s="14">
        <v>11</v>
      </c>
      <c r="H294" s="14">
        <v>0</v>
      </c>
      <c r="I294" s="14">
        <v>0</v>
      </c>
      <c r="J294" s="210">
        <v>0</v>
      </c>
      <c r="K294" s="210"/>
    </row>
    <row r="295" spans="1:11" ht="12.75">
      <c r="A295" s="9"/>
      <c r="B295" s="9"/>
      <c r="C295" s="16" t="s">
        <v>4107</v>
      </c>
      <c r="D295" s="12">
        <v>0</v>
      </c>
      <c r="E295" s="14">
        <v>0</v>
      </c>
      <c r="F295" s="14">
        <v>0</v>
      </c>
      <c r="G295" s="14">
        <v>0</v>
      </c>
      <c r="H295" s="14">
        <v>5</v>
      </c>
      <c r="I295" s="14">
        <v>0</v>
      </c>
      <c r="J295" s="210">
        <v>0</v>
      </c>
      <c r="K295" s="210"/>
    </row>
    <row r="296" spans="1:11" ht="12.75">
      <c r="A296" s="9"/>
      <c r="B296" s="9"/>
      <c r="C296" s="16" t="s">
        <v>4104</v>
      </c>
      <c r="D296" s="12">
        <v>5</v>
      </c>
      <c r="E296" s="14">
        <v>0</v>
      </c>
      <c r="F296" s="14">
        <v>5</v>
      </c>
      <c r="G296" s="14">
        <v>0</v>
      </c>
      <c r="H296" s="14">
        <v>0</v>
      </c>
      <c r="I296" s="14">
        <v>0</v>
      </c>
      <c r="J296" s="210">
        <v>0</v>
      </c>
      <c r="K296" s="210"/>
    </row>
    <row r="297" spans="1:11" ht="12.75">
      <c r="A297" s="9" t="s">
        <v>2607</v>
      </c>
      <c r="B297" s="9" t="s">
        <v>2608</v>
      </c>
      <c r="C297" s="16" t="s">
        <v>4081</v>
      </c>
      <c r="D297" s="12">
        <v>20</v>
      </c>
      <c r="E297" s="14">
        <v>7</v>
      </c>
      <c r="F297" s="14">
        <v>20</v>
      </c>
      <c r="G297" s="14">
        <v>22</v>
      </c>
      <c r="H297" s="14">
        <v>7</v>
      </c>
      <c r="I297" s="14">
        <v>0</v>
      </c>
      <c r="J297" s="210">
        <v>0</v>
      </c>
      <c r="K297" s="210"/>
    </row>
    <row r="298" spans="1:11" ht="12.75">
      <c r="A298" s="9"/>
      <c r="B298" s="9"/>
      <c r="C298" s="16" t="s">
        <v>4103</v>
      </c>
      <c r="D298" s="12">
        <v>18</v>
      </c>
      <c r="E298" s="14">
        <v>7</v>
      </c>
      <c r="F298" s="14">
        <v>18</v>
      </c>
      <c r="G298" s="14">
        <v>21</v>
      </c>
      <c r="H298" s="14">
        <v>0</v>
      </c>
      <c r="I298" s="14">
        <v>0</v>
      </c>
      <c r="J298" s="210">
        <v>0</v>
      </c>
      <c r="K298" s="210"/>
    </row>
    <row r="299" spans="1:11" ht="12.75">
      <c r="A299" s="9"/>
      <c r="B299" s="9"/>
      <c r="C299" s="16" t="s">
        <v>4107</v>
      </c>
      <c r="D299" s="12">
        <v>0</v>
      </c>
      <c r="E299" s="14">
        <v>0</v>
      </c>
      <c r="F299" s="14">
        <v>0</v>
      </c>
      <c r="G299" s="14">
        <v>0</v>
      </c>
      <c r="H299" s="14">
        <v>7</v>
      </c>
      <c r="I299" s="14">
        <v>0</v>
      </c>
      <c r="J299" s="210">
        <v>0</v>
      </c>
      <c r="K299" s="210"/>
    </row>
    <row r="300" spans="1:11" ht="12.75">
      <c r="A300" s="9"/>
      <c r="B300" s="9"/>
      <c r="C300" s="16" t="s">
        <v>4104</v>
      </c>
      <c r="D300" s="12">
        <v>2</v>
      </c>
      <c r="E300" s="14">
        <v>0</v>
      </c>
      <c r="F300" s="14">
        <v>2</v>
      </c>
      <c r="G300" s="14">
        <v>0</v>
      </c>
      <c r="H300" s="14">
        <v>0</v>
      </c>
      <c r="I300" s="14">
        <v>0</v>
      </c>
      <c r="J300" s="210">
        <v>0</v>
      </c>
      <c r="K300" s="210"/>
    </row>
    <row r="301" spans="1:11" ht="12.75">
      <c r="A301" s="9"/>
      <c r="B301" s="9"/>
      <c r="C301" s="16" t="s">
        <v>4105</v>
      </c>
      <c r="D301" s="12">
        <v>0</v>
      </c>
      <c r="E301" s="14">
        <v>0</v>
      </c>
      <c r="F301" s="14">
        <v>0</v>
      </c>
      <c r="G301" s="14">
        <v>1</v>
      </c>
      <c r="H301" s="14">
        <v>0</v>
      </c>
      <c r="I301" s="14">
        <v>0</v>
      </c>
      <c r="J301" s="210">
        <v>0</v>
      </c>
      <c r="K301" s="210"/>
    </row>
    <row r="302" spans="1:11" ht="12.75">
      <c r="A302" s="9" t="s">
        <v>2617</v>
      </c>
      <c r="B302" s="9" t="s">
        <v>2618</v>
      </c>
      <c r="C302" s="16" t="s">
        <v>4081</v>
      </c>
      <c r="D302" s="12">
        <v>6</v>
      </c>
      <c r="E302" s="14">
        <v>0</v>
      </c>
      <c r="F302" s="14">
        <v>6</v>
      </c>
      <c r="G302" s="14">
        <v>23</v>
      </c>
      <c r="H302" s="14">
        <v>9</v>
      </c>
      <c r="I302" s="14">
        <v>0</v>
      </c>
      <c r="J302" s="210">
        <v>0</v>
      </c>
      <c r="K302" s="210"/>
    </row>
    <row r="303" spans="1:11" ht="12.75">
      <c r="A303" s="9"/>
      <c r="B303" s="9"/>
      <c r="C303" s="16" t="s">
        <v>4103</v>
      </c>
      <c r="D303" s="12">
        <v>4</v>
      </c>
      <c r="E303" s="14">
        <v>0</v>
      </c>
      <c r="F303" s="14">
        <v>4</v>
      </c>
      <c r="G303" s="14">
        <v>12</v>
      </c>
      <c r="H303" s="14">
        <v>0</v>
      </c>
      <c r="I303" s="14">
        <v>0</v>
      </c>
      <c r="J303" s="210">
        <v>0</v>
      </c>
      <c r="K303" s="210"/>
    </row>
    <row r="304" spans="1:11" ht="12.75">
      <c r="A304" s="9"/>
      <c r="B304" s="9"/>
      <c r="C304" s="16" t="s">
        <v>4107</v>
      </c>
      <c r="D304" s="12">
        <v>0</v>
      </c>
      <c r="E304" s="14">
        <v>0</v>
      </c>
      <c r="F304" s="14">
        <v>0</v>
      </c>
      <c r="G304" s="14">
        <v>11</v>
      </c>
      <c r="H304" s="14">
        <v>9</v>
      </c>
      <c r="I304" s="14">
        <v>0</v>
      </c>
      <c r="J304" s="210">
        <v>0</v>
      </c>
      <c r="K304" s="210"/>
    </row>
    <row r="305" spans="1:11" ht="12.75">
      <c r="A305" s="9"/>
      <c r="B305" s="9"/>
      <c r="C305" s="16" t="s">
        <v>4104</v>
      </c>
      <c r="D305" s="12">
        <v>2</v>
      </c>
      <c r="E305" s="14">
        <v>0</v>
      </c>
      <c r="F305" s="14">
        <v>2</v>
      </c>
      <c r="G305" s="14">
        <v>0</v>
      </c>
      <c r="H305" s="14">
        <v>0</v>
      </c>
      <c r="I305" s="14">
        <v>0</v>
      </c>
      <c r="J305" s="210">
        <v>0</v>
      </c>
      <c r="K305" s="210"/>
    </row>
    <row r="306" spans="1:11" ht="12.75">
      <c r="A306" s="9" t="s">
        <v>2623</v>
      </c>
      <c r="B306" s="9" t="s">
        <v>2624</v>
      </c>
      <c r="C306" s="16" t="s">
        <v>4081</v>
      </c>
      <c r="D306" s="12">
        <v>5</v>
      </c>
      <c r="E306" s="14">
        <v>0</v>
      </c>
      <c r="F306" s="14">
        <v>5</v>
      </c>
      <c r="G306" s="14">
        <v>21</v>
      </c>
      <c r="H306" s="14">
        <v>20</v>
      </c>
      <c r="I306" s="14">
        <v>0</v>
      </c>
      <c r="J306" s="210">
        <v>3</v>
      </c>
      <c r="K306" s="210"/>
    </row>
    <row r="307" spans="1:11" ht="12.75">
      <c r="A307" s="9"/>
      <c r="B307" s="9"/>
      <c r="C307" s="16" t="s">
        <v>4103</v>
      </c>
      <c r="D307" s="12">
        <v>4</v>
      </c>
      <c r="E307" s="14">
        <v>0</v>
      </c>
      <c r="F307" s="14">
        <v>4</v>
      </c>
      <c r="G307" s="14">
        <v>14</v>
      </c>
      <c r="H307" s="14">
        <v>11</v>
      </c>
      <c r="I307" s="14">
        <v>0</v>
      </c>
      <c r="J307" s="210">
        <v>3</v>
      </c>
      <c r="K307" s="210"/>
    </row>
    <row r="308" spans="1:11" ht="12.75">
      <c r="A308" s="9"/>
      <c r="B308" s="9"/>
      <c r="C308" s="16" t="s">
        <v>4107</v>
      </c>
      <c r="D308" s="12">
        <v>0</v>
      </c>
      <c r="E308" s="14">
        <v>0</v>
      </c>
      <c r="F308" s="14">
        <v>0</v>
      </c>
      <c r="G308" s="14">
        <v>7</v>
      </c>
      <c r="H308" s="14">
        <v>9</v>
      </c>
      <c r="I308" s="14">
        <v>0</v>
      </c>
      <c r="J308" s="210">
        <v>0</v>
      </c>
      <c r="K308" s="210"/>
    </row>
    <row r="309" spans="1:11" ht="12.75">
      <c r="A309" s="9"/>
      <c r="B309" s="9"/>
      <c r="C309" s="16" t="s">
        <v>4104</v>
      </c>
      <c r="D309" s="12">
        <v>1</v>
      </c>
      <c r="E309" s="14">
        <v>0</v>
      </c>
      <c r="F309" s="14">
        <v>1</v>
      </c>
      <c r="G309" s="14">
        <v>0</v>
      </c>
      <c r="H309" s="14">
        <v>0</v>
      </c>
      <c r="I309" s="14">
        <v>0</v>
      </c>
      <c r="J309" s="210">
        <v>0</v>
      </c>
      <c r="K309" s="210"/>
    </row>
    <row r="310" spans="1:11" ht="12.75">
      <c r="A310" s="9" t="s">
        <v>2636</v>
      </c>
      <c r="B310" s="9" t="s">
        <v>2637</v>
      </c>
      <c r="C310" s="16" t="s">
        <v>4081</v>
      </c>
      <c r="D310" s="12">
        <v>17</v>
      </c>
      <c r="E310" s="14">
        <v>0</v>
      </c>
      <c r="F310" s="14">
        <v>17</v>
      </c>
      <c r="G310" s="14">
        <v>35</v>
      </c>
      <c r="H310" s="14">
        <v>18</v>
      </c>
      <c r="I310" s="14">
        <v>0</v>
      </c>
      <c r="J310" s="210">
        <v>0</v>
      </c>
      <c r="K310" s="210"/>
    </row>
    <row r="311" spans="1:11" ht="12.75">
      <c r="A311" s="9"/>
      <c r="B311" s="9"/>
      <c r="C311" s="16" t="s">
        <v>4103</v>
      </c>
      <c r="D311" s="12">
        <v>10</v>
      </c>
      <c r="E311" s="14">
        <v>0</v>
      </c>
      <c r="F311" s="14">
        <v>10</v>
      </c>
      <c r="G311" s="14">
        <v>18</v>
      </c>
      <c r="H311" s="14">
        <v>9</v>
      </c>
      <c r="I311" s="14">
        <v>0</v>
      </c>
      <c r="J311" s="210">
        <v>0</v>
      </c>
      <c r="K311" s="210"/>
    </row>
    <row r="312" spans="1:11" ht="12.75">
      <c r="A312" s="9"/>
      <c r="B312" s="9"/>
      <c r="C312" s="16" t="s">
        <v>4107</v>
      </c>
      <c r="D312" s="12">
        <v>0</v>
      </c>
      <c r="E312" s="14">
        <v>0</v>
      </c>
      <c r="F312" s="14">
        <v>0</v>
      </c>
      <c r="G312" s="14">
        <v>17</v>
      </c>
      <c r="H312" s="14">
        <v>9</v>
      </c>
      <c r="I312" s="14">
        <v>0</v>
      </c>
      <c r="J312" s="210">
        <v>0</v>
      </c>
      <c r="K312" s="210"/>
    </row>
    <row r="313" spans="1:11" ht="12.75">
      <c r="A313" s="9"/>
      <c r="B313" s="9"/>
      <c r="C313" s="16" t="s">
        <v>4104</v>
      </c>
      <c r="D313" s="12">
        <v>7</v>
      </c>
      <c r="E313" s="14">
        <v>0</v>
      </c>
      <c r="F313" s="14">
        <v>7</v>
      </c>
      <c r="G313" s="14">
        <v>0</v>
      </c>
      <c r="H313" s="14">
        <v>0</v>
      </c>
      <c r="I313" s="14">
        <v>0</v>
      </c>
      <c r="J313" s="210">
        <v>0</v>
      </c>
      <c r="K313" s="210"/>
    </row>
    <row r="314" spans="1:11" ht="12.75">
      <c r="A314" s="9" t="s">
        <v>2648</v>
      </c>
      <c r="B314" s="9" t="s">
        <v>2649</v>
      </c>
      <c r="C314" s="16" t="s">
        <v>4081</v>
      </c>
      <c r="D314" s="12">
        <v>22</v>
      </c>
      <c r="E314" s="14">
        <v>1</v>
      </c>
      <c r="F314" s="14">
        <v>22</v>
      </c>
      <c r="G314" s="14">
        <v>33</v>
      </c>
      <c r="H314" s="14">
        <v>6</v>
      </c>
      <c r="I314" s="14">
        <v>0</v>
      </c>
      <c r="J314" s="210">
        <v>0</v>
      </c>
      <c r="K314" s="210"/>
    </row>
    <row r="315" spans="1:11" ht="12.75">
      <c r="A315" s="9"/>
      <c r="B315" s="9"/>
      <c r="C315" s="16" t="s">
        <v>4103</v>
      </c>
      <c r="D315" s="12">
        <v>17</v>
      </c>
      <c r="E315" s="14">
        <v>1</v>
      </c>
      <c r="F315" s="14">
        <v>17</v>
      </c>
      <c r="G315" s="14">
        <v>24</v>
      </c>
      <c r="H315" s="14">
        <v>0</v>
      </c>
      <c r="I315" s="14">
        <v>0</v>
      </c>
      <c r="J315" s="210">
        <v>0</v>
      </c>
      <c r="K315" s="210"/>
    </row>
    <row r="316" spans="1:11" ht="12.75">
      <c r="A316" s="9"/>
      <c r="B316" s="9"/>
      <c r="C316" s="16" t="s">
        <v>4108</v>
      </c>
      <c r="D316" s="12">
        <v>0</v>
      </c>
      <c r="E316" s="14">
        <v>0</v>
      </c>
      <c r="F316" s="14">
        <v>0</v>
      </c>
      <c r="G316" s="14">
        <v>3</v>
      </c>
      <c r="H316" s="14">
        <v>0</v>
      </c>
      <c r="I316" s="14">
        <v>0</v>
      </c>
      <c r="J316" s="210">
        <v>0</v>
      </c>
      <c r="K316" s="210"/>
    </row>
    <row r="317" spans="1:11" ht="12.75">
      <c r="A317" s="9"/>
      <c r="B317" s="9"/>
      <c r="C317" s="16" t="s">
        <v>4107</v>
      </c>
      <c r="D317" s="12">
        <v>0</v>
      </c>
      <c r="E317" s="14">
        <v>0</v>
      </c>
      <c r="F317" s="14">
        <v>0</v>
      </c>
      <c r="G317" s="14">
        <v>0</v>
      </c>
      <c r="H317" s="14">
        <v>6</v>
      </c>
      <c r="I317" s="14">
        <v>0</v>
      </c>
      <c r="J317" s="210">
        <v>0</v>
      </c>
      <c r="K317" s="210"/>
    </row>
    <row r="318" spans="1:11" ht="12.75">
      <c r="A318" s="9"/>
      <c r="B318" s="9"/>
      <c r="C318" s="16" t="s">
        <v>4104</v>
      </c>
      <c r="D318" s="12">
        <v>5</v>
      </c>
      <c r="E318" s="14">
        <v>0</v>
      </c>
      <c r="F318" s="14">
        <v>5</v>
      </c>
      <c r="G318" s="14">
        <v>0</v>
      </c>
      <c r="H318" s="14">
        <v>0</v>
      </c>
      <c r="I318" s="14">
        <v>0</v>
      </c>
      <c r="J318" s="210">
        <v>0</v>
      </c>
      <c r="K318" s="210"/>
    </row>
    <row r="319" spans="1:11" ht="12.75">
      <c r="A319" s="9"/>
      <c r="B319" s="9"/>
      <c r="C319" s="16" t="s">
        <v>4105</v>
      </c>
      <c r="D319" s="12">
        <v>0</v>
      </c>
      <c r="E319" s="14">
        <v>0</v>
      </c>
      <c r="F319" s="14">
        <v>0</v>
      </c>
      <c r="G319" s="14">
        <v>6</v>
      </c>
      <c r="H319" s="14">
        <v>0</v>
      </c>
      <c r="I319" s="14">
        <v>0</v>
      </c>
      <c r="J319" s="210">
        <v>0</v>
      </c>
      <c r="K319" s="210"/>
    </row>
    <row r="320" spans="1:11" ht="12.75">
      <c r="A320" s="9" t="s">
        <v>2658</v>
      </c>
      <c r="B320" s="9" t="s">
        <v>2659</v>
      </c>
      <c r="C320" s="16" t="s">
        <v>4081</v>
      </c>
      <c r="D320" s="12">
        <v>11</v>
      </c>
      <c r="E320" s="14">
        <v>0</v>
      </c>
      <c r="F320" s="14">
        <v>11</v>
      </c>
      <c r="G320" s="14">
        <v>30</v>
      </c>
      <c r="H320" s="14">
        <v>11</v>
      </c>
      <c r="I320" s="14">
        <v>0</v>
      </c>
      <c r="J320" s="210">
        <v>1</v>
      </c>
      <c r="K320" s="210"/>
    </row>
    <row r="321" spans="1:11" ht="12.75">
      <c r="A321" s="9"/>
      <c r="B321" s="9"/>
      <c r="C321" s="16" t="s">
        <v>4103</v>
      </c>
      <c r="D321" s="12">
        <v>7</v>
      </c>
      <c r="E321" s="14">
        <v>0</v>
      </c>
      <c r="F321" s="14">
        <v>7</v>
      </c>
      <c r="G321" s="14">
        <v>17</v>
      </c>
      <c r="H321" s="14">
        <v>3</v>
      </c>
      <c r="I321" s="14">
        <v>0</v>
      </c>
      <c r="J321" s="210">
        <v>1</v>
      </c>
      <c r="K321" s="210"/>
    </row>
    <row r="322" spans="1:11" ht="12.75">
      <c r="A322" s="9"/>
      <c r="B322" s="9"/>
      <c r="C322" s="16" t="s">
        <v>4107</v>
      </c>
      <c r="D322" s="12">
        <v>0</v>
      </c>
      <c r="E322" s="14">
        <v>0</v>
      </c>
      <c r="F322" s="14">
        <v>0</v>
      </c>
      <c r="G322" s="14">
        <v>13</v>
      </c>
      <c r="H322" s="14">
        <v>8</v>
      </c>
      <c r="I322" s="14">
        <v>0</v>
      </c>
      <c r="J322" s="210">
        <v>0</v>
      </c>
      <c r="K322" s="210"/>
    </row>
    <row r="323" spans="1:11" ht="12.75">
      <c r="A323" s="9"/>
      <c r="B323" s="9"/>
      <c r="C323" s="16" t="s">
        <v>4104</v>
      </c>
      <c r="D323" s="12">
        <v>4</v>
      </c>
      <c r="E323" s="14">
        <v>0</v>
      </c>
      <c r="F323" s="14">
        <v>4</v>
      </c>
      <c r="G323" s="14">
        <v>0</v>
      </c>
      <c r="H323" s="14">
        <v>0</v>
      </c>
      <c r="I323" s="14">
        <v>0</v>
      </c>
      <c r="J323" s="210">
        <v>0</v>
      </c>
      <c r="K323" s="210"/>
    </row>
    <row r="324" spans="1:11" ht="12.75">
      <c r="A324" s="9" t="s">
        <v>2669</v>
      </c>
      <c r="B324" s="9" t="s">
        <v>2670</v>
      </c>
      <c r="C324" s="16" t="s">
        <v>4081</v>
      </c>
      <c r="D324" s="12">
        <v>25</v>
      </c>
      <c r="E324" s="14">
        <v>6</v>
      </c>
      <c r="F324" s="14">
        <v>25</v>
      </c>
      <c r="G324" s="14">
        <v>19</v>
      </c>
      <c r="H324" s="14">
        <v>2</v>
      </c>
      <c r="I324" s="14">
        <v>0</v>
      </c>
      <c r="J324" s="210">
        <v>0</v>
      </c>
      <c r="K324" s="210"/>
    </row>
    <row r="325" spans="1:11" ht="12.75">
      <c r="A325" s="9"/>
      <c r="B325" s="9"/>
      <c r="C325" s="16" t="s">
        <v>4103</v>
      </c>
      <c r="D325" s="12">
        <v>24</v>
      </c>
      <c r="E325" s="14">
        <v>6</v>
      </c>
      <c r="F325" s="14">
        <v>24</v>
      </c>
      <c r="G325" s="14">
        <v>18</v>
      </c>
      <c r="H325" s="14">
        <v>0</v>
      </c>
      <c r="I325" s="14">
        <v>0</v>
      </c>
      <c r="J325" s="210">
        <v>0</v>
      </c>
      <c r="K325" s="210"/>
    </row>
    <row r="326" spans="1:11" ht="12.75">
      <c r="A326" s="9"/>
      <c r="B326" s="9"/>
      <c r="C326" s="16" t="s">
        <v>4108</v>
      </c>
      <c r="D326" s="12">
        <v>0</v>
      </c>
      <c r="E326" s="14">
        <v>0</v>
      </c>
      <c r="F326" s="14">
        <v>0</v>
      </c>
      <c r="G326" s="14">
        <v>1</v>
      </c>
      <c r="H326" s="14">
        <v>0</v>
      </c>
      <c r="I326" s="14">
        <v>0</v>
      </c>
      <c r="J326" s="210">
        <v>0</v>
      </c>
      <c r="K326" s="210"/>
    </row>
    <row r="327" spans="1:11" ht="12.75">
      <c r="A327" s="9"/>
      <c r="B327" s="9"/>
      <c r="C327" s="16" t="s">
        <v>4107</v>
      </c>
      <c r="D327" s="12">
        <v>0</v>
      </c>
      <c r="E327" s="14">
        <v>0</v>
      </c>
      <c r="F327" s="14">
        <v>0</v>
      </c>
      <c r="G327" s="14">
        <v>0</v>
      </c>
      <c r="H327" s="14">
        <v>2</v>
      </c>
      <c r="I327" s="14">
        <v>0</v>
      </c>
      <c r="J327" s="210">
        <v>0</v>
      </c>
      <c r="K327" s="210"/>
    </row>
    <row r="328" spans="1:11" ht="12.75">
      <c r="A328" s="9"/>
      <c r="B328" s="9"/>
      <c r="C328" s="16" t="s">
        <v>4104</v>
      </c>
      <c r="D328" s="12">
        <v>1</v>
      </c>
      <c r="E328" s="14">
        <v>0</v>
      </c>
      <c r="F328" s="14">
        <v>1</v>
      </c>
      <c r="G328" s="14">
        <v>0</v>
      </c>
      <c r="H328" s="14">
        <v>0</v>
      </c>
      <c r="I328" s="14">
        <v>0</v>
      </c>
      <c r="J328" s="210">
        <v>0</v>
      </c>
      <c r="K328" s="210"/>
    </row>
    <row r="329" spans="1:11" ht="12.75">
      <c r="A329" s="9" t="s">
        <v>2682</v>
      </c>
      <c r="B329" s="9" t="s">
        <v>2683</v>
      </c>
      <c r="C329" s="16" t="s">
        <v>4081</v>
      </c>
      <c r="D329" s="12">
        <v>12</v>
      </c>
      <c r="E329" s="14">
        <v>0</v>
      </c>
      <c r="F329" s="14">
        <v>12</v>
      </c>
      <c r="G329" s="14">
        <v>27</v>
      </c>
      <c r="H329" s="14">
        <v>14</v>
      </c>
      <c r="I329" s="14">
        <v>4</v>
      </c>
      <c r="J329" s="210">
        <v>0</v>
      </c>
      <c r="K329" s="210"/>
    </row>
    <row r="330" spans="1:11" ht="12.75">
      <c r="A330" s="9"/>
      <c r="B330" s="9"/>
      <c r="C330" s="16" t="s">
        <v>4103</v>
      </c>
      <c r="D330" s="12">
        <v>10</v>
      </c>
      <c r="E330" s="14">
        <v>0</v>
      </c>
      <c r="F330" s="14">
        <v>10</v>
      </c>
      <c r="G330" s="14">
        <v>15</v>
      </c>
      <c r="H330" s="14">
        <v>7</v>
      </c>
      <c r="I330" s="14">
        <v>4</v>
      </c>
      <c r="J330" s="210">
        <v>0</v>
      </c>
      <c r="K330" s="210"/>
    </row>
    <row r="331" spans="1:11" ht="12.75">
      <c r="A331" s="9"/>
      <c r="B331" s="9"/>
      <c r="C331" s="16" t="s">
        <v>4107</v>
      </c>
      <c r="D331" s="12">
        <v>0</v>
      </c>
      <c r="E331" s="14">
        <v>0</v>
      </c>
      <c r="F331" s="14">
        <v>0</v>
      </c>
      <c r="G331" s="14">
        <v>12</v>
      </c>
      <c r="H331" s="14">
        <v>7</v>
      </c>
      <c r="I331" s="14">
        <v>0</v>
      </c>
      <c r="J331" s="210">
        <v>0</v>
      </c>
      <c r="K331" s="210"/>
    </row>
    <row r="332" spans="1:11" ht="12.75">
      <c r="A332" s="9"/>
      <c r="B332" s="9"/>
      <c r="C332" s="16" t="s">
        <v>4104</v>
      </c>
      <c r="D332" s="12">
        <v>2</v>
      </c>
      <c r="E332" s="14">
        <v>0</v>
      </c>
      <c r="F332" s="14">
        <v>2</v>
      </c>
      <c r="G332" s="14">
        <v>0</v>
      </c>
      <c r="H332" s="14">
        <v>0</v>
      </c>
      <c r="I332" s="14">
        <v>0</v>
      </c>
      <c r="J332" s="210">
        <v>0</v>
      </c>
      <c r="K332" s="210"/>
    </row>
    <row r="333" spans="1:11" ht="12.75">
      <c r="A333" s="9" t="s">
        <v>2693</v>
      </c>
      <c r="B333" s="9" t="s">
        <v>2694</v>
      </c>
      <c r="C333" s="16" t="s">
        <v>4081</v>
      </c>
      <c r="D333" s="12">
        <v>10</v>
      </c>
      <c r="E333" s="14">
        <v>1</v>
      </c>
      <c r="F333" s="14">
        <v>10</v>
      </c>
      <c r="G333" s="14">
        <v>33</v>
      </c>
      <c r="H333" s="14">
        <v>16</v>
      </c>
      <c r="I333" s="14">
        <v>8</v>
      </c>
      <c r="J333" s="210">
        <v>6</v>
      </c>
      <c r="K333" s="210"/>
    </row>
    <row r="334" spans="1:11" ht="12.75">
      <c r="A334" s="9"/>
      <c r="B334" s="9"/>
      <c r="C334" s="16" t="s">
        <v>4103</v>
      </c>
      <c r="D334" s="12">
        <v>9</v>
      </c>
      <c r="E334" s="14">
        <v>1</v>
      </c>
      <c r="F334" s="14">
        <v>9</v>
      </c>
      <c r="G334" s="14">
        <v>18</v>
      </c>
      <c r="H334" s="14">
        <v>7</v>
      </c>
      <c r="I334" s="14">
        <v>3</v>
      </c>
      <c r="J334" s="210">
        <v>6</v>
      </c>
      <c r="K334" s="210"/>
    </row>
    <row r="335" spans="1:11" ht="12.75">
      <c r="A335" s="9"/>
      <c r="B335" s="9"/>
      <c r="C335" s="16" t="s">
        <v>4107</v>
      </c>
      <c r="D335" s="12">
        <v>0</v>
      </c>
      <c r="E335" s="14">
        <v>0</v>
      </c>
      <c r="F335" s="14">
        <v>0</v>
      </c>
      <c r="G335" s="14">
        <v>15</v>
      </c>
      <c r="H335" s="14">
        <v>9</v>
      </c>
      <c r="I335" s="14">
        <v>5</v>
      </c>
      <c r="J335" s="210">
        <v>0</v>
      </c>
      <c r="K335" s="210"/>
    </row>
    <row r="336" spans="1:11" ht="12.75">
      <c r="A336" s="9"/>
      <c r="B336" s="9"/>
      <c r="C336" s="16" t="s">
        <v>4104</v>
      </c>
      <c r="D336" s="12">
        <v>1</v>
      </c>
      <c r="E336" s="14">
        <v>0</v>
      </c>
      <c r="F336" s="14">
        <v>1</v>
      </c>
      <c r="G336" s="14">
        <v>0</v>
      </c>
      <c r="H336" s="14">
        <v>0</v>
      </c>
      <c r="I336" s="14">
        <v>0</v>
      </c>
      <c r="J336" s="210">
        <v>0</v>
      </c>
      <c r="K336" s="210"/>
    </row>
    <row r="337" spans="1:11" ht="12.75">
      <c r="A337" s="9" t="s">
        <v>2703</v>
      </c>
      <c r="B337" s="9" t="s">
        <v>2704</v>
      </c>
      <c r="C337" s="16" t="s">
        <v>4081</v>
      </c>
      <c r="D337" s="12">
        <v>8</v>
      </c>
      <c r="E337" s="14">
        <v>0</v>
      </c>
      <c r="F337" s="14">
        <v>8</v>
      </c>
      <c r="G337" s="14">
        <v>34</v>
      </c>
      <c r="H337" s="14">
        <v>7</v>
      </c>
      <c r="I337" s="14">
        <v>0</v>
      </c>
      <c r="J337" s="210">
        <v>0</v>
      </c>
      <c r="K337" s="210"/>
    </row>
    <row r="338" spans="1:11" ht="12.75">
      <c r="A338" s="9"/>
      <c r="B338" s="9"/>
      <c r="C338" s="16" t="s">
        <v>4103</v>
      </c>
      <c r="D338" s="12">
        <v>4</v>
      </c>
      <c r="E338" s="14">
        <v>0</v>
      </c>
      <c r="F338" s="14">
        <v>4</v>
      </c>
      <c r="G338" s="14">
        <v>17</v>
      </c>
      <c r="H338" s="14">
        <v>0</v>
      </c>
      <c r="I338" s="14">
        <v>0</v>
      </c>
      <c r="J338" s="210">
        <v>0</v>
      </c>
      <c r="K338" s="210"/>
    </row>
    <row r="339" spans="1:11" ht="12.75">
      <c r="A339" s="9"/>
      <c r="B339" s="9"/>
      <c r="C339" s="16" t="s">
        <v>4107</v>
      </c>
      <c r="D339" s="12">
        <v>0</v>
      </c>
      <c r="E339" s="14">
        <v>0</v>
      </c>
      <c r="F339" s="14">
        <v>0</v>
      </c>
      <c r="G339" s="14">
        <v>17</v>
      </c>
      <c r="H339" s="14">
        <v>7</v>
      </c>
      <c r="I339" s="14">
        <v>0</v>
      </c>
      <c r="J339" s="210">
        <v>0</v>
      </c>
      <c r="K339" s="210"/>
    </row>
    <row r="340" spans="1:11" ht="12.75">
      <c r="A340" s="9"/>
      <c r="B340" s="9"/>
      <c r="C340" s="16" t="s">
        <v>4104</v>
      </c>
      <c r="D340" s="12">
        <v>4</v>
      </c>
      <c r="E340" s="14">
        <v>0</v>
      </c>
      <c r="F340" s="14">
        <v>4</v>
      </c>
      <c r="G340" s="14">
        <v>0</v>
      </c>
      <c r="H340" s="14">
        <v>0</v>
      </c>
      <c r="I340" s="14">
        <v>0</v>
      </c>
      <c r="J340" s="210">
        <v>0</v>
      </c>
      <c r="K340" s="210"/>
    </row>
    <row r="341" spans="1:11" ht="12.75">
      <c r="A341" s="9" t="s">
        <v>2714</v>
      </c>
      <c r="B341" s="9" t="s">
        <v>2715</v>
      </c>
      <c r="C341" s="16" t="s">
        <v>4081</v>
      </c>
      <c r="D341" s="12">
        <v>19</v>
      </c>
      <c r="E341" s="14">
        <v>1</v>
      </c>
      <c r="F341" s="14">
        <v>19</v>
      </c>
      <c r="G341" s="14">
        <v>28</v>
      </c>
      <c r="H341" s="14">
        <v>1</v>
      </c>
      <c r="I341" s="14">
        <v>0</v>
      </c>
      <c r="J341" s="210">
        <v>0</v>
      </c>
      <c r="K341" s="210"/>
    </row>
    <row r="342" spans="1:11" ht="12.75">
      <c r="A342" s="9"/>
      <c r="B342" s="9"/>
      <c r="C342" s="16" t="s">
        <v>4103</v>
      </c>
      <c r="D342" s="12">
        <v>12</v>
      </c>
      <c r="E342" s="14">
        <v>1</v>
      </c>
      <c r="F342" s="14">
        <v>12</v>
      </c>
      <c r="G342" s="14">
        <v>17</v>
      </c>
      <c r="H342" s="14">
        <v>0</v>
      </c>
      <c r="I342" s="14">
        <v>0</v>
      </c>
      <c r="J342" s="210">
        <v>0</v>
      </c>
      <c r="K342" s="210"/>
    </row>
    <row r="343" spans="1:11" ht="12.75">
      <c r="A343" s="9"/>
      <c r="B343" s="9"/>
      <c r="C343" s="16" t="s">
        <v>4107</v>
      </c>
      <c r="D343" s="12">
        <v>0</v>
      </c>
      <c r="E343" s="14">
        <v>0</v>
      </c>
      <c r="F343" s="14">
        <v>0</v>
      </c>
      <c r="G343" s="14">
        <v>1</v>
      </c>
      <c r="H343" s="14">
        <v>1</v>
      </c>
      <c r="I343" s="14">
        <v>0</v>
      </c>
      <c r="J343" s="210">
        <v>0</v>
      </c>
      <c r="K343" s="210"/>
    </row>
    <row r="344" spans="1:11" ht="12.75">
      <c r="A344" s="9"/>
      <c r="B344" s="9"/>
      <c r="C344" s="16" t="s">
        <v>4104</v>
      </c>
      <c r="D344" s="12">
        <v>7</v>
      </c>
      <c r="E344" s="14">
        <v>0</v>
      </c>
      <c r="F344" s="14">
        <v>7</v>
      </c>
      <c r="G344" s="14">
        <v>0</v>
      </c>
      <c r="H344" s="14">
        <v>0</v>
      </c>
      <c r="I344" s="14">
        <v>0</v>
      </c>
      <c r="J344" s="210">
        <v>0</v>
      </c>
      <c r="K344" s="210"/>
    </row>
    <row r="345" spans="1:11" ht="12.75">
      <c r="A345" s="9"/>
      <c r="B345" s="9"/>
      <c r="C345" s="16" t="s">
        <v>4105</v>
      </c>
      <c r="D345" s="12">
        <v>0</v>
      </c>
      <c r="E345" s="14">
        <v>0</v>
      </c>
      <c r="F345" s="14">
        <v>0</v>
      </c>
      <c r="G345" s="14">
        <v>10</v>
      </c>
      <c r="H345" s="14">
        <v>0</v>
      </c>
      <c r="I345" s="14">
        <v>0</v>
      </c>
      <c r="J345" s="210">
        <v>0</v>
      </c>
      <c r="K345" s="210"/>
    </row>
    <row r="346" spans="1:11" ht="12.75">
      <c r="A346" s="9" t="s">
        <v>2719</v>
      </c>
      <c r="B346" s="9" t="s">
        <v>2720</v>
      </c>
      <c r="C346" s="16" t="s">
        <v>4081</v>
      </c>
      <c r="D346" s="12">
        <v>5</v>
      </c>
      <c r="E346" s="14">
        <v>0</v>
      </c>
      <c r="F346" s="14">
        <v>5</v>
      </c>
      <c r="G346" s="14">
        <v>29</v>
      </c>
      <c r="H346" s="14">
        <v>14</v>
      </c>
      <c r="I346" s="14">
        <v>12</v>
      </c>
      <c r="J346" s="210">
        <v>0</v>
      </c>
      <c r="K346" s="210"/>
    </row>
    <row r="347" spans="1:11" ht="12.75">
      <c r="A347" s="9"/>
      <c r="B347" s="9"/>
      <c r="C347" s="16" t="s">
        <v>4103</v>
      </c>
      <c r="D347" s="12">
        <v>5</v>
      </c>
      <c r="E347" s="14">
        <v>0</v>
      </c>
      <c r="F347" s="14">
        <v>5</v>
      </c>
      <c r="G347" s="14">
        <v>15</v>
      </c>
      <c r="H347" s="14">
        <v>4</v>
      </c>
      <c r="I347" s="14">
        <v>2</v>
      </c>
      <c r="J347" s="210">
        <v>0</v>
      </c>
      <c r="K347" s="210"/>
    </row>
    <row r="348" spans="1:11" ht="12.75">
      <c r="A348" s="9"/>
      <c r="B348" s="9"/>
      <c r="C348" s="16" t="s">
        <v>4107</v>
      </c>
      <c r="D348" s="12">
        <v>0</v>
      </c>
      <c r="E348" s="14">
        <v>0</v>
      </c>
      <c r="F348" s="14">
        <v>0</v>
      </c>
      <c r="G348" s="14">
        <v>14</v>
      </c>
      <c r="H348" s="14">
        <v>10</v>
      </c>
      <c r="I348" s="14">
        <v>10</v>
      </c>
      <c r="J348" s="210">
        <v>0</v>
      </c>
      <c r="K348" s="210"/>
    </row>
    <row r="349" spans="1:11" ht="12.75">
      <c r="A349" s="9" t="s">
        <v>3538</v>
      </c>
      <c r="B349" s="9" t="s">
        <v>3539</v>
      </c>
      <c r="C349" s="16" t="s">
        <v>4081</v>
      </c>
      <c r="D349" s="12">
        <v>10</v>
      </c>
      <c r="E349" s="14">
        <v>0</v>
      </c>
      <c r="F349" s="14">
        <v>10</v>
      </c>
      <c r="G349" s="14">
        <v>11</v>
      </c>
      <c r="H349" s="14">
        <v>10</v>
      </c>
      <c r="I349" s="14">
        <v>1</v>
      </c>
      <c r="J349" s="210">
        <v>4</v>
      </c>
      <c r="K349" s="210"/>
    </row>
    <row r="350" spans="1:11" ht="12.75">
      <c r="A350" s="9"/>
      <c r="B350" s="9"/>
      <c r="C350" s="16" t="s">
        <v>4103</v>
      </c>
      <c r="D350" s="12">
        <v>8</v>
      </c>
      <c r="E350" s="14">
        <v>0</v>
      </c>
      <c r="F350" s="14">
        <v>8</v>
      </c>
      <c r="G350" s="14">
        <v>11</v>
      </c>
      <c r="H350" s="14">
        <v>1</v>
      </c>
      <c r="I350" s="14">
        <v>0</v>
      </c>
      <c r="J350" s="210">
        <v>4</v>
      </c>
      <c r="K350" s="210"/>
    </row>
    <row r="351" spans="1:11" ht="12.75">
      <c r="A351" s="9"/>
      <c r="B351" s="9"/>
      <c r="C351" s="16" t="s">
        <v>4107</v>
      </c>
      <c r="D351" s="12">
        <v>0</v>
      </c>
      <c r="E351" s="14">
        <v>0</v>
      </c>
      <c r="F351" s="14">
        <v>0</v>
      </c>
      <c r="G351" s="14">
        <v>0</v>
      </c>
      <c r="H351" s="14">
        <v>9</v>
      </c>
      <c r="I351" s="14">
        <v>1</v>
      </c>
      <c r="J351" s="210">
        <v>0</v>
      </c>
      <c r="K351" s="210"/>
    </row>
    <row r="352" spans="1:11" ht="12.75">
      <c r="A352" s="9"/>
      <c r="B352" s="9"/>
      <c r="C352" s="16" t="s">
        <v>4104</v>
      </c>
      <c r="D352" s="12">
        <v>2</v>
      </c>
      <c r="E352" s="14">
        <v>0</v>
      </c>
      <c r="F352" s="14">
        <v>2</v>
      </c>
      <c r="G352" s="14">
        <v>0</v>
      </c>
      <c r="H352" s="14">
        <v>0</v>
      </c>
      <c r="I352" s="14">
        <v>0</v>
      </c>
      <c r="J352" s="210">
        <v>0</v>
      </c>
      <c r="K352" s="210"/>
    </row>
    <row r="353" spans="1:11" ht="12.75">
      <c r="A353" s="9" t="s">
        <v>3545</v>
      </c>
      <c r="B353" s="9" t="s">
        <v>3546</v>
      </c>
      <c r="C353" s="16" t="s">
        <v>4081</v>
      </c>
      <c r="D353" s="12">
        <v>14</v>
      </c>
      <c r="E353" s="14">
        <v>0</v>
      </c>
      <c r="F353" s="14">
        <v>14</v>
      </c>
      <c r="G353" s="14">
        <v>30</v>
      </c>
      <c r="H353" s="14">
        <v>10</v>
      </c>
      <c r="I353" s="14">
        <v>3</v>
      </c>
      <c r="J353" s="210">
        <v>6</v>
      </c>
      <c r="K353" s="210"/>
    </row>
    <row r="354" spans="1:11" ht="12.75">
      <c r="A354" s="9"/>
      <c r="B354" s="9"/>
      <c r="C354" s="16" t="s">
        <v>4103</v>
      </c>
      <c r="D354" s="12">
        <v>9</v>
      </c>
      <c r="E354" s="14">
        <v>0</v>
      </c>
      <c r="F354" s="14">
        <v>9</v>
      </c>
      <c r="G354" s="14">
        <v>17</v>
      </c>
      <c r="H354" s="14">
        <v>6</v>
      </c>
      <c r="I354" s="14">
        <v>3</v>
      </c>
      <c r="J354" s="210">
        <v>6</v>
      </c>
      <c r="K354" s="210"/>
    </row>
    <row r="355" spans="1:11" ht="12.75">
      <c r="A355" s="9"/>
      <c r="B355" s="9"/>
      <c r="C355" s="16" t="s">
        <v>4107</v>
      </c>
      <c r="D355" s="12">
        <v>0</v>
      </c>
      <c r="E355" s="14">
        <v>0</v>
      </c>
      <c r="F355" s="14">
        <v>0</v>
      </c>
      <c r="G355" s="14">
        <v>13</v>
      </c>
      <c r="H355" s="14">
        <v>4</v>
      </c>
      <c r="I355" s="14">
        <v>0</v>
      </c>
      <c r="J355" s="210">
        <v>0</v>
      </c>
      <c r="K355" s="210"/>
    </row>
    <row r="356" spans="1:11" ht="12.75">
      <c r="A356" s="9"/>
      <c r="B356" s="9"/>
      <c r="C356" s="16" t="s">
        <v>4104</v>
      </c>
      <c r="D356" s="12">
        <v>5</v>
      </c>
      <c r="E356" s="14">
        <v>0</v>
      </c>
      <c r="F356" s="14">
        <v>5</v>
      </c>
      <c r="G356" s="14">
        <v>0</v>
      </c>
      <c r="H356" s="14">
        <v>0</v>
      </c>
      <c r="I356" s="14">
        <v>0</v>
      </c>
      <c r="J356" s="210">
        <v>0</v>
      </c>
      <c r="K356" s="210"/>
    </row>
    <row r="357" spans="1:11" ht="12.75">
      <c r="A357" s="9" t="s">
        <v>3554</v>
      </c>
      <c r="B357" s="9" t="s">
        <v>3555</v>
      </c>
      <c r="C357" s="16" t="s">
        <v>4081</v>
      </c>
      <c r="D357" s="12">
        <v>10</v>
      </c>
      <c r="E357" s="14">
        <v>0</v>
      </c>
      <c r="F357" s="14">
        <v>10</v>
      </c>
      <c r="G357" s="14">
        <v>33</v>
      </c>
      <c r="H357" s="14">
        <v>23</v>
      </c>
      <c r="I357" s="14">
        <v>16</v>
      </c>
      <c r="J357" s="210">
        <v>6</v>
      </c>
      <c r="K357" s="210"/>
    </row>
    <row r="358" spans="1:11" ht="12.75">
      <c r="A358" s="9"/>
      <c r="B358" s="9"/>
      <c r="C358" s="16" t="s">
        <v>4103</v>
      </c>
      <c r="D358" s="12">
        <v>6</v>
      </c>
      <c r="E358" s="14">
        <v>0</v>
      </c>
      <c r="F358" s="14">
        <v>6</v>
      </c>
      <c r="G358" s="14">
        <v>19</v>
      </c>
      <c r="H358" s="14">
        <v>10</v>
      </c>
      <c r="I358" s="14">
        <v>8</v>
      </c>
      <c r="J358" s="210">
        <v>6</v>
      </c>
      <c r="K358" s="210"/>
    </row>
    <row r="359" spans="1:11" ht="12.75">
      <c r="A359" s="9"/>
      <c r="B359" s="9"/>
      <c r="C359" s="16" t="s">
        <v>4107</v>
      </c>
      <c r="D359" s="12">
        <v>0</v>
      </c>
      <c r="E359" s="14">
        <v>0</v>
      </c>
      <c r="F359" s="14">
        <v>0</v>
      </c>
      <c r="G359" s="14">
        <v>14</v>
      </c>
      <c r="H359" s="14">
        <v>13</v>
      </c>
      <c r="I359" s="14">
        <v>8</v>
      </c>
      <c r="J359" s="210">
        <v>0</v>
      </c>
      <c r="K359" s="210"/>
    </row>
    <row r="360" spans="1:11" ht="12.75">
      <c r="A360" s="9"/>
      <c r="B360" s="9"/>
      <c r="C360" s="16" t="s">
        <v>4104</v>
      </c>
      <c r="D360" s="12">
        <v>4</v>
      </c>
      <c r="E360" s="14">
        <v>0</v>
      </c>
      <c r="F360" s="14">
        <v>4</v>
      </c>
      <c r="G360" s="14">
        <v>0</v>
      </c>
      <c r="H360" s="14">
        <v>0</v>
      </c>
      <c r="I360" s="14">
        <v>0</v>
      </c>
      <c r="J360" s="210">
        <v>0</v>
      </c>
      <c r="K360" s="210"/>
    </row>
    <row r="361" spans="1:11" ht="12.75">
      <c r="A361" s="9" t="s">
        <v>3562</v>
      </c>
      <c r="B361" s="9" t="s">
        <v>3563</v>
      </c>
      <c r="C361" s="16" t="s">
        <v>4081</v>
      </c>
      <c r="D361" s="12">
        <v>9</v>
      </c>
      <c r="E361" s="14">
        <v>0</v>
      </c>
      <c r="F361" s="14">
        <v>9</v>
      </c>
      <c r="G361" s="14">
        <v>25</v>
      </c>
      <c r="H361" s="14">
        <v>15</v>
      </c>
      <c r="I361" s="14">
        <v>0</v>
      </c>
      <c r="J361" s="210">
        <v>0</v>
      </c>
      <c r="K361" s="210"/>
    </row>
    <row r="362" spans="1:11" ht="12.75">
      <c r="A362" s="9"/>
      <c r="B362" s="9"/>
      <c r="C362" s="16" t="s">
        <v>4103</v>
      </c>
      <c r="D362" s="12">
        <v>5</v>
      </c>
      <c r="E362" s="14">
        <v>0</v>
      </c>
      <c r="F362" s="14">
        <v>5</v>
      </c>
      <c r="G362" s="14">
        <v>14</v>
      </c>
      <c r="H362" s="14">
        <v>8</v>
      </c>
      <c r="I362" s="14">
        <v>0</v>
      </c>
      <c r="J362" s="210">
        <v>0</v>
      </c>
      <c r="K362" s="210"/>
    </row>
    <row r="363" spans="1:11" ht="12.75">
      <c r="A363" s="9"/>
      <c r="B363" s="9"/>
      <c r="C363" s="16" t="s">
        <v>4107</v>
      </c>
      <c r="D363" s="12">
        <v>0</v>
      </c>
      <c r="E363" s="14">
        <v>0</v>
      </c>
      <c r="F363" s="14">
        <v>0</v>
      </c>
      <c r="G363" s="14">
        <v>11</v>
      </c>
      <c r="H363" s="14">
        <v>7</v>
      </c>
      <c r="I363" s="14">
        <v>0</v>
      </c>
      <c r="J363" s="210">
        <v>0</v>
      </c>
      <c r="K363" s="210"/>
    </row>
    <row r="364" spans="1:11" ht="12.75">
      <c r="A364" s="9"/>
      <c r="B364" s="9"/>
      <c r="C364" s="16" t="s">
        <v>4104</v>
      </c>
      <c r="D364" s="12">
        <v>4</v>
      </c>
      <c r="E364" s="14">
        <v>0</v>
      </c>
      <c r="F364" s="14">
        <v>4</v>
      </c>
      <c r="G364" s="14">
        <v>0</v>
      </c>
      <c r="H364" s="14">
        <v>0</v>
      </c>
      <c r="I364" s="14">
        <v>0</v>
      </c>
      <c r="J364" s="210">
        <v>0</v>
      </c>
      <c r="K364" s="210"/>
    </row>
    <row r="365" spans="1:11" ht="12.75">
      <c r="A365" s="9" t="s">
        <v>3572</v>
      </c>
      <c r="B365" s="9" t="s">
        <v>3573</v>
      </c>
      <c r="C365" s="16" t="s">
        <v>4081</v>
      </c>
      <c r="D365" s="12">
        <v>16</v>
      </c>
      <c r="E365" s="14">
        <v>0</v>
      </c>
      <c r="F365" s="14">
        <v>16</v>
      </c>
      <c r="G365" s="14">
        <v>31</v>
      </c>
      <c r="H365" s="14">
        <v>16</v>
      </c>
      <c r="I365" s="14">
        <v>0</v>
      </c>
      <c r="J365" s="210">
        <v>0</v>
      </c>
      <c r="K365" s="210"/>
    </row>
    <row r="366" spans="1:11" ht="12.75">
      <c r="A366" s="9"/>
      <c r="B366" s="9"/>
      <c r="C366" s="16" t="s">
        <v>4103</v>
      </c>
      <c r="D366" s="12">
        <v>10</v>
      </c>
      <c r="E366" s="14">
        <v>0</v>
      </c>
      <c r="F366" s="14">
        <v>10</v>
      </c>
      <c r="G366" s="14">
        <v>17</v>
      </c>
      <c r="H366" s="14">
        <v>11</v>
      </c>
      <c r="I366" s="14">
        <v>0</v>
      </c>
      <c r="J366" s="210">
        <v>0</v>
      </c>
      <c r="K366" s="210"/>
    </row>
    <row r="367" spans="1:11" ht="12.75">
      <c r="A367" s="9"/>
      <c r="B367" s="9"/>
      <c r="C367" s="16" t="s">
        <v>4107</v>
      </c>
      <c r="D367" s="12">
        <v>0</v>
      </c>
      <c r="E367" s="14">
        <v>0</v>
      </c>
      <c r="F367" s="14">
        <v>0</v>
      </c>
      <c r="G367" s="14">
        <v>14</v>
      </c>
      <c r="H367" s="14">
        <v>5</v>
      </c>
      <c r="I367" s="14">
        <v>0</v>
      </c>
      <c r="J367" s="210">
        <v>0</v>
      </c>
      <c r="K367" s="210"/>
    </row>
    <row r="368" spans="1:11" ht="12.75">
      <c r="A368" s="9"/>
      <c r="B368" s="9"/>
      <c r="C368" s="16" t="s">
        <v>4104</v>
      </c>
      <c r="D368" s="12">
        <v>6</v>
      </c>
      <c r="E368" s="14">
        <v>0</v>
      </c>
      <c r="F368" s="14">
        <v>6</v>
      </c>
      <c r="G368" s="14">
        <v>0</v>
      </c>
      <c r="H368" s="14">
        <v>0</v>
      </c>
      <c r="I368" s="14">
        <v>0</v>
      </c>
      <c r="J368" s="210">
        <v>0</v>
      </c>
      <c r="K368" s="210"/>
    </row>
    <row r="369" spans="1:11" ht="12.75">
      <c r="A369" s="9" t="s">
        <v>3579</v>
      </c>
      <c r="B369" s="9" t="s">
        <v>3580</v>
      </c>
      <c r="C369" s="16" t="s">
        <v>4081</v>
      </c>
      <c r="D369" s="12">
        <v>3</v>
      </c>
      <c r="E369" s="14">
        <v>0</v>
      </c>
      <c r="F369" s="14">
        <v>3</v>
      </c>
      <c r="G369" s="14">
        <v>36</v>
      </c>
      <c r="H369" s="14">
        <v>14</v>
      </c>
      <c r="I369" s="14">
        <v>3</v>
      </c>
      <c r="J369" s="210">
        <v>3</v>
      </c>
      <c r="K369" s="210"/>
    </row>
    <row r="370" spans="1:11" ht="12.75">
      <c r="A370" s="9"/>
      <c r="B370" s="9"/>
      <c r="C370" s="16" t="s">
        <v>4103</v>
      </c>
      <c r="D370" s="12">
        <v>3</v>
      </c>
      <c r="E370" s="14">
        <v>0</v>
      </c>
      <c r="F370" s="14">
        <v>3</v>
      </c>
      <c r="G370" s="14">
        <v>18</v>
      </c>
      <c r="H370" s="14">
        <v>6</v>
      </c>
      <c r="I370" s="14">
        <v>0</v>
      </c>
      <c r="J370" s="210">
        <v>3</v>
      </c>
      <c r="K370" s="210"/>
    </row>
    <row r="371" spans="1:11" ht="12.75">
      <c r="A371" s="9"/>
      <c r="B371" s="9"/>
      <c r="C371" s="16" t="s">
        <v>4107</v>
      </c>
      <c r="D371" s="12">
        <v>0</v>
      </c>
      <c r="E371" s="14">
        <v>0</v>
      </c>
      <c r="F371" s="14">
        <v>0</v>
      </c>
      <c r="G371" s="14">
        <v>18</v>
      </c>
      <c r="H371" s="14">
        <v>8</v>
      </c>
      <c r="I371" s="14">
        <v>3</v>
      </c>
      <c r="J371" s="210">
        <v>0</v>
      </c>
      <c r="K371" s="210"/>
    </row>
    <row r="372" spans="1:11" ht="12.75">
      <c r="A372" s="9" t="s">
        <v>3589</v>
      </c>
      <c r="B372" s="9" t="s">
        <v>3590</v>
      </c>
      <c r="C372" s="16" t="s">
        <v>4081</v>
      </c>
      <c r="D372" s="12">
        <v>13</v>
      </c>
      <c r="E372" s="14">
        <v>1</v>
      </c>
      <c r="F372" s="14">
        <v>13</v>
      </c>
      <c r="G372" s="14">
        <v>21</v>
      </c>
      <c r="H372" s="14">
        <v>15</v>
      </c>
      <c r="I372" s="14">
        <v>0</v>
      </c>
      <c r="J372" s="210">
        <v>4</v>
      </c>
      <c r="K372" s="210"/>
    </row>
    <row r="373" spans="1:11" ht="12.75">
      <c r="A373" s="9"/>
      <c r="B373" s="9"/>
      <c r="C373" s="16" t="s">
        <v>4103</v>
      </c>
      <c r="D373" s="12">
        <v>9</v>
      </c>
      <c r="E373" s="14">
        <v>1</v>
      </c>
      <c r="F373" s="14">
        <v>9</v>
      </c>
      <c r="G373" s="14">
        <v>13</v>
      </c>
      <c r="H373" s="14">
        <v>5</v>
      </c>
      <c r="I373" s="14">
        <v>0</v>
      </c>
      <c r="J373" s="210">
        <v>4</v>
      </c>
      <c r="K373" s="210"/>
    </row>
    <row r="374" spans="1:11" ht="12.75">
      <c r="A374" s="9"/>
      <c r="B374" s="9"/>
      <c r="C374" s="16" t="s">
        <v>4107</v>
      </c>
      <c r="D374" s="12">
        <v>0</v>
      </c>
      <c r="E374" s="14">
        <v>0</v>
      </c>
      <c r="F374" s="14">
        <v>0</v>
      </c>
      <c r="G374" s="14">
        <v>8</v>
      </c>
      <c r="H374" s="14">
        <v>10</v>
      </c>
      <c r="I374" s="14">
        <v>0</v>
      </c>
      <c r="J374" s="210">
        <v>0</v>
      </c>
      <c r="K374" s="210"/>
    </row>
    <row r="375" spans="1:11" ht="12.75">
      <c r="A375" s="9"/>
      <c r="B375" s="9"/>
      <c r="C375" s="16" t="s">
        <v>4104</v>
      </c>
      <c r="D375" s="12">
        <v>4</v>
      </c>
      <c r="E375" s="14">
        <v>0</v>
      </c>
      <c r="F375" s="14">
        <v>4</v>
      </c>
      <c r="G375" s="14">
        <v>0</v>
      </c>
      <c r="H375" s="14">
        <v>0</v>
      </c>
      <c r="I375" s="14">
        <v>0</v>
      </c>
      <c r="J375" s="210">
        <v>0</v>
      </c>
      <c r="K375" s="210"/>
    </row>
    <row r="376" spans="1:11" ht="12.75">
      <c r="A376" s="9" t="s">
        <v>3599</v>
      </c>
      <c r="B376" s="9" t="s">
        <v>3600</v>
      </c>
      <c r="C376" s="16" t="s">
        <v>4081</v>
      </c>
      <c r="D376" s="12">
        <v>24</v>
      </c>
      <c r="E376" s="14">
        <v>3</v>
      </c>
      <c r="F376" s="14">
        <v>24</v>
      </c>
      <c r="G376" s="14">
        <v>28</v>
      </c>
      <c r="H376" s="14">
        <v>0</v>
      </c>
      <c r="I376" s="14">
        <v>0</v>
      </c>
      <c r="J376" s="210">
        <v>0</v>
      </c>
      <c r="K376" s="210"/>
    </row>
    <row r="377" spans="1:11" ht="12.75">
      <c r="A377" s="9"/>
      <c r="B377" s="9"/>
      <c r="C377" s="16" t="s">
        <v>4103</v>
      </c>
      <c r="D377" s="12">
        <v>17</v>
      </c>
      <c r="E377" s="14">
        <v>3</v>
      </c>
      <c r="F377" s="14">
        <v>17</v>
      </c>
      <c r="G377" s="14">
        <v>22</v>
      </c>
      <c r="H377" s="14">
        <v>0</v>
      </c>
      <c r="I377" s="14">
        <v>0</v>
      </c>
      <c r="J377" s="210">
        <v>0</v>
      </c>
      <c r="K377" s="210"/>
    </row>
    <row r="378" spans="1:11" ht="12.75">
      <c r="A378" s="9"/>
      <c r="B378" s="9"/>
      <c r="C378" s="16" t="s">
        <v>4104</v>
      </c>
      <c r="D378" s="12">
        <v>7</v>
      </c>
      <c r="E378" s="14">
        <v>0</v>
      </c>
      <c r="F378" s="14">
        <v>7</v>
      </c>
      <c r="G378" s="14">
        <v>0</v>
      </c>
      <c r="H378" s="14">
        <v>0</v>
      </c>
      <c r="I378" s="14">
        <v>0</v>
      </c>
      <c r="J378" s="210">
        <v>0</v>
      </c>
      <c r="K378" s="210"/>
    </row>
    <row r="379" spans="1:11" ht="12.75">
      <c r="A379" s="9"/>
      <c r="B379" s="9"/>
      <c r="C379" s="16" t="s">
        <v>4105</v>
      </c>
      <c r="D379" s="12">
        <v>0</v>
      </c>
      <c r="E379" s="14">
        <v>0</v>
      </c>
      <c r="F379" s="14">
        <v>0</v>
      </c>
      <c r="G379" s="14">
        <v>6</v>
      </c>
      <c r="H379" s="14">
        <v>0</v>
      </c>
      <c r="I379" s="14">
        <v>0</v>
      </c>
      <c r="J379" s="210">
        <v>0</v>
      </c>
      <c r="K379" s="210"/>
    </row>
    <row r="380" spans="1:11" ht="12.75">
      <c r="A380" s="9" t="s">
        <v>3606</v>
      </c>
      <c r="B380" s="9" t="s">
        <v>3607</v>
      </c>
      <c r="C380" s="16" t="s">
        <v>4081</v>
      </c>
      <c r="D380" s="12">
        <v>23</v>
      </c>
      <c r="E380" s="14">
        <v>0</v>
      </c>
      <c r="F380" s="14">
        <v>23</v>
      </c>
      <c r="G380" s="14">
        <v>36</v>
      </c>
      <c r="H380" s="14">
        <v>0</v>
      </c>
      <c r="I380" s="14">
        <v>0</v>
      </c>
      <c r="J380" s="210">
        <v>0</v>
      </c>
      <c r="K380" s="210"/>
    </row>
    <row r="381" spans="1:11" ht="12.75">
      <c r="A381" s="9"/>
      <c r="B381" s="9"/>
      <c r="C381" s="16" t="s">
        <v>4103</v>
      </c>
      <c r="D381" s="12">
        <v>16</v>
      </c>
      <c r="E381" s="14">
        <v>0</v>
      </c>
      <c r="F381" s="14">
        <v>16</v>
      </c>
      <c r="G381" s="14">
        <v>26</v>
      </c>
      <c r="H381" s="14">
        <v>0</v>
      </c>
      <c r="I381" s="14">
        <v>0</v>
      </c>
      <c r="J381" s="210">
        <v>0</v>
      </c>
      <c r="K381" s="210"/>
    </row>
    <row r="382" spans="1:11" ht="12.75">
      <c r="A382" s="9"/>
      <c r="B382" s="9"/>
      <c r="C382" s="16" t="s">
        <v>4104</v>
      </c>
      <c r="D382" s="12">
        <v>7</v>
      </c>
      <c r="E382" s="14">
        <v>0</v>
      </c>
      <c r="F382" s="14">
        <v>7</v>
      </c>
      <c r="G382" s="14">
        <v>0</v>
      </c>
      <c r="H382" s="14">
        <v>0</v>
      </c>
      <c r="I382" s="14">
        <v>0</v>
      </c>
      <c r="J382" s="210">
        <v>0</v>
      </c>
      <c r="K382" s="210"/>
    </row>
    <row r="383" spans="1:11" ht="12.75">
      <c r="A383" s="9"/>
      <c r="B383" s="9"/>
      <c r="C383" s="16" t="s">
        <v>4105</v>
      </c>
      <c r="D383" s="12">
        <v>0</v>
      </c>
      <c r="E383" s="14">
        <v>0</v>
      </c>
      <c r="F383" s="14">
        <v>0</v>
      </c>
      <c r="G383" s="14">
        <v>10</v>
      </c>
      <c r="H383" s="14">
        <v>0</v>
      </c>
      <c r="I383" s="14">
        <v>0</v>
      </c>
      <c r="J383" s="210">
        <v>0</v>
      </c>
      <c r="K383" s="210"/>
    </row>
    <row r="384" spans="1:11" ht="12.75">
      <c r="A384" s="9" t="s">
        <v>3614</v>
      </c>
      <c r="B384" s="9" t="s">
        <v>3615</v>
      </c>
      <c r="C384" s="16" t="s">
        <v>4081</v>
      </c>
      <c r="D384" s="12">
        <v>26</v>
      </c>
      <c r="E384" s="14">
        <v>1</v>
      </c>
      <c r="F384" s="14">
        <v>26</v>
      </c>
      <c r="G384" s="14">
        <v>20</v>
      </c>
      <c r="H384" s="14">
        <v>0</v>
      </c>
      <c r="I384" s="14">
        <v>0</v>
      </c>
      <c r="J384" s="210">
        <v>0</v>
      </c>
      <c r="K384" s="210"/>
    </row>
    <row r="385" spans="1:11" ht="12.75">
      <c r="A385" s="9"/>
      <c r="B385" s="9"/>
      <c r="C385" s="16" t="s">
        <v>4103</v>
      </c>
      <c r="D385" s="12">
        <v>20</v>
      </c>
      <c r="E385" s="14">
        <v>1</v>
      </c>
      <c r="F385" s="14">
        <v>20</v>
      </c>
      <c r="G385" s="14">
        <v>20</v>
      </c>
      <c r="H385" s="14">
        <v>0</v>
      </c>
      <c r="I385" s="14">
        <v>0</v>
      </c>
      <c r="J385" s="210">
        <v>0</v>
      </c>
      <c r="K385" s="210"/>
    </row>
    <row r="386" spans="1:11" ht="12.75">
      <c r="A386" s="9"/>
      <c r="B386" s="9"/>
      <c r="C386" s="16" t="s">
        <v>4104</v>
      </c>
      <c r="D386" s="12">
        <v>6</v>
      </c>
      <c r="E386" s="14">
        <v>0</v>
      </c>
      <c r="F386" s="14">
        <v>6</v>
      </c>
      <c r="G386" s="14">
        <v>0</v>
      </c>
      <c r="H386" s="14">
        <v>0</v>
      </c>
      <c r="I386" s="14">
        <v>0</v>
      </c>
      <c r="J386" s="210">
        <v>0</v>
      </c>
      <c r="K386" s="210"/>
    </row>
    <row r="387" spans="1:11" ht="12.75">
      <c r="A387" s="9" t="s">
        <v>3617</v>
      </c>
      <c r="B387" s="9" t="s">
        <v>3618</v>
      </c>
      <c r="C387" s="16" t="s">
        <v>4081</v>
      </c>
      <c r="D387" s="12">
        <v>9</v>
      </c>
      <c r="E387" s="14">
        <v>0</v>
      </c>
      <c r="F387" s="14">
        <v>9</v>
      </c>
      <c r="G387" s="14">
        <v>34</v>
      </c>
      <c r="H387" s="14">
        <v>29</v>
      </c>
      <c r="I387" s="14">
        <v>2</v>
      </c>
      <c r="J387" s="210">
        <v>12</v>
      </c>
      <c r="K387" s="210"/>
    </row>
    <row r="388" spans="1:11" ht="12.75">
      <c r="A388" s="9"/>
      <c r="B388" s="9"/>
      <c r="C388" s="16" t="s">
        <v>4103</v>
      </c>
      <c r="D388" s="12">
        <v>5</v>
      </c>
      <c r="E388" s="14">
        <v>0</v>
      </c>
      <c r="F388" s="14">
        <v>5</v>
      </c>
      <c r="G388" s="14">
        <v>20</v>
      </c>
      <c r="H388" s="14">
        <v>16</v>
      </c>
      <c r="I388" s="14">
        <v>1</v>
      </c>
      <c r="J388" s="210">
        <v>12</v>
      </c>
      <c r="K388" s="210"/>
    </row>
    <row r="389" spans="1:11" ht="12.75">
      <c r="A389" s="9"/>
      <c r="B389" s="9"/>
      <c r="C389" s="16" t="s">
        <v>4107</v>
      </c>
      <c r="D389" s="12">
        <v>0</v>
      </c>
      <c r="E389" s="14">
        <v>0</v>
      </c>
      <c r="F389" s="14">
        <v>0</v>
      </c>
      <c r="G389" s="14">
        <v>14</v>
      </c>
      <c r="H389" s="14">
        <v>13</v>
      </c>
      <c r="I389" s="14">
        <v>1</v>
      </c>
      <c r="J389" s="210">
        <v>0</v>
      </c>
      <c r="K389" s="210"/>
    </row>
    <row r="390" spans="1:11" ht="12.75">
      <c r="A390" s="9"/>
      <c r="B390" s="9"/>
      <c r="C390" s="16" t="s">
        <v>4104</v>
      </c>
      <c r="D390" s="12">
        <v>4</v>
      </c>
      <c r="E390" s="14">
        <v>0</v>
      </c>
      <c r="F390" s="14">
        <v>4</v>
      </c>
      <c r="G390" s="14">
        <v>0</v>
      </c>
      <c r="H390" s="14">
        <v>0</v>
      </c>
      <c r="I390" s="14">
        <v>0</v>
      </c>
      <c r="J390" s="210">
        <v>0</v>
      </c>
      <c r="K390" s="210"/>
    </row>
    <row r="391" spans="1:11" ht="12.75">
      <c r="A391" s="9" t="s">
        <v>3627</v>
      </c>
      <c r="B391" s="9" t="s">
        <v>3628</v>
      </c>
      <c r="C391" s="16" t="s">
        <v>4081</v>
      </c>
      <c r="D391" s="12">
        <v>3</v>
      </c>
      <c r="E391" s="14">
        <v>0</v>
      </c>
      <c r="F391" s="14">
        <v>3</v>
      </c>
      <c r="G391" s="14">
        <v>28</v>
      </c>
      <c r="H391" s="14">
        <v>13</v>
      </c>
      <c r="I391" s="14">
        <v>1</v>
      </c>
      <c r="J391" s="210">
        <v>2</v>
      </c>
      <c r="K391" s="210"/>
    </row>
    <row r="392" spans="1:11" ht="12.75">
      <c r="A392" s="9"/>
      <c r="B392" s="9"/>
      <c r="C392" s="16" t="s">
        <v>4103</v>
      </c>
      <c r="D392" s="12">
        <v>2</v>
      </c>
      <c r="E392" s="14">
        <v>0</v>
      </c>
      <c r="F392" s="14">
        <v>2</v>
      </c>
      <c r="G392" s="14">
        <v>18</v>
      </c>
      <c r="H392" s="14">
        <v>7</v>
      </c>
      <c r="I392" s="14">
        <v>0</v>
      </c>
      <c r="J392" s="210">
        <v>2</v>
      </c>
      <c r="K392" s="210"/>
    </row>
    <row r="393" spans="1:11" ht="12.75">
      <c r="A393" s="9"/>
      <c r="B393" s="9"/>
      <c r="C393" s="16" t="s">
        <v>4107</v>
      </c>
      <c r="D393" s="12">
        <v>0</v>
      </c>
      <c r="E393" s="14">
        <v>0</v>
      </c>
      <c r="F393" s="14">
        <v>0</v>
      </c>
      <c r="G393" s="14">
        <v>10</v>
      </c>
      <c r="H393" s="14">
        <v>6</v>
      </c>
      <c r="I393" s="14">
        <v>1</v>
      </c>
      <c r="J393" s="210">
        <v>0</v>
      </c>
      <c r="K393" s="210"/>
    </row>
    <row r="394" spans="1:11" ht="12.75">
      <c r="A394" s="9"/>
      <c r="B394" s="9"/>
      <c r="C394" s="16" t="s">
        <v>4104</v>
      </c>
      <c r="D394" s="12">
        <v>1</v>
      </c>
      <c r="E394" s="14">
        <v>0</v>
      </c>
      <c r="F394" s="14">
        <v>1</v>
      </c>
      <c r="G394" s="14">
        <v>0</v>
      </c>
      <c r="H394" s="14">
        <v>0</v>
      </c>
      <c r="I394" s="14">
        <v>0</v>
      </c>
      <c r="J394" s="210">
        <v>0</v>
      </c>
      <c r="K394" s="210"/>
    </row>
    <row r="395" spans="1:11" ht="12.75">
      <c r="A395" s="9" t="s">
        <v>3639</v>
      </c>
      <c r="B395" s="9" t="s">
        <v>3640</v>
      </c>
      <c r="C395" s="16" t="s">
        <v>4081</v>
      </c>
      <c r="D395" s="12">
        <v>7</v>
      </c>
      <c r="E395" s="14">
        <v>0</v>
      </c>
      <c r="F395" s="14">
        <v>7</v>
      </c>
      <c r="G395" s="14">
        <v>25</v>
      </c>
      <c r="H395" s="14">
        <v>12</v>
      </c>
      <c r="I395" s="14">
        <v>0</v>
      </c>
      <c r="J395" s="210">
        <v>0</v>
      </c>
      <c r="K395" s="210"/>
    </row>
    <row r="396" spans="1:11" ht="12.75">
      <c r="A396" s="9"/>
      <c r="B396" s="9"/>
      <c r="C396" s="16" t="s">
        <v>4103</v>
      </c>
      <c r="D396" s="12">
        <v>6</v>
      </c>
      <c r="E396" s="14">
        <v>0</v>
      </c>
      <c r="F396" s="14">
        <v>6</v>
      </c>
      <c r="G396" s="14">
        <v>15</v>
      </c>
      <c r="H396" s="14">
        <v>4</v>
      </c>
      <c r="I396" s="14">
        <v>0</v>
      </c>
      <c r="J396" s="210">
        <v>0</v>
      </c>
      <c r="K396" s="210"/>
    </row>
    <row r="397" spans="1:11" ht="12.75">
      <c r="A397" s="9"/>
      <c r="B397" s="9"/>
      <c r="C397" s="16" t="s">
        <v>4107</v>
      </c>
      <c r="D397" s="12">
        <v>0</v>
      </c>
      <c r="E397" s="14">
        <v>0</v>
      </c>
      <c r="F397" s="14">
        <v>0</v>
      </c>
      <c r="G397" s="14">
        <v>10</v>
      </c>
      <c r="H397" s="14">
        <v>8</v>
      </c>
      <c r="I397" s="14">
        <v>0</v>
      </c>
      <c r="J397" s="210">
        <v>0</v>
      </c>
      <c r="K397" s="210"/>
    </row>
    <row r="398" spans="1:11" ht="12.75">
      <c r="A398" s="9"/>
      <c r="B398" s="9"/>
      <c r="C398" s="16" t="s">
        <v>4104</v>
      </c>
      <c r="D398" s="12">
        <v>1</v>
      </c>
      <c r="E398" s="14">
        <v>0</v>
      </c>
      <c r="F398" s="14">
        <v>1</v>
      </c>
      <c r="G398" s="14">
        <v>0</v>
      </c>
      <c r="H398" s="14">
        <v>0</v>
      </c>
      <c r="I398" s="14">
        <v>0</v>
      </c>
      <c r="J398" s="210">
        <v>0</v>
      </c>
      <c r="K398" s="210"/>
    </row>
    <row r="399" spans="1:11" ht="12.75">
      <c r="A399" s="9" t="s">
        <v>3648</v>
      </c>
      <c r="B399" s="9" t="s">
        <v>3649</v>
      </c>
      <c r="C399" s="16" t="s">
        <v>4081</v>
      </c>
      <c r="D399" s="12">
        <v>2</v>
      </c>
      <c r="E399" s="14">
        <v>0</v>
      </c>
      <c r="F399" s="14">
        <v>2</v>
      </c>
      <c r="G399" s="14">
        <v>24</v>
      </c>
      <c r="H399" s="14">
        <v>11</v>
      </c>
      <c r="I399" s="14">
        <v>7</v>
      </c>
      <c r="J399" s="210">
        <v>0</v>
      </c>
      <c r="K399" s="210"/>
    </row>
    <row r="400" spans="1:11" ht="12.75">
      <c r="A400" s="9"/>
      <c r="B400" s="9"/>
      <c r="C400" s="16" t="s">
        <v>4103</v>
      </c>
      <c r="D400" s="12">
        <v>2</v>
      </c>
      <c r="E400" s="14">
        <v>0</v>
      </c>
      <c r="F400" s="14">
        <v>2</v>
      </c>
      <c r="G400" s="14">
        <v>16</v>
      </c>
      <c r="H400" s="14">
        <v>0</v>
      </c>
      <c r="I400" s="14">
        <v>3</v>
      </c>
      <c r="J400" s="210">
        <v>0</v>
      </c>
      <c r="K400" s="210"/>
    </row>
    <row r="401" spans="1:11" ht="12.75">
      <c r="A401" s="9"/>
      <c r="B401" s="9"/>
      <c r="C401" s="16" t="s">
        <v>4107</v>
      </c>
      <c r="D401" s="12">
        <v>0</v>
      </c>
      <c r="E401" s="14">
        <v>0</v>
      </c>
      <c r="F401" s="14">
        <v>0</v>
      </c>
      <c r="G401" s="14">
        <v>8</v>
      </c>
      <c r="H401" s="14">
        <v>11</v>
      </c>
      <c r="I401" s="14">
        <v>4</v>
      </c>
      <c r="J401" s="210">
        <v>0</v>
      </c>
      <c r="K401" s="210"/>
    </row>
    <row r="402" spans="1:11" ht="12.75">
      <c r="A402" s="9" t="s">
        <v>3657</v>
      </c>
      <c r="B402" s="9" t="s">
        <v>3658</v>
      </c>
      <c r="C402" s="16" t="s">
        <v>4081</v>
      </c>
      <c r="D402" s="12">
        <v>3</v>
      </c>
      <c r="E402" s="14">
        <v>0</v>
      </c>
      <c r="F402" s="14">
        <v>3</v>
      </c>
      <c r="G402" s="14">
        <v>24</v>
      </c>
      <c r="H402" s="14">
        <v>18</v>
      </c>
      <c r="I402" s="14">
        <v>3</v>
      </c>
      <c r="J402" s="210">
        <v>4</v>
      </c>
      <c r="K402" s="210"/>
    </row>
    <row r="403" spans="1:11" ht="12.75">
      <c r="A403" s="9"/>
      <c r="B403" s="9"/>
      <c r="C403" s="16" t="s">
        <v>4103</v>
      </c>
      <c r="D403" s="12">
        <v>3</v>
      </c>
      <c r="E403" s="14">
        <v>0</v>
      </c>
      <c r="F403" s="14">
        <v>3</v>
      </c>
      <c r="G403" s="14">
        <v>14</v>
      </c>
      <c r="H403" s="14">
        <v>9</v>
      </c>
      <c r="I403" s="14">
        <v>3</v>
      </c>
      <c r="J403" s="210">
        <v>4</v>
      </c>
      <c r="K403" s="210"/>
    </row>
    <row r="404" spans="1:11" ht="12.75">
      <c r="A404" s="9"/>
      <c r="B404" s="9"/>
      <c r="C404" s="16" t="s">
        <v>4107</v>
      </c>
      <c r="D404" s="12">
        <v>0</v>
      </c>
      <c r="E404" s="14">
        <v>0</v>
      </c>
      <c r="F404" s="14">
        <v>0</v>
      </c>
      <c r="G404" s="14">
        <v>10</v>
      </c>
      <c r="H404" s="14">
        <v>9</v>
      </c>
      <c r="I404" s="14">
        <v>0</v>
      </c>
      <c r="J404" s="210">
        <v>0</v>
      </c>
      <c r="K404" s="210"/>
    </row>
    <row r="405" spans="1:11" ht="12.75">
      <c r="A405" s="9" t="s">
        <v>3667</v>
      </c>
      <c r="B405" s="9" t="s">
        <v>3668</v>
      </c>
      <c r="C405" s="16" t="s">
        <v>4081</v>
      </c>
      <c r="D405" s="12">
        <v>6</v>
      </c>
      <c r="E405" s="14">
        <v>0</v>
      </c>
      <c r="F405" s="14">
        <v>6</v>
      </c>
      <c r="G405" s="14">
        <v>29</v>
      </c>
      <c r="H405" s="14">
        <v>11</v>
      </c>
      <c r="I405" s="14">
        <v>5</v>
      </c>
      <c r="J405" s="210">
        <v>0</v>
      </c>
      <c r="K405" s="210"/>
    </row>
    <row r="406" spans="1:11" ht="12.75">
      <c r="A406" s="9"/>
      <c r="B406" s="9"/>
      <c r="C406" s="16" t="s">
        <v>4103</v>
      </c>
      <c r="D406" s="12">
        <v>4</v>
      </c>
      <c r="E406" s="14">
        <v>0</v>
      </c>
      <c r="F406" s="14">
        <v>4</v>
      </c>
      <c r="G406" s="14">
        <v>18</v>
      </c>
      <c r="H406" s="14">
        <v>1</v>
      </c>
      <c r="I406" s="14">
        <v>0</v>
      </c>
      <c r="J406" s="210">
        <v>0</v>
      </c>
      <c r="K406" s="210"/>
    </row>
    <row r="407" spans="1:11" ht="12.75">
      <c r="A407" s="9"/>
      <c r="B407" s="9"/>
      <c r="C407" s="16" t="s">
        <v>4107</v>
      </c>
      <c r="D407" s="12">
        <v>0</v>
      </c>
      <c r="E407" s="14">
        <v>0</v>
      </c>
      <c r="F407" s="14">
        <v>0</v>
      </c>
      <c r="G407" s="14">
        <v>11</v>
      </c>
      <c r="H407" s="14">
        <v>10</v>
      </c>
      <c r="I407" s="14">
        <v>5</v>
      </c>
      <c r="J407" s="210">
        <v>0</v>
      </c>
      <c r="K407" s="210"/>
    </row>
    <row r="408" spans="1:11" ht="12.75">
      <c r="A408" s="9"/>
      <c r="B408" s="9"/>
      <c r="C408" s="16" t="s">
        <v>4104</v>
      </c>
      <c r="D408" s="12">
        <v>2</v>
      </c>
      <c r="E408" s="14">
        <v>0</v>
      </c>
      <c r="F408" s="14">
        <v>2</v>
      </c>
      <c r="G408" s="14">
        <v>0</v>
      </c>
      <c r="H408" s="14">
        <v>0</v>
      </c>
      <c r="I408" s="14">
        <v>0</v>
      </c>
      <c r="J408" s="210">
        <v>0</v>
      </c>
      <c r="K408" s="210"/>
    </row>
    <row r="409" spans="1:11" ht="12.75">
      <c r="A409" s="9" t="s">
        <v>3677</v>
      </c>
      <c r="B409" s="9" t="s">
        <v>3678</v>
      </c>
      <c r="C409" s="16" t="s">
        <v>4081</v>
      </c>
      <c r="D409" s="12">
        <v>3</v>
      </c>
      <c r="E409" s="14">
        <v>0</v>
      </c>
      <c r="F409" s="14">
        <v>3</v>
      </c>
      <c r="G409" s="14">
        <v>23</v>
      </c>
      <c r="H409" s="14">
        <v>10</v>
      </c>
      <c r="I409" s="14">
        <v>4</v>
      </c>
      <c r="J409" s="210">
        <v>0</v>
      </c>
      <c r="K409" s="210"/>
    </row>
    <row r="410" spans="1:11" ht="12.75">
      <c r="A410" s="9"/>
      <c r="B410" s="9"/>
      <c r="C410" s="16" t="s">
        <v>4103</v>
      </c>
      <c r="D410" s="12">
        <v>3</v>
      </c>
      <c r="E410" s="14">
        <v>0</v>
      </c>
      <c r="F410" s="14">
        <v>3</v>
      </c>
      <c r="G410" s="14">
        <v>12</v>
      </c>
      <c r="H410" s="14">
        <v>3</v>
      </c>
      <c r="I410" s="14">
        <v>1</v>
      </c>
      <c r="J410" s="210">
        <v>0</v>
      </c>
      <c r="K410" s="210"/>
    </row>
    <row r="411" spans="1:11" ht="12.75">
      <c r="A411" s="9"/>
      <c r="B411" s="9"/>
      <c r="C411" s="16" t="s">
        <v>4107</v>
      </c>
      <c r="D411" s="12">
        <v>0</v>
      </c>
      <c r="E411" s="14">
        <v>0</v>
      </c>
      <c r="F411" s="14">
        <v>0</v>
      </c>
      <c r="G411" s="14">
        <v>11</v>
      </c>
      <c r="H411" s="14">
        <v>7</v>
      </c>
      <c r="I411" s="14">
        <v>3</v>
      </c>
      <c r="J411" s="210">
        <v>0</v>
      </c>
      <c r="K411" s="210"/>
    </row>
    <row r="412" spans="1:11" ht="12.75">
      <c r="A412" s="9" t="s">
        <v>3684</v>
      </c>
      <c r="B412" s="9" t="s">
        <v>3685</v>
      </c>
      <c r="C412" s="16" t="s">
        <v>4081</v>
      </c>
      <c r="D412" s="12">
        <v>10</v>
      </c>
      <c r="E412" s="14">
        <v>0</v>
      </c>
      <c r="F412" s="14">
        <v>10</v>
      </c>
      <c r="G412" s="14">
        <v>28</v>
      </c>
      <c r="H412" s="14">
        <v>3</v>
      </c>
      <c r="I412" s="14">
        <v>0</v>
      </c>
      <c r="J412" s="210">
        <v>0</v>
      </c>
      <c r="K412" s="210"/>
    </row>
    <row r="413" spans="1:11" ht="12.75">
      <c r="A413" s="9"/>
      <c r="B413" s="9"/>
      <c r="C413" s="16" t="s">
        <v>4103</v>
      </c>
      <c r="D413" s="12">
        <v>8</v>
      </c>
      <c r="E413" s="14">
        <v>0</v>
      </c>
      <c r="F413" s="14">
        <v>8</v>
      </c>
      <c r="G413" s="14">
        <v>17</v>
      </c>
      <c r="H413" s="14">
        <v>0</v>
      </c>
      <c r="I413" s="14">
        <v>0</v>
      </c>
      <c r="J413" s="210">
        <v>0</v>
      </c>
      <c r="K413" s="210"/>
    </row>
    <row r="414" spans="1:11" ht="12.75">
      <c r="A414" s="9"/>
      <c r="B414" s="9"/>
      <c r="C414" s="16" t="s">
        <v>4107</v>
      </c>
      <c r="D414" s="12">
        <v>0</v>
      </c>
      <c r="E414" s="14">
        <v>0</v>
      </c>
      <c r="F414" s="14">
        <v>0</v>
      </c>
      <c r="G414" s="14">
        <v>0</v>
      </c>
      <c r="H414" s="14">
        <v>3</v>
      </c>
      <c r="I414" s="14">
        <v>0</v>
      </c>
      <c r="J414" s="210">
        <v>0</v>
      </c>
      <c r="K414" s="210"/>
    </row>
    <row r="415" spans="1:11" ht="12.75">
      <c r="A415" s="9"/>
      <c r="B415" s="9"/>
      <c r="C415" s="16" t="s">
        <v>4104</v>
      </c>
      <c r="D415" s="12">
        <v>2</v>
      </c>
      <c r="E415" s="14">
        <v>0</v>
      </c>
      <c r="F415" s="14">
        <v>2</v>
      </c>
      <c r="G415" s="14">
        <v>0</v>
      </c>
      <c r="H415" s="14">
        <v>0</v>
      </c>
      <c r="I415" s="14">
        <v>0</v>
      </c>
      <c r="J415" s="210">
        <v>0</v>
      </c>
      <c r="K415" s="210"/>
    </row>
    <row r="416" spans="1:11" ht="12.75">
      <c r="A416" s="9"/>
      <c r="B416" s="9"/>
      <c r="C416" s="16" t="s">
        <v>4105</v>
      </c>
      <c r="D416" s="12">
        <v>0</v>
      </c>
      <c r="E416" s="14">
        <v>0</v>
      </c>
      <c r="F416" s="14">
        <v>0</v>
      </c>
      <c r="G416" s="14">
        <v>11</v>
      </c>
      <c r="H416" s="14">
        <v>0</v>
      </c>
      <c r="I416" s="14">
        <v>0</v>
      </c>
      <c r="J416" s="210">
        <v>0</v>
      </c>
      <c r="K416" s="210"/>
    </row>
    <row r="417" spans="1:11" ht="12.75">
      <c r="A417" s="9" t="s">
        <v>3691</v>
      </c>
      <c r="B417" s="9" t="s">
        <v>3692</v>
      </c>
      <c r="C417" s="16" t="s">
        <v>4081</v>
      </c>
      <c r="D417" s="12">
        <v>19</v>
      </c>
      <c r="E417" s="14">
        <v>0</v>
      </c>
      <c r="F417" s="14">
        <v>19</v>
      </c>
      <c r="G417" s="14">
        <v>31</v>
      </c>
      <c r="H417" s="14">
        <v>0</v>
      </c>
      <c r="I417" s="14">
        <v>0</v>
      </c>
      <c r="J417" s="210">
        <v>0</v>
      </c>
      <c r="K417" s="210"/>
    </row>
    <row r="418" spans="1:11" ht="12.75">
      <c r="A418" s="9"/>
      <c r="B418" s="9"/>
      <c r="C418" s="16" t="s">
        <v>4103</v>
      </c>
      <c r="D418" s="12">
        <v>11</v>
      </c>
      <c r="E418" s="14">
        <v>0</v>
      </c>
      <c r="F418" s="14">
        <v>11</v>
      </c>
      <c r="G418" s="14">
        <v>19</v>
      </c>
      <c r="H418" s="14">
        <v>0</v>
      </c>
      <c r="I418" s="14">
        <v>0</v>
      </c>
      <c r="J418" s="210">
        <v>0</v>
      </c>
      <c r="K418" s="210"/>
    </row>
    <row r="419" spans="1:11" ht="12.75">
      <c r="A419" s="9"/>
      <c r="B419" s="9"/>
      <c r="C419" s="16" t="s">
        <v>4104</v>
      </c>
      <c r="D419" s="12">
        <v>8</v>
      </c>
      <c r="E419" s="14">
        <v>0</v>
      </c>
      <c r="F419" s="14">
        <v>8</v>
      </c>
      <c r="G419" s="14">
        <v>0</v>
      </c>
      <c r="H419" s="14">
        <v>0</v>
      </c>
      <c r="I419" s="14">
        <v>0</v>
      </c>
      <c r="J419" s="210">
        <v>0</v>
      </c>
      <c r="K419" s="210"/>
    </row>
    <row r="420" spans="1:11" ht="12.75">
      <c r="A420" s="9"/>
      <c r="B420" s="9"/>
      <c r="C420" s="16" t="s">
        <v>4105</v>
      </c>
      <c r="D420" s="12">
        <v>0</v>
      </c>
      <c r="E420" s="14">
        <v>0</v>
      </c>
      <c r="F420" s="14">
        <v>0</v>
      </c>
      <c r="G420" s="14">
        <v>12</v>
      </c>
      <c r="H420" s="14">
        <v>0</v>
      </c>
      <c r="I420" s="14">
        <v>0</v>
      </c>
      <c r="J420" s="210">
        <v>0</v>
      </c>
      <c r="K420" s="210"/>
    </row>
    <row r="421" spans="1:11" ht="12.75">
      <c r="A421" s="9" t="s">
        <v>3699</v>
      </c>
      <c r="B421" s="9" t="s">
        <v>3700</v>
      </c>
      <c r="C421" s="16" t="s">
        <v>4081</v>
      </c>
      <c r="D421" s="12">
        <v>6</v>
      </c>
      <c r="E421" s="14">
        <v>0</v>
      </c>
      <c r="F421" s="14">
        <v>6</v>
      </c>
      <c r="G421" s="14">
        <v>25</v>
      </c>
      <c r="H421" s="14">
        <v>14</v>
      </c>
      <c r="I421" s="14">
        <v>7</v>
      </c>
      <c r="J421" s="210">
        <v>5</v>
      </c>
      <c r="K421" s="210"/>
    </row>
    <row r="422" spans="1:11" ht="12.75">
      <c r="A422" s="9"/>
      <c r="B422" s="9"/>
      <c r="C422" s="16" t="s">
        <v>4103</v>
      </c>
      <c r="D422" s="12">
        <v>3</v>
      </c>
      <c r="E422" s="14">
        <v>0</v>
      </c>
      <c r="F422" s="14">
        <v>3</v>
      </c>
      <c r="G422" s="14">
        <v>15</v>
      </c>
      <c r="H422" s="14">
        <v>7</v>
      </c>
      <c r="I422" s="14">
        <v>2</v>
      </c>
      <c r="J422" s="210">
        <v>5</v>
      </c>
      <c r="K422" s="210"/>
    </row>
    <row r="423" spans="1:11" ht="12.75">
      <c r="A423" s="9"/>
      <c r="B423" s="9"/>
      <c r="C423" s="16" t="s">
        <v>4107</v>
      </c>
      <c r="D423" s="12">
        <v>0</v>
      </c>
      <c r="E423" s="14">
        <v>0</v>
      </c>
      <c r="F423" s="14">
        <v>0</v>
      </c>
      <c r="G423" s="14">
        <v>10</v>
      </c>
      <c r="H423" s="14">
        <v>7</v>
      </c>
      <c r="I423" s="14">
        <v>5</v>
      </c>
      <c r="J423" s="210">
        <v>0</v>
      </c>
      <c r="K423" s="210"/>
    </row>
    <row r="424" spans="1:11" ht="12.75">
      <c r="A424" s="9"/>
      <c r="B424" s="9"/>
      <c r="C424" s="16" t="s">
        <v>4104</v>
      </c>
      <c r="D424" s="12">
        <v>3</v>
      </c>
      <c r="E424" s="14">
        <v>0</v>
      </c>
      <c r="F424" s="14">
        <v>3</v>
      </c>
      <c r="G424" s="14">
        <v>0</v>
      </c>
      <c r="H424" s="14">
        <v>0</v>
      </c>
      <c r="I424" s="14">
        <v>0</v>
      </c>
      <c r="J424" s="210">
        <v>0</v>
      </c>
      <c r="K424" s="210"/>
    </row>
    <row r="425" spans="1:11" ht="12.75">
      <c r="A425" s="9" t="s">
        <v>3710</v>
      </c>
      <c r="B425" s="9" t="s">
        <v>3711</v>
      </c>
      <c r="C425" s="16" t="s">
        <v>4081</v>
      </c>
      <c r="D425" s="12">
        <v>34</v>
      </c>
      <c r="E425" s="14">
        <v>3</v>
      </c>
      <c r="F425" s="14">
        <v>34</v>
      </c>
      <c r="G425" s="14">
        <v>14</v>
      </c>
      <c r="H425" s="14">
        <v>0</v>
      </c>
      <c r="I425" s="14">
        <v>0</v>
      </c>
      <c r="J425" s="210">
        <v>0</v>
      </c>
      <c r="K425" s="210"/>
    </row>
    <row r="426" spans="1:11" ht="12.75">
      <c r="A426" s="9"/>
      <c r="B426" s="9"/>
      <c r="C426" s="16" t="s">
        <v>4103</v>
      </c>
      <c r="D426" s="12">
        <v>22</v>
      </c>
      <c r="E426" s="14">
        <v>3</v>
      </c>
      <c r="F426" s="14">
        <v>22</v>
      </c>
      <c r="G426" s="14">
        <v>14</v>
      </c>
      <c r="H426" s="14">
        <v>0</v>
      </c>
      <c r="I426" s="14">
        <v>0</v>
      </c>
      <c r="J426" s="210">
        <v>0</v>
      </c>
      <c r="K426" s="210"/>
    </row>
    <row r="427" spans="1:11" ht="12.75">
      <c r="A427" s="9"/>
      <c r="B427" s="9"/>
      <c r="C427" s="16" t="s">
        <v>4104</v>
      </c>
      <c r="D427" s="12">
        <v>12</v>
      </c>
      <c r="E427" s="14">
        <v>0</v>
      </c>
      <c r="F427" s="14">
        <v>12</v>
      </c>
      <c r="G427" s="14">
        <v>0</v>
      </c>
      <c r="H427" s="14">
        <v>0</v>
      </c>
      <c r="I427" s="14">
        <v>0</v>
      </c>
      <c r="J427" s="210">
        <v>0</v>
      </c>
      <c r="K427" s="210"/>
    </row>
    <row r="428" spans="1:11" ht="12.75">
      <c r="A428" s="9" t="s">
        <v>3717</v>
      </c>
      <c r="B428" s="9" t="s">
        <v>3718</v>
      </c>
      <c r="C428" s="16" t="s">
        <v>4081</v>
      </c>
      <c r="D428" s="12">
        <v>13</v>
      </c>
      <c r="E428" s="14">
        <v>1</v>
      </c>
      <c r="F428" s="14">
        <v>13</v>
      </c>
      <c r="G428" s="14">
        <v>5</v>
      </c>
      <c r="H428" s="14">
        <v>6</v>
      </c>
      <c r="I428" s="14">
        <v>0</v>
      </c>
      <c r="J428" s="210">
        <v>0</v>
      </c>
      <c r="K428" s="210"/>
    </row>
    <row r="429" spans="1:11" ht="12.75">
      <c r="A429" s="9"/>
      <c r="B429" s="9"/>
      <c r="C429" s="16" t="s">
        <v>4103</v>
      </c>
      <c r="D429" s="12">
        <v>11</v>
      </c>
      <c r="E429" s="14">
        <v>1</v>
      </c>
      <c r="F429" s="14">
        <v>11</v>
      </c>
      <c r="G429" s="14">
        <v>5</v>
      </c>
      <c r="H429" s="14">
        <v>4</v>
      </c>
      <c r="I429" s="14">
        <v>0</v>
      </c>
      <c r="J429" s="210">
        <v>0</v>
      </c>
      <c r="K429" s="210"/>
    </row>
    <row r="430" spans="1:11" ht="12.75">
      <c r="A430" s="9"/>
      <c r="B430" s="9"/>
      <c r="C430" s="16" t="s">
        <v>4107</v>
      </c>
      <c r="D430" s="12">
        <v>0</v>
      </c>
      <c r="E430" s="14">
        <v>0</v>
      </c>
      <c r="F430" s="14">
        <v>0</v>
      </c>
      <c r="G430" s="14">
        <v>0</v>
      </c>
      <c r="H430" s="14">
        <v>2</v>
      </c>
      <c r="I430" s="14">
        <v>0</v>
      </c>
      <c r="J430" s="210">
        <v>0</v>
      </c>
      <c r="K430" s="210"/>
    </row>
    <row r="431" spans="1:11" ht="12.75">
      <c r="A431" s="9"/>
      <c r="B431" s="9"/>
      <c r="C431" s="16" t="s">
        <v>4104</v>
      </c>
      <c r="D431" s="12">
        <v>2</v>
      </c>
      <c r="E431" s="14">
        <v>0</v>
      </c>
      <c r="F431" s="14">
        <v>2</v>
      </c>
      <c r="G431" s="14">
        <v>0</v>
      </c>
      <c r="H431" s="14">
        <v>0</v>
      </c>
      <c r="I431" s="14">
        <v>0</v>
      </c>
      <c r="J431" s="210">
        <v>0</v>
      </c>
      <c r="K431" s="210"/>
    </row>
    <row r="432" spans="1:11" ht="12.75">
      <c r="A432" s="9" t="s">
        <v>3722</v>
      </c>
      <c r="B432" s="9" t="s">
        <v>3723</v>
      </c>
      <c r="C432" s="16" t="s">
        <v>4081</v>
      </c>
      <c r="D432" s="12">
        <v>9</v>
      </c>
      <c r="E432" s="14">
        <v>0</v>
      </c>
      <c r="F432" s="14">
        <v>9</v>
      </c>
      <c r="G432" s="14">
        <v>18</v>
      </c>
      <c r="H432" s="14">
        <v>0</v>
      </c>
      <c r="I432" s="14">
        <v>0</v>
      </c>
      <c r="J432" s="210">
        <v>0</v>
      </c>
      <c r="K432" s="210"/>
    </row>
    <row r="433" spans="1:11" ht="12.75">
      <c r="A433" s="9"/>
      <c r="B433" s="9"/>
      <c r="C433" s="16" t="s">
        <v>4103</v>
      </c>
      <c r="D433" s="12">
        <v>8</v>
      </c>
      <c r="E433" s="14">
        <v>0</v>
      </c>
      <c r="F433" s="14">
        <v>8</v>
      </c>
      <c r="G433" s="14">
        <v>13</v>
      </c>
      <c r="H433" s="14">
        <v>0</v>
      </c>
      <c r="I433" s="14">
        <v>0</v>
      </c>
      <c r="J433" s="210">
        <v>0</v>
      </c>
      <c r="K433" s="210"/>
    </row>
    <row r="434" spans="1:11" ht="12.75">
      <c r="A434" s="9"/>
      <c r="B434" s="9"/>
      <c r="C434" s="16" t="s">
        <v>4107</v>
      </c>
      <c r="D434" s="12">
        <v>0</v>
      </c>
      <c r="E434" s="14">
        <v>0</v>
      </c>
      <c r="F434" s="14">
        <v>0</v>
      </c>
      <c r="G434" s="14">
        <v>5</v>
      </c>
      <c r="H434" s="14">
        <v>0</v>
      </c>
      <c r="I434" s="14">
        <v>0</v>
      </c>
      <c r="J434" s="210">
        <v>0</v>
      </c>
      <c r="K434" s="210"/>
    </row>
    <row r="435" spans="1:11" ht="12.75">
      <c r="A435" s="9"/>
      <c r="B435" s="9"/>
      <c r="C435" s="16" t="s">
        <v>4104</v>
      </c>
      <c r="D435" s="12">
        <v>1</v>
      </c>
      <c r="E435" s="14">
        <v>0</v>
      </c>
      <c r="F435" s="14">
        <v>1</v>
      </c>
      <c r="G435" s="14">
        <v>0</v>
      </c>
      <c r="H435" s="14">
        <v>0</v>
      </c>
      <c r="I435" s="14">
        <v>0</v>
      </c>
      <c r="J435" s="210">
        <v>0</v>
      </c>
      <c r="K435" s="210"/>
    </row>
    <row r="436" spans="1:11" ht="12.75">
      <c r="A436" s="9" t="s">
        <v>3729</v>
      </c>
      <c r="B436" s="9" t="s">
        <v>3730</v>
      </c>
      <c r="C436" s="16" t="s">
        <v>4081</v>
      </c>
      <c r="D436" s="12">
        <v>8</v>
      </c>
      <c r="E436" s="14">
        <v>0</v>
      </c>
      <c r="F436" s="14">
        <v>8</v>
      </c>
      <c r="G436" s="14">
        <v>28</v>
      </c>
      <c r="H436" s="14">
        <v>14</v>
      </c>
      <c r="I436" s="14">
        <v>4</v>
      </c>
      <c r="J436" s="210">
        <v>9</v>
      </c>
      <c r="K436" s="210"/>
    </row>
    <row r="437" spans="1:11" ht="12.75">
      <c r="A437" s="9"/>
      <c r="B437" s="9"/>
      <c r="C437" s="16" t="s">
        <v>4103</v>
      </c>
      <c r="D437" s="12">
        <v>5</v>
      </c>
      <c r="E437" s="14">
        <v>0</v>
      </c>
      <c r="F437" s="14">
        <v>5</v>
      </c>
      <c r="G437" s="14">
        <v>20</v>
      </c>
      <c r="H437" s="14">
        <v>9</v>
      </c>
      <c r="I437" s="14">
        <v>0</v>
      </c>
      <c r="J437" s="210">
        <v>9</v>
      </c>
      <c r="K437" s="210"/>
    </row>
    <row r="438" spans="1:11" ht="12.75">
      <c r="A438" s="9"/>
      <c r="B438" s="9"/>
      <c r="C438" s="16" t="s">
        <v>4107</v>
      </c>
      <c r="D438" s="12">
        <v>0</v>
      </c>
      <c r="E438" s="14">
        <v>0</v>
      </c>
      <c r="F438" s="14">
        <v>0</v>
      </c>
      <c r="G438" s="14">
        <v>8</v>
      </c>
      <c r="H438" s="14">
        <v>5</v>
      </c>
      <c r="I438" s="14">
        <v>4</v>
      </c>
      <c r="J438" s="210">
        <v>0</v>
      </c>
      <c r="K438" s="210"/>
    </row>
    <row r="439" spans="1:11" ht="12.75">
      <c r="A439" s="9"/>
      <c r="B439" s="9"/>
      <c r="C439" s="16" t="s">
        <v>4104</v>
      </c>
      <c r="D439" s="12">
        <v>3</v>
      </c>
      <c r="E439" s="14">
        <v>0</v>
      </c>
      <c r="F439" s="14">
        <v>3</v>
      </c>
      <c r="G439" s="14">
        <v>0</v>
      </c>
      <c r="H439" s="14">
        <v>0</v>
      </c>
      <c r="I439" s="14">
        <v>0</v>
      </c>
      <c r="J439" s="210">
        <v>0</v>
      </c>
      <c r="K439" s="210"/>
    </row>
    <row r="440" spans="1:11" ht="12.75">
      <c r="A440" s="9" t="s">
        <v>3741</v>
      </c>
      <c r="B440" s="9" t="s">
        <v>3742</v>
      </c>
      <c r="C440" s="16" t="s">
        <v>4081</v>
      </c>
      <c r="D440" s="12">
        <v>5</v>
      </c>
      <c r="E440" s="14">
        <v>0</v>
      </c>
      <c r="F440" s="14">
        <v>5</v>
      </c>
      <c r="G440" s="14">
        <v>14</v>
      </c>
      <c r="H440" s="14">
        <v>9</v>
      </c>
      <c r="I440" s="14">
        <v>3</v>
      </c>
      <c r="J440" s="210">
        <v>1</v>
      </c>
      <c r="K440" s="210"/>
    </row>
    <row r="441" spans="1:11" ht="12.75">
      <c r="A441" s="9"/>
      <c r="B441" s="9"/>
      <c r="C441" s="16" t="s">
        <v>4103</v>
      </c>
      <c r="D441" s="12">
        <v>3</v>
      </c>
      <c r="E441" s="14">
        <v>0</v>
      </c>
      <c r="F441" s="14">
        <v>3</v>
      </c>
      <c r="G441" s="14">
        <v>10</v>
      </c>
      <c r="H441" s="14">
        <v>4</v>
      </c>
      <c r="I441" s="14">
        <v>3</v>
      </c>
      <c r="J441" s="210">
        <v>1</v>
      </c>
      <c r="K441" s="210"/>
    </row>
    <row r="442" spans="1:11" ht="12.75">
      <c r="A442" s="9"/>
      <c r="B442" s="9"/>
      <c r="C442" s="16" t="s">
        <v>4107</v>
      </c>
      <c r="D442" s="12">
        <v>0</v>
      </c>
      <c r="E442" s="14">
        <v>0</v>
      </c>
      <c r="F442" s="14">
        <v>0</v>
      </c>
      <c r="G442" s="14">
        <v>4</v>
      </c>
      <c r="H442" s="14">
        <v>5</v>
      </c>
      <c r="I442" s="14">
        <v>0</v>
      </c>
      <c r="J442" s="210">
        <v>0</v>
      </c>
      <c r="K442" s="210"/>
    </row>
    <row r="443" spans="1:11" ht="12.75">
      <c r="A443" s="9"/>
      <c r="B443" s="9"/>
      <c r="C443" s="16" t="s">
        <v>4104</v>
      </c>
      <c r="D443" s="12">
        <v>2</v>
      </c>
      <c r="E443" s="14">
        <v>0</v>
      </c>
      <c r="F443" s="14">
        <v>2</v>
      </c>
      <c r="G443" s="14">
        <v>0</v>
      </c>
      <c r="H443" s="14">
        <v>0</v>
      </c>
      <c r="I443" s="14">
        <v>0</v>
      </c>
      <c r="J443" s="210">
        <v>0</v>
      </c>
      <c r="K443" s="210"/>
    </row>
    <row r="444" spans="1:11" ht="12.75">
      <c r="A444" s="9" t="s">
        <v>3747</v>
      </c>
      <c r="B444" s="9" t="s">
        <v>3748</v>
      </c>
      <c r="C444" s="16" t="s">
        <v>4081</v>
      </c>
      <c r="D444" s="12">
        <v>4</v>
      </c>
      <c r="E444" s="14">
        <v>0</v>
      </c>
      <c r="F444" s="14">
        <v>4</v>
      </c>
      <c r="G444" s="14">
        <v>8</v>
      </c>
      <c r="H444" s="14">
        <v>10</v>
      </c>
      <c r="I444" s="14">
        <v>8</v>
      </c>
      <c r="J444" s="210">
        <v>7</v>
      </c>
      <c r="K444" s="210"/>
    </row>
    <row r="445" spans="1:11" ht="12.75">
      <c r="A445" s="9"/>
      <c r="B445" s="9"/>
      <c r="C445" s="16" t="s">
        <v>4103</v>
      </c>
      <c r="D445" s="12">
        <v>3</v>
      </c>
      <c r="E445" s="14">
        <v>0</v>
      </c>
      <c r="F445" s="14">
        <v>3</v>
      </c>
      <c r="G445" s="14">
        <v>5</v>
      </c>
      <c r="H445" s="14">
        <v>6</v>
      </c>
      <c r="I445" s="14">
        <v>1</v>
      </c>
      <c r="J445" s="210">
        <v>7</v>
      </c>
      <c r="K445" s="210"/>
    </row>
    <row r="446" spans="1:11" ht="12.75">
      <c r="A446" s="9"/>
      <c r="B446" s="9"/>
      <c r="C446" s="16" t="s">
        <v>4107</v>
      </c>
      <c r="D446" s="12">
        <v>0</v>
      </c>
      <c r="E446" s="14">
        <v>0</v>
      </c>
      <c r="F446" s="14">
        <v>0</v>
      </c>
      <c r="G446" s="14">
        <v>3</v>
      </c>
      <c r="H446" s="14">
        <v>4</v>
      </c>
      <c r="I446" s="14">
        <v>7</v>
      </c>
      <c r="J446" s="210">
        <v>0</v>
      </c>
      <c r="K446" s="210"/>
    </row>
    <row r="447" spans="1:11" ht="12.75">
      <c r="A447" s="9"/>
      <c r="B447" s="9"/>
      <c r="C447" s="16" t="s">
        <v>4104</v>
      </c>
      <c r="D447" s="12">
        <v>1</v>
      </c>
      <c r="E447" s="14">
        <v>0</v>
      </c>
      <c r="F447" s="14">
        <v>1</v>
      </c>
      <c r="G447" s="14">
        <v>0</v>
      </c>
      <c r="H447" s="14">
        <v>0</v>
      </c>
      <c r="I447" s="14">
        <v>0</v>
      </c>
      <c r="J447" s="210">
        <v>0</v>
      </c>
      <c r="K447" s="210"/>
    </row>
    <row r="448" spans="1:11" ht="12.75">
      <c r="A448" s="9" t="s">
        <v>3756</v>
      </c>
      <c r="B448" s="9" t="s">
        <v>3757</v>
      </c>
      <c r="C448" s="16" t="s">
        <v>4081</v>
      </c>
      <c r="D448" s="12">
        <v>5</v>
      </c>
      <c r="E448" s="14">
        <v>0</v>
      </c>
      <c r="F448" s="14">
        <v>5</v>
      </c>
      <c r="G448" s="14">
        <v>13</v>
      </c>
      <c r="H448" s="14">
        <v>2</v>
      </c>
      <c r="I448" s="14">
        <v>0</v>
      </c>
      <c r="J448" s="210">
        <v>0</v>
      </c>
      <c r="K448" s="210"/>
    </row>
    <row r="449" spans="1:11" ht="12.75">
      <c r="A449" s="9"/>
      <c r="B449" s="9"/>
      <c r="C449" s="16" t="s">
        <v>4103</v>
      </c>
      <c r="D449" s="12">
        <v>5</v>
      </c>
      <c r="E449" s="14">
        <v>0</v>
      </c>
      <c r="F449" s="14">
        <v>5</v>
      </c>
      <c r="G449" s="14">
        <v>10</v>
      </c>
      <c r="H449" s="14">
        <v>0</v>
      </c>
      <c r="I449" s="14">
        <v>0</v>
      </c>
      <c r="J449" s="210">
        <v>0</v>
      </c>
      <c r="K449" s="210"/>
    </row>
    <row r="450" spans="1:11" ht="12.75">
      <c r="A450" s="9"/>
      <c r="B450" s="9"/>
      <c r="C450" s="16" t="s">
        <v>4107</v>
      </c>
      <c r="D450" s="12">
        <v>0</v>
      </c>
      <c r="E450" s="14">
        <v>0</v>
      </c>
      <c r="F450" s="14">
        <v>0</v>
      </c>
      <c r="G450" s="14">
        <v>3</v>
      </c>
      <c r="H450" s="14">
        <v>2</v>
      </c>
      <c r="I450" s="14">
        <v>0</v>
      </c>
      <c r="J450" s="210">
        <v>0</v>
      </c>
      <c r="K450" s="210"/>
    </row>
    <row r="451" spans="1:11" ht="12.75">
      <c r="A451" s="9" t="s">
        <v>3760</v>
      </c>
      <c r="B451" s="9" t="s">
        <v>3761</v>
      </c>
      <c r="C451" s="16" t="s">
        <v>4081</v>
      </c>
      <c r="D451" s="12">
        <v>0</v>
      </c>
      <c r="E451" s="14">
        <v>0</v>
      </c>
      <c r="F451" s="14">
        <v>0</v>
      </c>
      <c r="G451" s="14">
        <v>3</v>
      </c>
      <c r="H451" s="14">
        <v>3</v>
      </c>
      <c r="I451" s="14">
        <v>3</v>
      </c>
      <c r="J451" s="210">
        <v>0</v>
      </c>
      <c r="K451" s="210"/>
    </row>
    <row r="452" spans="1:11" ht="12.75">
      <c r="A452" s="9"/>
      <c r="B452" s="9"/>
      <c r="C452" s="16" t="s">
        <v>4103</v>
      </c>
      <c r="D452" s="12">
        <v>0</v>
      </c>
      <c r="E452" s="14">
        <v>0</v>
      </c>
      <c r="F452" s="14">
        <v>0</v>
      </c>
      <c r="G452" s="14">
        <v>3</v>
      </c>
      <c r="H452" s="14">
        <v>3</v>
      </c>
      <c r="I452" s="14">
        <v>3</v>
      </c>
      <c r="J452" s="210">
        <v>0</v>
      </c>
      <c r="K452" s="210"/>
    </row>
    <row r="453" spans="1:11" ht="12.75">
      <c r="A453" s="9" t="s">
        <v>3762</v>
      </c>
      <c r="B453" s="9" t="s">
        <v>3763</v>
      </c>
      <c r="C453" s="16" t="s">
        <v>4081</v>
      </c>
      <c r="D453" s="12">
        <v>4</v>
      </c>
      <c r="E453" s="14">
        <v>0</v>
      </c>
      <c r="F453" s="14">
        <v>4</v>
      </c>
      <c r="G453" s="14">
        <v>28</v>
      </c>
      <c r="H453" s="14">
        <v>2</v>
      </c>
      <c r="I453" s="14">
        <v>0</v>
      </c>
      <c r="J453" s="210">
        <v>0</v>
      </c>
      <c r="K453" s="210"/>
    </row>
    <row r="454" spans="1:11" ht="12.75">
      <c r="A454" s="9"/>
      <c r="B454" s="9"/>
      <c r="C454" s="16" t="s">
        <v>4103</v>
      </c>
      <c r="D454" s="12">
        <v>4</v>
      </c>
      <c r="E454" s="14">
        <v>0</v>
      </c>
      <c r="F454" s="14">
        <v>4</v>
      </c>
      <c r="G454" s="14">
        <v>14</v>
      </c>
      <c r="H454" s="14">
        <v>0</v>
      </c>
      <c r="I454" s="14">
        <v>0</v>
      </c>
      <c r="J454" s="210">
        <v>0</v>
      </c>
      <c r="K454" s="210"/>
    </row>
    <row r="455" spans="1:11" ht="12.75">
      <c r="A455" s="9"/>
      <c r="B455" s="9"/>
      <c r="C455" s="16" t="s">
        <v>4107</v>
      </c>
      <c r="D455" s="12">
        <v>0</v>
      </c>
      <c r="E455" s="14">
        <v>0</v>
      </c>
      <c r="F455" s="14">
        <v>0</v>
      </c>
      <c r="G455" s="14">
        <v>0</v>
      </c>
      <c r="H455" s="14">
        <v>2</v>
      </c>
      <c r="I455" s="14">
        <v>0</v>
      </c>
      <c r="J455" s="210">
        <v>0</v>
      </c>
      <c r="K455" s="210"/>
    </row>
    <row r="456" spans="1:11" ht="12.75">
      <c r="A456" s="9"/>
      <c r="B456" s="9"/>
      <c r="C456" s="16" t="s">
        <v>4105</v>
      </c>
      <c r="D456" s="12">
        <v>0</v>
      </c>
      <c r="E456" s="14">
        <v>0</v>
      </c>
      <c r="F456" s="14">
        <v>0</v>
      </c>
      <c r="G456" s="14">
        <v>14</v>
      </c>
      <c r="H456" s="14">
        <v>0</v>
      </c>
      <c r="I456" s="14">
        <v>0</v>
      </c>
      <c r="J456" s="210">
        <v>0</v>
      </c>
      <c r="K456" s="210"/>
    </row>
    <row r="457" spans="1:11" ht="12.75">
      <c r="A457" s="9" t="s">
        <v>3769</v>
      </c>
      <c r="B457" s="9" t="s">
        <v>3770</v>
      </c>
      <c r="C457" s="16" t="s">
        <v>4081</v>
      </c>
      <c r="D457" s="12">
        <v>0</v>
      </c>
      <c r="E457" s="14">
        <v>0</v>
      </c>
      <c r="F457" s="14">
        <v>0</v>
      </c>
      <c r="G457" s="14">
        <v>23</v>
      </c>
      <c r="H457" s="14">
        <v>2</v>
      </c>
      <c r="I457" s="14">
        <v>0</v>
      </c>
      <c r="J457" s="210">
        <v>0</v>
      </c>
      <c r="K457" s="210"/>
    </row>
    <row r="458" spans="1:11" ht="12.75">
      <c r="A458" s="9"/>
      <c r="B458" s="9"/>
      <c r="C458" s="16" t="s">
        <v>4103</v>
      </c>
      <c r="D458" s="12">
        <v>0</v>
      </c>
      <c r="E458" s="14">
        <v>0</v>
      </c>
      <c r="F458" s="14">
        <v>0</v>
      </c>
      <c r="G458" s="14">
        <v>16</v>
      </c>
      <c r="H458" s="14">
        <v>0</v>
      </c>
      <c r="I458" s="14">
        <v>0</v>
      </c>
      <c r="J458" s="210">
        <v>0</v>
      </c>
      <c r="K458" s="210"/>
    </row>
    <row r="459" spans="1:11" ht="12.75">
      <c r="A459" s="9"/>
      <c r="B459" s="9"/>
      <c r="C459" s="16" t="s">
        <v>4107</v>
      </c>
      <c r="D459" s="12">
        <v>0</v>
      </c>
      <c r="E459" s="14">
        <v>0</v>
      </c>
      <c r="F459" s="14">
        <v>0</v>
      </c>
      <c r="G459" s="14">
        <v>0</v>
      </c>
      <c r="H459" s="14">
        <v>2</v>
      </c>
      <c r="I459" s="14">
        <v>0</v>
      </c>
      <c r="J459" s="210">
        <v>0</v>
      </c>
      <c r="K459" s="210"/>
    </row>
    <row r="460" spans="1:11" ht="12.75">
      <c r="A460" s="9"/>
      <c r="B460" s="9"/>
      <c r="C460" s="16" t="s">
        <v>4105</v>
      </c>
      <c r="D460" s="12">
        <v>0</v>
      </c>
      <c r="E460" s="14">
        <v>0</v>
      </c>
      <c r="F460" s="14">
        <v>0</v>
      </c>
      <c r="G460" s="14">
        <v>7</v>
      </c>
      <c r="H460" s="14">
        <v>0</v>
      </c>
      <c r="I460" s="14">
        <v>0</v>
      </c>
      <c r="J460" s="210">
        <v>0</v>
      </c>
      <c r="K460" s="210"/>
    </row>
    <row r="461" spans="1:11" ht="12.75">
      <c r="A461" s="9" t="s">
        <v>3776</v>
      </c>
      <c r="B461" s="9" t="s">
        <v>3777</v>
      </c>
      <c r="C461" s="16" t="s">
        <v>4081</v>
      </c>
      <c r="D461" s="12">
        <v>1</v>
      </c>
      <c r="E461" s="14">
        <v>0</v>
      </c>
      <c r="F461" s="14">
        <v>1</v>
      </c>
      <c r="G461" s="14">
        <v>26</v>
      </c>
      <c r="H461" s="14">
        <v>11</v>
      </c>
      <c r="I461" s="14">
        <v>2</v>
      </c>
      <c r="J461" s="210">
        <v>7</v>
      </c>
      <c r="K461" s="210"/>
    </row>
    <row r="462" spans="1:11" ht="12.75">
      <c r="A462" s="9"/>
      <c r="B462" s="9"/>
      <c r="C462" s="16" t="s">
        <v>4103</v>
      </c>
      <c r="D462" s="12">
        <v>1</v>
      </c>
      <c r="E462" s="14">
        <v>0</v>
      </c>
      <c r="F462" s="14">
        <v>1</v>
      </c>
      <c r="G462" s="14">
        <v>13</v>
      </c>
      <c r="H462" s="14">
        <v>4</v>
      </c>
      <c r="I462" s="14">
        <v>0</v>
      </c>
      <c r="J462" s="210">
        <v>7</v>
      </c>
      <c r="K462" s="210"/>
    </row>
    <row r="463" spans="1:11" ht="12.75">
      <c r="A463" s="9"/>
      <c r="B463" s="9"/>
      <c r="C463" s="16" t="s">
        <v>4107</v>
      </c>
      <c r="D463" s="12">
        <v>0</v>
      </c>
      <c r="E463" s="14">
        <v>0</v>
      </c>
      <c r="F463" s="14">
        <v>0</v>
      </c>
      <c r="G463" s="14">
        <v>13</v>
      </c>
      <c r="H463" s="14">
        <v>7</v>
      </c>
      <c r="I463" s="14">
        <v>2</v>
      </c>
      <c r="J463" s="210">
        <v>0</v>
      </c>
      <c r="K463" s="210"/>
    </row>
    <row r="464" spans="1:11" ht="12.75">
      <c r="A464" s="9" t="s">
        <v>3783</v>
      </c>
      <c r="B464" s="9" t="s">
        <v>3784</v>
      </c>
      <c r="C464" s="16" t="s">
        <v>4081</v>
      </c>
      <c r="D464" s="12">
        <v>11</v>
      </c>
      <c r="E464" s="14">
        <v>0</v>
      </c>
      <c r="F464" s="14">
        <v>11</v>
      </c>
      <c r="G464" s="14">
        <v>36</v>
      </c>
      <c r="H464" s="14">
        <v>17</v>
      </c>
      <c r="I464" s="14">
        <v>4</v>
      </c>
      <c r="J464" s="210">
        <v>0</v>
      </c>
      <c r="K464" s="210"/>
    </row>
    <row r="465" spans="1:11" ht="12.75">
      <c r="A465" s="9"/>
      <c r="B465" s="9"/>
      <c r="C465" s="16" t="s">
        <v>4103</v>
      </c>
      <c r="D465" s="12">
        <v>6</v>
      </c>
      <c r="E465" s="14">
        <v>0</v>
      </c>
      <c r="F465" s="14">
        <v>6</v>
      </c>
      <c r="G465" s="14">
        <v>19</v>
      </c>
      <c r="H465" s="14">
        <v>9</v>
      </c>
      <c r="I465" s="14">
        <v>0</v>
      </c>
      <c r="J465" s="210">
        <v>0</v>
      </c>
      <c r="K465" s="210"/>
    </row>
    <row r="466" spans="1:11" ht="12.75">
      <c r="A466" s="9"/>
      <c r="B466" s="9"/>
      <c r="C466" s="16" t="s">
        <v>4107</v>
      </c>
      <c r="D466" s="12">
        <v>0</v>
      </c>
      <c r="E466" s="14">
        <v>0</v>
      </c>
      <c r="F466" s="14">
        <v>0</v>
      </c>
      <c r="G466" s="14">
        <v>17</v>
      </c>
      <c r="H466" s="14">
        <v>8</v>
      </c>
      <c r="I466" s="14">
        <v>4</v>
      </c>
      <c r="J466" s="210">
        <v>0</v>
      </c>
      <c r="K466" s="210"/>
    </row>
    <row r="467" spans="1:11" ht="12.75">
      <c r="A467" s="9"/>
      <c r="B467" s="9"/>
      <c r="C467" s="16" t="s">
        <v>4104</v>
      </c>
      <c r="D467" s="12">
        <v>5</v>
      </c>
      <c r="E467" s="14">
        <v>0</v>
      </c>
      <c r="F467" s="14">
        <v>5</v>
      </c>
      <c r="G467" s="14">
        <v>0</v>
      </c>
      <c r="H467" s="14">
        <v>0</v>
      </c>
      <c r="I467" s="14">
        <v>0</v>
      </c>
      <c r="J467" s="210">
        <v>0</v>
      </c>
      <c r="K467" s="210"/>
    </row>
    <row r="468" spans="1:11" ht="12.75">
      <c r="A468" s="9" t="s">
        <v>3789</v>
      </c>
      <c r="B468" s="9" t="s">
        <v>3790</v>
      </c>
      <c r="C468" s="16" t="s">
        <v>4081</v>
      </c>
      <c r="D468" s="12">
        <v>4</v>
      </c>
      <c r="E468" s="14">
        <v>0</v>
      </c>
      <c r="F468" s="14">
        <v>4</v>
      </c>
      <c r="G468" s="14">
        <v>19</v>
      </c>
      <c r="H468" s="14">
        <v>8</v>
      </c>
      <c r="I468" s="14">
        <v>0</v>
      </c>
      <c r="J468" s="210">
        <v>5</v>
      </c>
      <c r="K468" s="210"/>
    </row>
    <row r="469" spans="1:11" ht="12.75">
      <c r="A469" s="9"/>
      <c r="B469" s="9"/>
      <c r="C469" s="16" t="s">
        <v>4103</v>
      </c>
      <c r="D469" s="12">
        <v>1</v>
      </c>
      <c r="E469" s="14">
        <v>0</v>
      </c>
      <c r="F469" s="14">
        <v>1</v>
      </c>
      <c r="G469" s="14">
        <v>12</v>
      </c>
      <c r="H469" s="14">
        <v>6</v>
      </c>
      <c r="I469" s="14">
        <v>0</v>
      </c>
      <c r="J469" s="210">
        <v>5</v>
      </c>
      <c r="K469" s="210"/>
    </row>
    <row r="470" spans="1:11" ht="12.75">
      <c r="A470" s="9"/>
      <c r="B470" s="9"/>
      <c r="C470" s="16" t="s">
        <v>4107</v>
      </c>
      <c r="D470" s="12">
        <v>0</v>
      </c>
      <c r="E470" s="14">
        <v>0</v>
      </c>
      <c r="F470" s="14">
        <v>0</v>
      </c>
      <c r="G470" s="14">
        <v>7</v>
      </c>
      <c r="H470" s="14">
        <v>2</v>
      </c>
      <c r="I470" s="14">
        <v>0</v>
      </c>
      <c r="J470" s="210">
        <v>0</v>
      </c>
      <c r="K470" s="210"/>
    </row>
    <row r="471" spans="1:11" ht="12.75">
      <c r="A471" s="9"/>
      <c r="B471" s="9"/>
      <c r="C471" s="16" t="s">
        <v>4104</v>
      </c>
      <c r="D471" s="12">
        <v>3</v>
      </c>
      <c r="E471" s="14">
        <v>0</v>
      </c>
      <c r="F471" s="14">
        <v>3</v>
      </c>
      <c r="G471" s="14">
        <v>0</v>
      </c>
      <c r="H471" s="14">
        <v>0</v>
      </c>
      <c r="I471" s="14">
        <v>0</v>
      </c>
      <c r="J471" s="210">
        <v>0</v>
      </c>
      <c r="K471" s="210"/>
    </row>
    <row r="472" spans="1:11" ht="12.75">
      <c r="A472" s="9" t="s">
        <v>3796</v>
      </c>
      <c r="B472" s="9" t="s">
        <v>3797</v>
      </c>
      <c r="C472" s="16" t="s">
        <v>4081</v>
      </c>
      <c r="D472" s="12">
        <v>0</v>
      </c>
      <c r="E472" s="14">
        <v>0</v>
      </c>
      <c r="F472" s="14">
        <v>0</v>
      </c>
      <c r="G472" s="14">
        <v>30</v>
      </c>
      <c r="H472" s="14">
        <v>11</v>
      </c>
      <c r="I472" s="14">
        <v>3</v>
      </c>
      <c r="J472" s="210">
        <v>0</v>
      </c>
      <c r="K472" s="210"/>
    </row>
    <row r="473" spans="1:11" ht="12.75">
      <c r="A473" s="9"/>
      <c r="B473" s="9"/>
      <c r="C473" s="16" t="s">
        <v>4103</v>
      </c>
      <c r="D473" s="12">
        <v>0</v>
      </c>
      <c r="E473" s="14">
        <v>0</v>
      </c>
      <c r="F473" s="14">
        <v>0</v>
      </c>
      <c r="G473" s="14">
        <v>14</v>
      </c>
      <c r="H473" s="14">
        <v>4</v>
      </c>
      <c r="I473" s="14">
        <v>2</v>
      </c>
      <c r="J473" s="210">
        <v>0</v>
      </c>
      <c r="K473" s="210"/>
    </row>
    <row r="474" spans="1:11" ht="12.75">
      <c r="A474" s="9"/>
      <c r="B474" s="9"/>
      <c r="C474" s="16" t="s">
        <v>4107</v>
      </c>
      <c r="D474" s="12">
        <v>0</v>
      </c>
      <c r="E474" s="14">
        <v>0</v>
      </c>
      <c r="F474" s="14">
        <v>0</v>
      </c>
      <c r="G474" s="14">
        <v>16</v>
      </c>
      <c r="H474" s="14">
        <v>7</v>
      </c>
      <c r="I474" s="14">
        <v>1</v>
      </c>
      <c r="J474" s="210">
        <v>0</v>
      </c>
      <c r="K474" s="210"/>
    </row>
    <row r="475" spans="1:11" ht="12.75">
      <c r="A475" s="9" t="s">
        <v>3802</v>
      </c>
      <c r="B475" s="9" t="s">
        <v>3803</v>
      </c>
      <c r="C475" s="16" t="s">
        <v>4081</v>
      </c>
      <c r="D475" s="12">
        <v>1</v>
      </c>
      <c r="E475" s="14">
        <v>0</v>
      </c>
      <c r="F475" s="14">
        <v>1</v>
      </c>
      <c r="G475" s="14">
        <v>5</v>
      </c>
      <c r="H475" s="14">
        <v>2</v>
      </c>
      <c r="I475" s="14">
        <v>0</v>
      </c>
      <c r="J475" s="210">
        <v>1</v>
      </c>
      <c r="K475" s="210"/>
    </row>
    <row r="476" spans="1:11" ht="12.75">
      <c r="A476" s="9"/>
      <c r="B476" s="9"/>
      <c r="C476" s="16" t="s">
        <v>4103</v>
      </c>
      <c r="D476" s="12">
        <v>1</v>
      </c>
      <c r="E476" s="14">
        <v>0</v>
      </c>
      <c r="F476" s="14">
        <v>1</v>
      </c>
      <c r="G476" s="14">
        <v>5</v>
      </c>
      <c r="H476" s="14">
        <v>1</v>
      </c>
      <c r="I476" s="14">
        <v>0</v>
      </c>
      <c r="J476" s="210">
        <v>1</v>
      </c>
      <c r="K476" s="210"/>
    </row>
    <row r="477" spans="1:11" ht="12.75">
      <c r="A477" s="9"/>
      <c r="B477" s="9"/>
      <c r="C477" s="16" t="s">
        <v>4107</v>
      </c>
      <c r="D477" s="12">
        <v>0</v>
      </c>
      <c r="E477" s="14">
        <v>0</v>
      </c>
      <c r="F477" s="14">
        <v>0</v>
      </c>
      <c r="G477" s="14">
        <v>0</v>
      </c>
      <c r="H477" s="14">
        <v>1</v>
      </c>
      <c r="I477" s="14">
        <v>0</v>
      </c>
      <c r="J477" s="210">
        <v>0</v>
      </c>
      <c r="K477" s="210"/>
    </row>
    <row r="478" spans="1:11" ht="12.75">
      <c r="A478" s="9" t="s">
        <v>3808</v>
      </c>
      <c r="B478" s="9" t="s">
        <v>3809</v>
      </c>
      <c r="C478" s="16" t="s">
        <v>4081</v>
      </c>
      <c r="D478" s="12">
        <v>1</v>
      </c>
      <c r="E478" s="14">
        <v>0</v>
      </c>
      <c r="F478" s="14">
        <v>1</v>
      </c>
      <c r="G478" s="14">
        <v>30</v>
      </c>
      <c r="H478" s="14">
        <v>14</v>
      </c>
      <c r="I478" s="14">
        <v>10</v>
      </c>
      <c r="J478" s="210">
        <v>5</v>
      </c>
      <c r="K478" s="210"/>
    </row>
    <row r="479" spans="1:11" ht="12.75">
      <c r="A479" s="9"/>
      <c r="B479" s="9"/>
      <c r="C479" s="16" t="s">
        <v>4103</v>
      </c>
      <c r="D479" s="12">
        <v>1</v>
      </c>
      <c r="E479" s="14">
        <v>0</v>
      </c>
      <c r="F479" s="14">
        <v>1</v>
      </c>
      <c r="G479" s="14">
        <v>16</v>
      </c>
      <c r="H479" s="14">
        <v>5</v>
      </c>
      <c r="I479" s="14">
        <v>4</v>
      </c>
      <c r="J479" s="210">
        <v>5</v>
      </c>
      <c r="K479" s="210"/>
    </row>
    <row r="480" spans="1:11" ht="12.75">
      <c r="A480" s="9"/>
      <c r="B480" s="9"/>
      <c r="C480" s="16" t="s">
        <v>4107</v>
      </c>
      <c r="D480" s="12">
        <v>0</v>
      </c>
      <c r="E480" s="14">
        <v>0</v>
      </c>
      <c r="F480" s="14">
        <v>0</v>
      </c>
      <c r="G480" s="14">
        <v>14</v>
      </c>
      <c r="H480" s="14">
        <v>9</v>
      </c>
      <c r="I480" s="14">
        <v>6</v>
      </c>
      <c r="J480" s="210">
        <v>0</v>
      </c>
      <c r="K480" s="210"/>
    </row>
    <row r="481" spans="1:11" ht="12.75">
      <c r="A481" s="9" t="s">
        <v>3817</v>
      </c>
      <c r="B481" s="9" t="s">
        <v>3818</v>
      </c>
      <c r="C481" s="16" t="s">
        <v>4081</v>
      </c>
      <c r="D481" s="12">
        <v>1</v>
      </c>
      <c r="E481" s="14">
        <v>0</v>
      </c>
      <c r="F481" s="14">
        <v>1</v>
      </c>
      <c r="G481" s="14">
        <v>28</v>
      </c>
      <c r="H481" s="14">
        <v>9</v>
      </c>
      <c r="I481" s="14">
        <v>7</v>
      </c>
      <c r="J481" s="210">
        <v>3</v>
      </c>
      <c r="K481" s="210"/>
    </row>
    <row r="482" spans="1:11" ht="12.75">
      <c r="A482" s="9"/>
      <c r="B482" s="9"/>
      <c r="C482" s="16" t="s">
        <v>4103</v>
      </c>
      <c r="D482" s="12">
        <v>1</v>
      </c>
      <c r="E482" s="14">
        <v>0</v>
      </c>
      <c r="F482" s="14">
        <v>1</v>
      </c>
      <c r="G482" s="14">
        <v>20</v>
      </c>
      <c r="H482" s="14">
        <v>3</v>
      </c>
      <c r="I482" s="14">
        <v>4</v>
      </c>
      <c r="J482" s="210">
        <v>3</v>
      </c>
      <c r="K482" s="210"/>
    </row>
    <row r="483" spans="1:11" ht="12.75">
      <c r="A483" s="9"/>
      <c r="B483" s="9"/>
      <c r="C483" s="16" t="s">
        <v>4107</v>
      </c>
      <c r="D483" s="12">
        <v>0</v>
      </c>
      <c r="E483" s="14">
        <v>0</v>
      </c>
      <c r="F483" s="14">
        <v>0</v>
      </c>
      <c r="G483" s="14">
        <v>8</v>
      </c>
      <c r="H483" s="14">
        <v>6</v>
      </c>
      <c r="I483" s="14">
        <v>3</v>
      </c>
      <c r="J483" s="210">
        <v>0</v>
      </c>
      <c r="K483" s="210"/>
    </row>
    <row r="484" spans="1:11" ht="12.75">
      <c r="A484" s="9" t="s">
        <v>3823</v>
      </c>
      <c r="B484" s="9" t="s">
        <v>3824</v>
      </c>
      <c r="C484" s="16" t="s">
        <v>4081</v>
      </c>
      <c r="D484" s="12">
        <v>5</v>
      </c>
      <c r="E484" s="14">
        <v>0</v>
      </c>
      <c r="F484" s="14">
        <v>5</v>
      </c>
      <c r="G484" s="14">
        <v>24</v>
      </c>
      <c r="H484" s="14">
        <v>4</v>
      </c>
      <c r="I484" s="14">
        <v>0</v>
      </c>
      <c r="J484" s="210">
        <v>0</v>
      </c>
      <c r="K484" s="210"/>
    </row>
    <row r="485" spans="1:11" ht="12.75">
      <c r="A485" s="9"/>
      <c r="B485" s="9"/>
      <c r="C485" s="16" t="s">
        <v>4103</v>
      </c>
      <c r="D485" s="12">
        <v>3</v>
      </c>
      <c r="E485" s="14">
        <v>0</v>
      </c>
      <c r="F485" s="14">
        <v>3</v>
      </c>
      <c r="G485" s="14">
        <v>15</v>
      </c>
      <c r="H485" s="14">
        <v>1</v>
      </c>
      <c r="I485" s="14">
        <v>0</v>
      </c>
      <c r="J485" s="210">
        <v>0</v>
      </c>
      <c r="K485" s="210"/>
    </row>
    <row r="486" spans="1:11" ht="12.75">
      <c r="A486" s="9"/>
      <c r="B486" s="9"/>
      <c r="C486" s="16" t="s">
        <v>4107</v>
      </c>
      <c r="D486" s="12">
        <v>0</v>
      </c>
      <c r="E486" s="14">
        <v>0</v>
      </c>
      <c r="F486" s="14">
        <v>0</v>
      </c>
      <c r="G486" s="14">
        <v>9</v>
      </c>
      <c r="H486" s="14">
        <v>3</v>
      </c>
      <c r="I486" s="14">
        <v>0</v>
      </c>
      <c r="J486" s="210">
        <v>0</v>
      </c>
      <c r="K486" s="210"/>
    </row>
    <row r="487" spans="1:11" ht="12.75">
      <c r="A487" s="9"/>
      <c r="B487" s="9"/>
      <c r="C487" s="16" t="s">
        <v>4104</v>
      </c>
      <c r="D487" s="12">
        <v>2</v>
      </c>
      <c r="E487" s="14">
        <v>0</v>
      </c>
      <c r="F487" s="14">
        <v>2</v>
      </c>
      <c r="G487" s="14">
        <v>0</v>
      </c>
      <c r="H487" s="14">
        <v>0</v>
      </c>
      <c r="I487" s="14">
        <v>0</v>
      </c>
      <c r="J487" s="210">
        <v>0</v>
      </c>
      <c r="K487" s="210"/>
    </row>
    <row r="488" spans="1:11" ht="12.75">
      <c r="A488" s="9" t="s">
        <v>3832</v>
      </c>
      <c r="B488" s="9" t="s">
        <v>3833</v>
      </c>
      <c r="C488" s="16" t="s">
        <v>4081</v>
      </c>
      <c r="D488" s="12">
        <v>4</v>
      </c>
      <c r="E488" s="14">
        <v>0</v>
      </c>
      <c r="F488" s="14">
        <v>4</v>
      </c>
      <c r="G488" s="14">
        <v>25</v>
      </c>
      <c r="H488" s="14">
        <v>13</v>
      </c>
      <c r="I488" s="14">
        <v>10</v>
      </c>
      <c r="J488" s="210">
        <v>6</v>
      </c>
      <c r="K488" s="210"/>
    </row>
    <row r="489" spans="1:11" ht="12.75">
      <c r="A489" s="9"/>
      <c r="B489" s="9"/>
      <c r="C489" s="16" t="s">
        <v>4103</v>
      </c>
      <c r="D489" s="12">
        <v>4</v>
      </c>
      <c r="E489" s="14">
        <v>0</v>
      </c>
      <c r="F489" s="14">
        <v>4</v>
      </c>
      <c r="G489" s="14">
        <v>16</v>
      </c>
      <c r="H489" s="14">
        <v>7</v>
      </c>
      <c r="I489" s="14">
        <v>3</v>
      </c>
      <c r="J489" s="210">
        <v>6</v>
      </c>
      <c r="K489" s="210"/>
    </row>
    <row r="490" spans="1:11" ht="12.75">
      <c r="A490" s="9"/>
      <c r="B490" s="9"/>
      <c r="C490" s="16" t="s">
        <v>4107</v>
      </c>
      <c r="D490" s="12">
        <v>0</v>
      </c>
      <c r="E490" s="14">
        <v>0</v>
      </c>
      <c r="F490" s="14">
        <v>0</v>
      </c>
      <c r="G490" s="14">
        <v>9</v>
      </c>
      <c r="H490" s="14">
        <v>6</v>
      </c>
      <c r="I490" s="14">
        <v>7</v>
      </c>
      <c r="J490" s="210">
        <v>0</v>
      </c>
      <c r="K490" s="210"/>
    </row>
    <row r="491" spans="1:11" ht="12.75">
      <c r="A491" s="9" t="s">
        <v>3840</v>
      </c>
      <c r="B491" s="9" t="s">
        <v>3841</v>
      </c>
      <c r="C491" s="16" t="s">
        <v>4081</v>
      </c>
      <c r="D491" s="12">
        <v>2</v>
      </c>
      <c r="E491" s="14">
        <v>0</v>
      </c>
      <c r="F491" s="14">
        <v>2</v>
      </c>
      <c r="G491" s="14">
        <v>26</v>
      </c>
      <c r="H491" s="14">
        <v>11</v>
      </c>
      <c r="I491" s="14">
        <v>4</v>
      </c>
      <c r="J491" s="210">
        <v>5</v>
      </c>
      <c r="K491" s="210"/>
    </row>
    <row r="492" spans="1:11" ht="12.75">
      <c r="A492" s="9"/>
      <c r="B492" s="9"/>
      <c r="C492" s="16" t="s">
        <v>4103</v>
      </c>
      <c r="D492" s="12">
        <v>1</v>
      </c>
      <c r="E492" s="14">
        <v>0</v>
      </c>
      <c r="F492" s="14">
        <v>1</v>
      </c>
      <c r="G492" s="14">
        <v>14</v>
      </c>
      <c r="H492" s="14">
        <v>4</v>
      </c>
      <c r="I492" s="14">
        <v>1</v>
      </c>
      <c r="J492" s="210">
        <v>5</v>
      </c>
      <c r="K492" s="210"/>
    </row>
    <row r="493" spans="1:11" ht="12.75">
      <c r="A493" s="9"/>
      <c r="B493" s="9"/>
      <c r="C493" s="16" t="s">
        <v>4107</v>
      </c>
      <c r="D493" s="12">
        <v>0</v>
      </c>
      <c r="E493" s="14">
        <v>0</v>
      </c>
      <c r="F493" s="14">
        <v>0</v>
      </c>
      <c r="G493" s="14">
        <v>12</v>
      </c>
      <c r="H493" s="14">
        <v>7</v>
      </c>
      <c r="I493" s="14">
        <v>3</v>
      </c>
      <c r="J493" s="210">
        <v>0</v>
      </c>
      <c r="K493" s="210"/>
    </row>
    <row r="494" spans="1:11" ht="12.75">
      <c r="A494" s="9"/>
      <c r="B494" s="9"/>
      <c r="C494" s="16" t="s">
        <v>4104</v>
      </c>
      <c r="D494" s="12">
        <v>1</v>
      </c>
      <c r="E494" s="14">
        <v>0</v>
      </c>
      <c r="F494" s="14">
        <v>1</v>
      </c>
      <c r="G494" s="14">
        <v>0</v>
      </c>
      <c r="H494" s="14">
        <v>0</v>
      </c>
      <c r="I494" s="14">
        <v>0</v>
      </c>
      <c r="J494" s="210">
        <v>0</v>
      </c>
      <c r="K494" s="210"/>
    </row>
    <row r="495" spans="1:11" ht="12.75">
      <c r="A495" s="9" t="s">
        <v>3850</v>
      </c>
      <c r="B495" s="9" t="s">
        <v>3851</v>
      </c>
      <c r="C495" s="16" t="s">
        <v>4081</v>
      </c>
      <c r="D495" s="12">
        <v>3</v>
      </c>
      <c r="E495" s="14">
        <v>0</v>
      </c>
      <c r="F495" s="14">
        <v>3</v>
      </c>
      <c r="G495" s="14">
        <v>26</v>
      </c>
      <c r="H495" s="14">
        <v>2</v>
      </c>
      <c r="I495" s="14">
        <v>4</v>
      </c>
      <c r="J495" s="210">
        <v>8</v>
      </c>
      <c r="K495" s="210"/>
    </row>
    <row r="496" spans="1:11" ht="12.75">
      <c r="A496" s="9"/>
      <c r="B496" s="9"/>
      <c r="C496" s="16" t="s">
        <v>4103</v>
      </c>
      <c r="D496" s="12">
        <v>2</v>
      </c>
      <c r="E496" s="14">
        <v>0</v>
      </c>
      <c r="F496" s="14">
        <v>2</v>
      </c>
      <c r="G496" s="14">
        <v>13</v>
      </c>
      <c r="H496" s="14">
        <v>1</v>
      </c>
      <c r="I496" s="14">
        <v>0</v>
      </c>
      <c r="J496" s="210">
        <v>8</v>
      </c>
      <c r="K496" s="210"/>
    </row>
    <row r="497" spans="1:11" ht="12.75">
      <c r="A497" s="9"/>
      <c r="B497" s="9"/>
      <c r="C497" s="16" t="s">
        <v>4107</v>
      </c>
      <c r="D497" s="12">
        <v>0</v>
      </c>
      <c r="E497" s="14">
        <v>0</v>
      </c>
      <c r="F497" s="14">
        <v>0</v>
      </c>
      <c r="G497" s="14">
        <v>13</v>
      </c>
      <c r="H497" s="14">
        <v>1</v>
      </c>
      <c r="I497" s="14">
        <v>4</v>
      </c>
      <c r="J497" s="210">
        <v>0</v>
      </c>
      <c r="K497" s="210"/>
    </row>
    <row r="498" spans="1:11" ht="12.75">
      <c r="A498" s="9"/>
      <c r="B498" s="9"/>
      <c r="C498" s="16" t="s">
        <v>4104</v>
      </c>
      <c r="D498" s="12">
        <v>1</v>
      </c>
      <c r="E498" s="14">
        <v>0</v>
      </c>
      <c r="F498" s="14">
        <v>1</v>
      </c>
      <c r="G498" s="14">
        <v>0</v>
      </c>
      <c r="H498" s="14">
        <v>0</v>
      </c>
      <c r="I498" s="14">
        <v>0</v>
      </c>
      <c r="J498" s="210">
        <v>0</v>
      </c>
      <c r="K498" s="210"/>
    </row>
    <row r="499" spans="1:11" ht="12.75">
      <c r="A499" s="9" t="s">
        <v>3858</v>
      </c>
      <c r="B499" s="9" t="s">
        <v>3859</v>
      </c>
      <c r="C499" s="16" t="s">
        <v>4081</v>
      </c>
      <c r="D499" s="12">
        <v>2</v>
      </c>
      <c r="E499" s="14">
        <v>0</v>
      </c>
      <c r="F499" s="14">
        <v>2</v>
      </c>
      <c r="G499" s="14">
        <v>20</v>
      </c>
      <c r="H499" s="14">
        <v>9</v>
      </c>
      <c r="I499" s="14">
        <v>1</v>
      </c>
      <c r="J499" s="210">
        <v>0</v>
      </c>
      <c r="K499" s="210"/>
    </row>
    <row r="500" spans="1:11" ht="12.75">
      <c r="A500" s="9"/>
      <c r="B500" s="9"/>
      <c r="C500" s="16" t="s">
        <v>4103</v>
      </c>
      <c r="D500" s="12">
        <v>2</v>
      </c>
      <c r="E500" s="14">
        <v>0</v>
      </c>
      <c r="F500" s="14">
        <v>2</v>
      </c>
      <c r="G500" s="14">
        <v>10</v>
      </c>
      <c r="H500" s="14">
        <v>4</v>
      </c>
      <c r="I500" s="14">
        <v>1</v>
      </c>
      <c r="J500" s="210">
        <v>0</v>
      </c>
      <c r="K500" s="210"/>
    </row>
    <row r="501" spans="1:11" ht="12.75">
      <c r="A501" s="9"/>
      <c r="B501" s="9"/>
      <c r="C501" s="16" t="s">
        <v>4107</v>
      </c>
      <c r="D501" s="12">
        <v>0</v>
      </c>
      <c r="E501" s="14">
        <v>0</v>
      </c>
      <c r="F501" s="14">
        <v>0</v>
      </c>
      <c r="G501" s="14">
        <v>10</v>
      </c>
      <c r="H501" s="14">
        <v>5</v>
      </c>
      <c r="I501" s="14">
        <v>0</v>
      </c>
      <c r="J501" s="210">
        <v>0</v>
      </c>
      <c r="K501" s="210"/>
    </row>
    <row r="502" spans="1:11" ht="12.75">
      <c r="A502" s="9" t="s">
        <v>3863</v>
      </c>
      <c r="B502" s="9" t="s">
        <v>3864</v>
      </c>
      <c r="C502" s="16" t="s">
        <v>4081</v>
      </c>
      <c r="D502" s="12">
        <v>0</v>
      </c>
      <c r="E502" s="14">
        <v>0</v>
      </c>
      <c r="F502" s="14">
        <v>0</v>
      </c>
      <c r="G502" s="14">
        <v>29</v>
      </c>
      <c r="H502" s="14">
        <v>9</v>
      </c>
      <c r="I502" s="14">
        <v>0</v>
      </c>
      <c r="J502" s="210">
        <v>0</v>
      </c>
      <c r="K502" s="210"/>
    </row>
    <row r="503" spans="1:11" ht="12.75">
      <c r="A503" s="9"/>
      <c r="B503" s="9"/>
      <c r="C503" s="16" t="s">
        <v>4103</v>
      </c>
      <c r="D503" s="12">
        <v>0</v>
      </c>
      <c r="E503" s="14">
        <v>0</v>
      </c>
      <c r="F503" s="14">
        <v>0</v>
      </c>
      <c r="G503" s="14">
        <v>15</v>
      </c>
      <c r="H503" s="14">
        <v>2</v>
      </c>
      <c r="I503" s="14">
        <v>0</v>
      </c>
      <c r="J503" s="210">
        <v>0</v>
      </c>
      <c r="K503" s="210"/>
    </row>
    <row r="504" spans="1:11" ht="12.75">
      <c r="A504" s="9"/>
      <c r="B504" s="9"/>
      <c r="C504" s="16" t="s">
        <v>4107</v>
      </c>
      <c r="D504" s="12">
        <v>0</v>
      </c>
      <c r="E504" s="14">
        <v>0</v>
      </c>
      <c r="F504" s="14">
        <v>0</v>
      </c>
      <c r="G504" s="14">
        <v>14</v>
      </c>
      <c r="H504" s="14">
        <v>7</v>
      </c>
      <c r="I504" s="14">
        <v>0</v>
      </c>
      <c r="J504" s="210">
        <v>0</v>
      </c>
      <c r="K504" s="210"/>
    </row>
    <row r="505" spans="1:11" ht="12.75">
      <c r="A505" s="9" t="s">
        <v>3872</v>
      </c>
      <c r="B505" s="9" t="s">
        <v>3873</v>
      </c>
      <c r="C505" s="16" t="s">
        <v>4081</v>
      </c>
      <c r="D505" s="12">
        <v>3</v>
      </c>
      <c r="E505" s="14">
        <v>0</v>
      </c>
      <c r="F505" s="14">
        <v>3</v>
      </c>
      <c r="G505" s="14">
        <v>26</v>
      </c>
      <c r="H505" s="14">
        <v>14</v>
      </c>
      <c r="I505" s="14">
        <v>3</v>
      </c>
      <c r="J505" s="210">
        <v>5</v>
      </c>
      <c r="K505" s="210"/>
    </row>
    <row r="506" spans="1:11" ht="12.75">
      <c r="A506" s="9"/>
      <c r="B506" s="9"/>
      <c r="C506" s="16" t="s">
        <v>4103</v>
      </c>
      <c r="D506" s="12">
        <v>2</v>
      </c>
      <c r="E506" s="14">
        <v>0</v>
      </c>
      <c r="F506" s="14">
        <v>2</v>
      </c>
      <c r="G506" s="14">
        <v>13</v>
      </c>
      <c r="H506" s="14">
        <v>5</v>
      </c>
      <c r="I506" s="14">
        <v>0</v>
      </c>
      <c r="J506" s="210">
        <v>5</v>
      </c>
      <c r="K506" s="210"/>
    </row>
    <row r="507" spans="1:11" ht="12.75">
      <c r="A507" s="9"/>
      <c r="B507" s="9"/>
      <c r="C507" s="16" t="s">
        <v>4107</v>
      </c>
      <c r="D507" s="12">
        <v>0</v>
      </c>
      <c r="E507" s="14">
        <v>0</v>
      </c>
      <c r="F507" s="14">
        <v>0</v>
      </c>
      <c r="G507" s="14">
        <v>13</v>
      </c>
      <c r="H507" s="14">
        <v>9</v>
      </c>
      <c r="I507" s="14">
        <v>3</v>
      </c>
      <c r="J507" s="210">
        <v>0</v>
      </c>
      <c r="K507" s="210"/>
    </row>
    <row r="508" spans="1:11" ht="12.75">
      <c r="A508" s="9"/>
      <c r="B508" s="9"/>
      <c r="C508" s="16" t="s">
        <v>4104</v>
      </c>
      <c r="D508" s="12">
        <v>1</v>
      </c>
      <c r="E508" s="14">
        <v>0</v>
      </c>
      <c r="F508" s="14">
        <v>1</v>
      </c>
      <c r="G508" s="14">
        <v>0</v>
      </c>
      <c r="H508" s="14">
        <v>0</v>
      </c>
      <c r="I508" s="14">
        <v>0</v>
      </c>
      <c r="J508" s="210">
        <v>0</v>
      </c>
      <c r="K508" s="210"/>
    </row>
    <row r="509" spans="1:11" ht="12.75">
      <c r="A509" s="9" t="s">
        <v>3882</v>
      </c>
      <c r="B509" s="9" t="s">
        <v>3883</v>
      </c>
      <c r="C509" s="16" t="s">
        <v>4081</v>
      </c>
      <c r="D509" s="12">
        <v>2</v>
      </c>
      <c r="E509" s="14">
        <v>0</v>
      </c>
      <c r="F509" s="14">
        <v>2</v>
      </c>
      <c r="G509" s="14">
        <v>25</v>
      </c>
      <c r="H509" s="14">
        <v>6</v>
      </c>
      <c r="I509" s="14">
        <v>2</v>
      </c>
      <c r="J509" s="210">
        <v>0</v>
      </c>
      <c r="K509" s="210"/>
    </row>
    <row r="510" spans="1:11" ht="12.75">
      <c r="A510" s="9"/>
      <c r="B510" s="9"/>
      <c r="C510" s="16" t="s">
        <v>4103</v>
      </c>
      <c r="D510" s="12">
        <v>1</v>
      </c>
      <c r="E510" s="14">
        <v>0</v>
      </c>
      <c r="F510" s="14">
        <v>1</v>
      </c>
      <c r="G510" s="14">
        <v>13</v>
      </c>
      <c r="H510" s="14">
        <v>2</v>
      </c>
      <c r="I510" s="14">
        <v>1</v>
      </c>
      <c r="J510" s="210">
        <v>0</v>
      </c>
      <c r="K510" s="210"/>
    </row>
    <row r="511" spans="1:11" ht="12.75">
      <c r="A511" s="9"/>
      <c r="B511" s="9"/>
      <c r="C511" s="16" t="s">
        <v>4107</v>
      </c>
      <c r="D511" s="12">
        <v>0</v>
      </c>
      <c r="E511" s="14">
        <v>0</v>
      </c>
      <c r="F511" s="14">
        <v>0</v>
      </c>
      <c r="G511" s="14">
        <v>12</v>
      </c>
      <c r="H511" s="14">
        <v>4</v>
      </c>
      <c r="I511" s="14">
        <v>1</v>
      </c>
      <c r="J511" s="210">
        <v>0</v>
      </c>
      <c r="K511" s="210"/>
    </row>
    <row r="512" spans="1:11" ht="12.75">
      <c r="A512" s="9"/>
      <c r="B512" s="9"/>
      <c r="C512" s="16" t="s">
        <v>4104</v>
      </c>
      <c r="D512" s="12">
        <v>1</v>
      </c>
      <c r="E512" s="14">
        <v>0</v>
      </c>
      <c r="F512" s="14">
        <v>1</v>
      </c>
      <c r="G512" s="14">
        <v>0</v>
      </c>
      <c r="H512" s="14">
        <v>0</v>
      </c>
      <c r="I512" s="14">
        <v>0</v>
      </c>
      <c r="J512" s="210">
        <v>0</v>
      </c>
      <c r="K512" s="210"/>
    </row>
    <row r="513" spans="1:11" ht="12.75">
      <c r="A513" s="9" t="s">
        <v>3887</v>
      </c>
      <c r="B513" s="9" t="s">
        <v>3888</v>
      </c>
      <c r="C513" s="16" t="s">
        <v>4081</v>
      </c>
      <c r="D513" s="12">
        <v>2</v>
      </c>
      <c r="E513" s="14">
        <v>0</v>
      </c>
      <c r="F513" s="14">
        <v>2</v>
      </c>
      <c r="G513" s="14">
        <v>25</v>
      </c>
      <c r="H513" s="14">
        <v>11</v>
      </c>
      <c r="I513" s="14">
        <v>11</v>
      </c>
      <c r="J513" s="210">
        <v>0</v>
      </c>
      <c r="K513" s="210"/>
    </row>
    <row r="514" spans="1:11" ht="12.75">
      <c r="A514" s="9"/>
      <c r="B514" s="9"/>
      <c r="C514" s="16" t="s">
        <v>4103</v>
      </c>
      <c r="D514" s="12">
        <v>2</v>
      </c>
      <c r="E514" s="14">
        <v>0</v>
      </c>
      <c r="F514" s="14">
        <v>2</v>
      </c>
      <c r="G514" s="14">
        <v>20</v>
      </c>
      <c r="H514" s="14">
        <v>5</v>
      </c>
      <c r="I514" s="14">
        <v>6</v>
      </c>
      <c r="J514" s="210">
        <v>0</v>
      </c>
      <c r="K514" s="210"/>
    </row>
    <row r="515" spans="1:11" ht="12.75">
      <c r="A515" s="9"/>
      <c r="B515" s="9"/>
      <c r="C515" s="16" t="s">
        <v>4107</v>
      </c>
      <c r="D515" s="12">
        <v>0</v>
      </c>
      <c r="E515" s="14">
        <v>0</v>
      </c>
      <c r="F515" s="14">
        <v>0</v>
      </c>
      <c r="G515" s="14">
        <v>5</v>
      </c>
      <c r="H515" s="14">
        <v>6</v>
      </c>
      <c r="I515" s="14">
        <v>5</v>
      </c>
      <c r="J515" s="210">
        <v>0</v>
      </c>
      <c r="K515" s="210"/>
    </row>
    <row r="516" spans="1:11" ht="12.75">
      <c r="A516" s="9" t="s">
        <v>3894</v>
      </c>
      <c r="B516" s="9" t="s">
        <v>3895</v>
      </c>
      <c r="C516" s="16" t="s">
        <v>4081</v>
      </c>
      <c r="D516" s="12">
        <v>1</v>
      </c>
      <c r="E516" s="14">
        <v>0</v>
      </c>
      <c r="F516" s="14">
        <v>1</v>
      </c>
      <c r="G516" s="14">
        <v>25</v>
      </c>
      <c r="H516" s="14">
        <v>8</v>
      </c>
      <c r="I516" s="14">
        <v>12</v>
      </c>
      <c r="J516" s="210">
        <v>2</v>
      </c>
      <c r="K516" s="210"/>
    </row>
    <row r="517" spans="1:11" ht="12.75">
      <c r="A517" s="9"/>
      <c r="B517" s="9"/>
      <c r="C517" s="16" t="s">
        <v>4103</v>
      </c>
      <c r="D517" s="12">
        <v>1</v>
      </c>
      <c r="E517" s="14">
        <v>0</v>
      </c>
      <c r="F517" s="14">
        <v>1</v>
      </c>
      <c r="G517" s="14">
        <v>15</v>
      </c>
      <c r="H517" s="14">
        <v>4</v>
      </c>
      <c r="I517" s="14">
        <v>5</v>
      </c>
      <c r="J517" s="210">
        <v>2</v>
      </c>
      <c r="K517" s="210"/>
    </row>
    <row r="518" spans="1:11" ht="12.75">
      <c r="A518" s="9"/>
      <c r="B518" s="9"/>
      <c r="C518" s="16" t="s">
        <v>4107</v>
      </c>
      <c r="D518" s="12">
        <v>0</v>
      </c>
      <c r="E518" s="14">
        <v>0</v>
      </c>
      <c r="F518" s="14">
        <v>0</v>
      </c>
      <c r="G518" s="14">
        <v>10</v>
      </c>
      <c r="H518" s="14">
        <v>4</v>
      </c>
      <c r="I518" s="14">
        <v>7</v>
      </c>
      <c r="J518" s="210">
        <v>0</v>
      </c>
      <c r="K518" s="210"/>
    </row>
    <row r="519" spans="1:11" ht="12.75">
      <c r="A519" s="9" t="s">
        <v>3902</v>
      </c>
      <c r="B519" s="9" t="s">
        <v>3903</v>
      </c>
      <c r="C519" s="16" t="s">
        <v>4081</v>
      </c>
      <c r="D519" s="12">
        <v>5</v>
      </c>
      <c r="E519" s="14">
        <v>0</v>
      </c>
      <c r="F519" s="14">
        <v>5</v>
      </c>
      <c r="G519" s="14">
        <v>32</v>
      </c>
      <c r="H519" s="14">
        <v>11</v>
      </c>
      <c r="I519" s="14">
        <v>1</v>
      </c>
      <c r="J519" s="210">
        <v>3</v>
      </c>
      <c r="K519" s="210"/>
    </row>
    <row r="520" spans="1:11" ht="12.75">
      <c r="A520" s="9"/>
      <c r="B520" s="9"/>
      <c r="C520" s="16" t="s">
        <v>4103</v>
      </c>
      <c r="D520" s="12">
        <v>3</v>
      </c>
      <c r="E520" s="14">
        <v>0</v>
      </c>
      <c r="F520" s="14">
        <v>3</v>
      </c>
      <c r="G520" s="14">
        <v>19</v>
      </c>
      <c r="H520" s="14">
        <v>3</v>
      </c>
      <c r="I520" s="14">
        <v>0</v>
      </c>
      <c r="J520" s="210">
        <v>3</v>
      </c>
      <c r="K520" s="210"/>
    </row>
    <row r="521" spans="1:11" ht="12.75">
      <c r="A521" s="9"/>
      <c r="B521" s="9"/>
      <c r="C521" s="16" t="s">
        <v>4107</v>
      </c>
      <c r="D521" s="12">
        <v>0</v>
      </c>
      <c r="E521" s="14">
        <v>0</v>
      </c>
      <c r="F521" s="14">
        <v>0</v>
      </c>
      <c r="G521" s="14">
        <v>13</v>
      </c>
      <c r="H521" s="14">
        <v>8</v>
      </c>
      <c r="I521" s="14">
        <v>1</v>
      </c>
      <c r="J521" s="210">
        <v>0</v>
      </c>
      <c r="K521" s="210"/>
    </row>
    <row r="522" spans="1:11" ht="12.75">
      <c r="A522" s="9"/>
      <c r="B522" s="9"/>
      <c r="C522" s="16" t="s">
        <v>4104</v>
      </c>
      <c r="D522" s="12">
        <v>2</v>
      </c>
      <c r="E522" s="14">
        <v>0</v>
      </c>
      <c r="F522" s="14">
        <v>2</v>
      </c>
      <c r="G522" s="14">
        <v>0</v>
      </c>
      <c r="H522" s="14">
        <v>0</v>
      </c>
      <c r="I522" s="14">
        <v>0</v>
      </c>
      <c r="J522" s="210">
        <v>0</v>
      </c>
      <c r="K522" s="210"/>
    </row>
    <row r="523" spans="1:11" ht="12.75">
      <c r="A523" s="9" t="s">
        <v>3911</v>
      </c>
      <c r="B523" s="9" t="s">
        <v>3912</v>
      </c>
      <c r="C523" s="16" t="s">
        <v>4081</v>
      </c>
      <c r="D523" s="12">
        <v>2</v>
      </c>
      <c r="E523" s="14">
        <v>0</v>
      </c>
      <c r="F523" s="14">
        <v>2</v>
      </c>
      <c r="G523" s="14">
        <v>26</v>
      </c>
      <c r="H523" s="14">
        <v>10</v>
      </c>
      <c r="I523" s="14">
        <v>6</v>
      </c>
      <c r="J523" s="210">
        <v>0</v>
      </c>
      <c r="K523" s="210"/>
    </row>
    <row r="524" spans="1:11" ht="12.75">
      <c r="A524" s="9"/>
      <c r="B524" s="9"/>
      <c r="C524" s="16" t="s">
        <v>4103</v>
      </c>
      <c r="D524" s="12">
        <v>2</v>
      </c>
      <c r="E524" s="14">
        <v>0</v>
      </c>
      <c r="F524" s="14">
        <v>2</v>
      </c>
      <c r="G524" s="14">
        <v>17</v>
      </c>
      <c r="H524" s="14">
        <v>5</v>
      </c>
      <c r="I524" s="14">
        <v>2</v>
      </c>
      <c r="J524" s="210">
        <v>0</v>
      </c>
      <c r="K524" s="210"/>
    </row>
    <row r="525" spans="1:11" ht="12.75">
      <c r="A525" s="9"/>
      <c r="B525" s="9"/>
      <c r="C525" s="16" t="s">
        <v>4107</v>
      </c>
      <c r="D525" s="12">
        <v>0</v>
      </c>
      <c r="E525" s="14">
        <v>0</v>
      </c>
      <c r="F525" s="14">
        <v>0</v>
      </c>
      <c r="G525" s="14">
        <v>9</v>
      </c>
      <c r="H525" s="14">
        <v>5</v>
      </c>
      <c r="I525" s="14">
        <v>4</v>
      </c>
      <c r="J525" s="210">
        <v>0</v>
      </c>
      <c r="K525" s="210"/>
    </row>
    <row r="526" spans="1:11" ht="12.75">
      <c r="A526" s="9" t="s">
        <v>3922</v>
      </c>
      <c r="B526" s="9" t="s">
        <v>3923</v>
      </c>
      <c r="C526" s="16" t="s">
        <v>4081</v>
      </c>
      <c r="D526" s="12">
        <v>3</v>
      </c>
      <c r="E526" s="14">
        <v>0</v>
      </c>
      <c r="F526" s="14">
        <v>3</v>
      </c>
      <c r="G526" s="14">
        <v>29</v>
      </c>
      <c r="H526" s="14">
        <v>0</v>
      </c>
      <c r="I526" s="14">
        <v>0</v>
      </c>
      <c r="J526" s="210">
        <v>0</v>
      </c>
      <c r="K526" s="210"/>
    </row>
    <row r="527" spans="1:11" ht="12.75">
      <c r="A527" s="9"/>
      <c r="B527" s="9"/>
      <c r="C527" s="16" t="s">
        <v>4103</v>
      </c>
      <c r="D527" s="12">
        <v>3</v>
      </c>
      <c r="E527" s="14">
        <v>0</v>
      </c>
      <c r="F527" s="14">
        <v>3</v>
      </c>
      <c r="G527" s="14">
        <v>18</v>
      </c>
      <c r="H527" s="14">
        <v>0</v>
      </c>
      <c r="I527" s="14">
        <v>0</v>
      </c>
      <c r="J527" s="210">
        <v>0</v>
      </c>
      <c r="K527" s="210"/>
    </row>
    <row r="528" spans="1:11" ht="12.75">
      <c r="A528" s="9"/>
      <c r="B528" s="9"/>
      <c r="C528" s="16" t="s">
        <v>4105</v>
      </c>
      <c r="D528" s="12">
        <v>0</v>
      </c>
      <c r="E528" s="14">
        <v>0</v>
      </c>
      <c r="F528" s="14">
        <v>0</v>
      </c>
      <c r="G528" s="14">
        <v>11</v>
      </c>
      <c r="H528" s="14">
        <v>0</v>
      </c>
      <c r="I528" s="14">
        <v>0</v>
      </c>
      <c r="J528" s="210">
        <v>0</v>
      </c>
      <c r="K528" s="210"/>
    </row>
    <row r="529" spans="1:11" ht="12.75">
      <c r="A529" s="9" t="s">
        <v>3928</v>
      </c>
      <c r="B529" s="9" t="s">
        <v>3929</v>
      </c>
      <c r="C529" s="16" t="s">
        <v>4081</v>
      </c>
      <c r="D529" s="12">
        <v>0</v>
      </c>
      <c r="E529" s="14">
        <v>0</v>
      </c>
      <c r="F529" s="14">
        <v>0</v>
      </c>
      <c r="G529" s="14">
        <v>23</v>
      </c>
      <c r="H529" s="14">
        <v>11</v>
      </c>
      <c r="I529" s="14">
        <v>9</v>
      </c>
      <c r="J529" s="210">
        <v>4</v>
      </c>
      <c r="K529" s="210"/>
    </row>
    <row r="530" spans="1:11" ht="12.75">
      <c r="A530" s="9"/>
      <c r="B530" s="9"/>
      <c r="C530" s="16" t="s">
        <v>4103</v>
      </c>
      <c r="D530" s="12">
        <v>0</v>
      </c>
      <c r="E530" s="14">
        <v>0</v>
      </c>
      <c r="F530" s="14">
        <v>0</v>
      </c>
      <c r="G530" s="14">
        <v>12</v>
      </c>
      <c r="H530" s="14">
        <v>1</v>
      </c>
      <c r="I530" s="14">
        <v>3</v>
      </c>
      <c r="J530" s="210">
        <v>4</v>
      </c>
      <c r="K530" s="210"/>
    </row>
    <row r="531" spans="1:11" ht="12.75">
      <c r="A531" s="9"/>
      <c r="B531" s="9"/>
      <c r="C531" s="16" t="s">
        <v>4107</v>
      </c>
      <c r="D531" s="12">
        <v>0</v>
      </c>
      <c r="E531" s="14">
        <v>0</v>
      </c>
      <c r="F531" s="14">
        <v>0</v>
      </c>
      <c r="G531" s="14">
        <v>11</v>
      </c>
      <c r="H531" s="14">
        <v>10</v>
      </c>
      <c r="I531" s="14">
        <v>6</v>
      </c>
      <c r="J531" s="210">
        <v>0</v>
      </c>
      <c r="K531" s="210"/>
    </row>
    <row r="532" spans="1:11" ht="12.75">
      <c r="A532" s="9" t="s">
        <v>3936</v>
      </c>
      <c r="B532" s="9" t="s">
        <v>3937</v>
      </c>
      <c r="C532" s="16" t="s">
        <v>4081</v>
      </c>
      <c r="D532" s="12">
        <v>2</v>
      </c>
      <c r="E532" s="14">
        <v>0</v>
      </c>
      <c r="F532" s="14">
        <v>2</v>
      </c>
      <c r="G532" s="14">
        <v>23</v>
      </c>
      <c r="H532" s="14">
        <v>7</v>
      </c>
      <c r="I532" s="14">
        <v>11</v>
      </c>
      <c r="J532" s="210">
        <v>2</v>
      </c>
      <c r="K532" s="210"/>
    </row>
    <row r="533" spans="1:11" ht="12.75">
      <c r="A533" s="9"/>
      <c r="B533" s="9"/>
      <c r="C533" s="16" t="s">
        <v>4103</v>
      </c>
      <c r="D533" s="12">
        <v>1</v>
      </c>
      <c r="E533" s="14">
        <v>0</v>
      </c>
      <c r="F533" s="14">
        <v>1</v>
      </c>
      <c r="G533" s="14">
        <v>14</v>
      </c>
      <c r="H533" s="14">
        <v>4</v>
      </c>
      <c r="I533" s="14">
        <v>5</v>
      </c>
      <c r="J533" s="210">
        <v>2</v>
      </c>
      <c r="K533" s="210"/>
    </row>
    <row r="534" spans="1:11" ht="12.75">
      <c r="A534" s="9"/>
      <c r="B534" s="9"/>
      <c r="C534" s="16" t="s">
        <v>4107</v>
      </c>
      <c r="D534" s="12">
        <v>0</v>
      </c>
      <c r="E534" s="14">
        <v>0</v>
      </c>
      <c r="F534" s="14">
        <v>0</v>
      </c>
      <c r="G534" s="14">
        <v>9</v>
      </c>
      <c r="H534" s="14">
        <v>3</v>
      </c>
      <c r="I534" s="14">
        <v>6</v>
      </c>
      <c r="J534" s="210">
        <v>0</v>
      </c>
      <c r="K534" s="210"/>
    </row>
    <row r="535" spans="1:11" ht="12.75">
      <c r="A535" s="9"/>
      <c r="B535" s="9"/>
      <c r="C535" s="16" t="s">
        <v>4104</v>
      </c>
      <c r="D535" s="12">
        <v>1</v>
      </c>
      <c r="E535" s="14">
        <v>0</v>
      </c>
      <c r="F535" s="14">
        <v>1</v>
      </c>
      <c r="G535" s="14">
        <v>0</v>
      </c>
      <c r="H535" s="14">
        <v>0</v>
      </c>
      <c r="I535" s="14">
        <v>0</v>
      </c>
      <c r="J535" s="210">
        <v>0</v>
      </c>
      <c r="K535" s="210"/>
    </row>
    <row r="536" spans="1:11" ht="12.75">
      <c r="A536" s="9" t="s">
        <v>3941</v>
      </c>
      <c r="B536" s="9" t="s">
        <v>3942</v>
      </c>
      <c r="C536" s="16" t="s">
        <v>4081</v>
      </c>
      <c r="D536" s="12">
        <v>0</v>
      </c>
      <c r="E536" s="14">
        <v>0</v>
      </c>
      <c r="F536" s="14">
        <v>0</v>
      </c>
      <c r="G536" s="14">
        <v>17</v>
      </c>
      <c r="H536" s="14">
        <v>17</v>
      </c>
      <c r="I536" s="14">
        <v>19</v>
      </c>
      <c r="J536" s="210">
        <v>14</v>
      </c>
      <c r="K536" s="210"/>
    </row>
    <row r="537" spans="1:11" ht="12.75">
      <c r="A537" s="9"/>
      <c r="B537" s="9"/>
      <c r="C537" s="16" t="s">
        <v>4103</v>
      </c>
      <c r="D537" s="12">
        <v>0</v>
      </c>
      <c r="E537" s="14">
        <v>0</v>
      </c>
      <c r="F537" s="14">
        <v>0</v>
      </c>
      <c r="G537" s="14">
        <v>14</v>
      </c>
      <c r="H537" s="14">
        <v>10</v>
      </c>
      <c r="I537" s="14">
        <v>10</v>
      </c>
      <c r="J537" s="210">
        <v>14</v>
      </c>
      <c r="K537" s="210"/>
    </row>
    <row r="538" spans="1:11" ht="12.75">
      <c r="A538" s="9"/>
      <c r="B538" s="9"/>
      <c r="C538" s="16" t="s">
        <v>4107</v>
      </c>
      <c r="D538" s="12">
        <v>0</v>
      </c>
      <c r="E538" s="14">
        <v>0</v>
      </c>
      <c r="F538" s="14">
        <v>0</v>
      </c>
      <c r="G538" s="14">
        <v>3</v>
      </c>
      <c r="H538" s="14">
        <v>7</v>
      </c>
      <c r="I538" s="14">
        <v>9</v>
      </c>
      <c r="J538" s="210">
        <v>0</v>
      </c>
      <c r="K538" s="210"/>
    </row>
    <row r="539" spans="1:11" ht="12.75">
      <c r="A539" s="9" t="s">
        <v>3948</v>
      </c>
      <c r="B539" s="9" t="s">
        <v>3949</v>
      </c>
      <c r="C539" s="16" t="s">
        <v>4081</v>
      </c>
      <c r="D539" s="12">
        <v>0</v>
      </c>
      <c r="E539" s="14">
        <v>0</v>
      </c>
      <c r="F539" s="14">
        <v>0</v>
      </c>
      <c r="G539" s="14">
        <v>23</v>
      </c>
      <c r="H539" s="14">
        <v>8</v>
      </c>
      <c r="I539" s="14">
        <v>6</v>
      </c>
      <c r="J539" s="210">
        <v>5</v>
      </c>
      <c r="K539" s="210"/>
    </row>
    <row r="540" spans="1:11" ht="12.75">
      <c r="A540" s="9"/>
      <c r="B540" s="9"/>
      <c r="C540" s="16" t="s">
        <v>4103</v>
      </c>
      <c r="D540" s="12">
        <v>0</v>
      </c>
      <c r="E540" s="14">
        <v>0</v>
      </c>
      <c r="F540" s="14">
        <v>0</v>
      </c>
      <c r="G540" s="14">
        <v>12</v>
      </c>
      <c r="H540" s="14">
        <v>2</v>
      </c>
      <c r="I540" s="14">
        <v>0</v>
      </c>
      <c r="J540" s="210">
        <v>5</v>
      </c>
      <c r="K540" s="210"/>
    </row>
    <row r="541" spans="1:11" ht="12.75">
      <c r="A541" s="9"/>
      <c r="B541" s="9"/>
      <c r="C541" s="16" t="s">
        <v>4107</v>
      </c>
      <c r="D541" s="12">
        <v>0</v>
      </c>
      <c r="E541" s="14">
        <v>0</v>
      </c>
      <c r="F541" s="14">
        <v>0</v>
      </c>
      <c r="G541" s="14">
        <v>11</v>
      </c>
      <c r="H541" s="14">
        <v>6</v>
      </c>
      <c r="I541" s="14">
        <v>6</v>
      </c>
      <c r="J541" s="210">
        <v>0</v>
      </c>
      <c r="K541" s="210"/>
    </row>
    <row r="542" spans="1:11" ht="12.75">
      <c r="A542" s="9" t="s">
        <v>3955</v>
      </c>
      <c r="B542" s="9" t="s">
        <v>3956</v>
      </c>
      <c r="C542" s="16" t="s">
        <v>4081</v>
      </c>
      <c r="D542" s="12">
        <v>1</v>
      </c>
      <c r="E542" s="14">
        <v>0</v>
      </c>
      <c r="F542" s="14">
        <v>1</v>
      </c>
      <c r="G542" s="14">
        <v>20</v>
      </c>
      <c r="H542" s="14">
        <v>7</v>
      </c>
      <c r="I542" s="14">
        <v>15</v>
      </c>
      <c r="J542" s="210">
        <v>9</v>
      </c>
      <c r="K542" s="210"/>
    </row>
    <row r="543" spans="1:11" ht="12.75">
      <c r="A543" s="9"/>
      <c r="B543" s="9"/>
      <c r="C543" s="16" t="s">
        <v>4103</v>
      </c>
      <c r="D543" s="12">
        <v>1</v>
      </c>
      <c r="E543" s="14">
        <v>0</v>
      </c>
      <c r="F543" s="14">
        <v>1</v>
      </c>
      <c r="G543" s="14">
        <v>12</v>
      </c>
      <c r="H543" s="14">
        <v>5</v>
      </c>
      <c r="I543" s="14">
        <v>8</v>
      </c>
      <c r="J543" s="210">
        <v>9</v>
      </c>
      <c r="K543" s="210"/>
    </row>
    <row r="544" spans="1:11" ht="12.75">
      <c r="A544" s="9"/>
      <c r="B544" s="9"/>
      <c r="C544" s="16" t="s">
        <v>4107</v>
      </c>
      <c r="D544" s="12">
        <v>0</v>
      </c>
      <c r="E544" s="14">
        <v>0</v>
      </c>
      <c r="F544" s="14">
        <v>0</v>
      </c>
      <c r="G544" s="14">
        <v>8</v>
      </c>
      <c r="H544" s="14">
        <v>2</v>
      </c>
      <c r="I544" s="14">
        <v>7</v>
      </c>
      <c r="J544" s="210">
        <v>0</v>
      </c>
      <c r="K544" s="210"/>
    </row>
    <row r="545" spans="1:11" ht="12.75">
      <c r="A545" s="9" t="s">
        <v>3961</v>
      </c>
      <c r="B545" s="9" t="s">
        <v>3962</v>
      </c>
      <c r="C545" s="16" t="s">
        <v>4081</v>
      </c>
      <c r="D545" s="12">
        <v>2</v>
      </c>
      <c r="E545" s="14">
        <v>0</v>
      </c>
      <c r="F545" s="14">
        <v>2</v>
      </c>
      <c r="G545" s="14">
        <v>12</v>
      </c>
      <c r="H545" s="14">
        <v>5</v>
      </c>
      <c r="I545" s="14">
        <v>1</v>
      </c>
      <c r="J545" s="210">
        <v>3</v>
      </c>
      <c r="K545" s="210"/>
    </row>
    <row r="546" spans="1:11" ht="12.75">
      <c r="A546" s="9"/>
      <c r="B546" s="9"/>
      <c r="C546" s="16" t="s">
        <v>4103</v>
      </c>
      <c r="D546" s="12">
        <v>1</v>
      </c>
      <c r="E546" s="14">
        <v>0</v>
      </c>
      <c r="F546" s="14">
        <v>1</v>
      </c>
      <c r="G546" s="14">
        <v>7</v>
      </c>
      <c r="H546" s="14">
        <v>3</v>
      </c>
      <c r="I546" s="14">
        <v>0</v>
      </c>
      <c r="J546" s="210">
        <v>3</v>
      </c>
      <c r="K546" s="210"/>
    </row>
    <row r="547" spans="1:11" ht="12.75">
      <c r="A547" s="9"/>
      <c r="B547" s="9"/>
      <c r="C547" s="16" t="s">
        <v>4107</v>
      </c>
      <c r="D547" s="12">
        <v>0</v>
      </c>
      <c r="E547" s="14">
        <v>0</v>
      </c>
      <c r="F547" s="14">
        <v>0</v>
      </c>
      <c r="G547" s="14">
        <v>5</v>
      </c>
      <c r="H547" s="14">
        <v>2</v>
      </c>
      <c r="I547" s="14">
        <v>1</v>
      </c>
      <c r="J547" s="210">
        <v>0</v>
      </c>
      <c r="K547" s="210"/>
    </row>
    <row r="548" spans="1:11" ht="12.75">
      <c r="A548" s="9"/>
      <c r="B548" s="9"/>
      <c r="C548" s="16" t="s">
        <v>4104</v>
      </c>
      <c r="D548" s="12">
        <v>1</v>
      </c>
      <c r="E548" s="14">
        <v>0</v>
      </c>
      <c r="F548" s="14">
        <v>1</v>
      </c>
      <c r="G548" s="14">
        <v>0</v>
      </c>
      <c r="H548" s="14">
        <v>0</v>
      </c>
      <c r="I548" s="14">
        <v>0</v>
      </c>
      <c r="J548" s="210">
        <v>0</v>
      </c>
      <c r="K548" s="210"/>
    </row>
    <row r="549" spans="1:11" ht="12.75">
      <c r="A549" s="9" t="s">
        <v>3965</v>
      </c>
      <c r="B549" s="9" t="s">
        <v>3966</v>
      </c>
      <c r="C549" s="16" t="s">
        <v>4081</v>
      </c>
      <c r="D549" s="12">
        <v>1</v>
      </c>
      <c r="E549" s="14">
        <v>0</v>
      </c>
      <c r="F549" s="14">
        <v>1</v>
      </c>
      <c r="G549" s="14">
        <v>2</v>
      </c>
      <c r="H549" s="14">
        <v>10</v>
      </c>
      <c r="I549" s="14">
        <v>0</v>
      </c>
      <c r="J549" s="210">
        <v>1</v>
      </c>
      <c r="K549" s="210"/>
    </row>
    <row r="550" spans="1:11" ht="12.75">
      <c r="A550" s="9"/>
      <c r="B550" s="9"/>
      <c r="C550" s="16" t="s">
        <v>4103</v>
      </c>
      <c r="D550" s="12">
        <v>0</v>
      </c>
      <c r="E550" s="14">
        <v>0</v>
      </c>
      <c r="F550" s="14">
        <v>0</v>
      </c>
      <c r="G550" s="14">
        <v>2</v>
      </c>
      <c r="H550" s="14">
        <v>5</v>
      </c>
      <c r="I550" s="14">
        <v>0</v>
      </c>
      <c r="J550" s="210">
        <v>1</v>
      </c>
      <c r="K550" s="210"/>
    </row>
    <row r="551" spans="1:11" ht="12.75">
      <c r="A551" s="9"/>
      <c r="B551" s="9"/>
      <c r="C551" s="16" t="s">
        <v>4107</v>
      </c>
      <c r="D551" s="12">
        <v>0</v>
      </c>
      <c r="E551" s="14">
        <v>0</v>
      </c>
      <c r="F551" s="14">
        <v>0</v>
      </c>
      <c r="G551" s="14">
        <v>0</v>
      </c>
      <c r="H551" s="14">
        <v>5</v>
      </c>
      <c r="I551" s="14">
        <v>0</v>
      </c>
      <c r="J551" s="210">
        <v>0</v>
      </c>
      <c r="K551" s="210"/>
    </row>
    <row r="552" spans="1:11" ht="12.75">
      <c r="A552" s="9"/>
      <c r="B552" s="9"/>
      <c r="C552" s="16" t="s">
        <v>4104</v>
      </c>
      <c r="D552" s="12">
        <v>1</v>
      </c>
      <c r="E552" s="14">
        <v>0</v>
      </c>
      <c r="F552" s="14">
        <v>1</v>
      </c>
      <c r="G552" s="14">
        <v>0</v>
      </c>
      <c r="H552" s="14">
        <v>0</v>
      </c>
      <c r="I552" s="14">
        <v>0</v>
      </c>
      <c r="J552" s="210">
        <v>0</v>
      </c>
      <c r="K552" s="210"/>
    </row>
    <row r="553" spans="1:11" ht="12.75">
      <c r="A553" s="9" t="s">
        <v>3973</v>
      </c>
      <c r="B553" s="9" t="s">
        <v>3974</v>
      </c>
      <c r="C553" s="16" t="s">
        <v>4081</v>
      </c>
      <c r="D553" s="12">
        <v>0</v>
      </c>
      <c r="E553" s="14">
        <v>0</v>
      </c>
      <c r="F553" s="14">
        <v>0</v>
      </c>
      <c r="G553" s="14">
        <v>15</v>
      </c>
      <c r="H553" s="14">
        <v>5</v>
      </c>
      <c r="I553" s="14">
        <v>3</v>
      </c>
      <c r="J553" s="210">
        <v>6</v>
      </c>
      <c r="K553" s="210"/>
    </row>
    <row r="554" spans="1:11" ht="12.75">
      <c r="A554" s="9"/>
      <c r="B554" s="9"/>
      <c r="C554" s="16" t="s">
        <v>4103</v>
      </c>
      <c r="D554" s="12">
        <v>0</v>
      </c>
      <c r="E554" s="14">
        <v>0</v>
      </c>
      <c r="F554" s="14">
        <v>0</v>
      </c>
      <c r="G554" s="14">
        <v>14</v>
      </c>
      <c r="H554" s="14">
        <v>2</v>
      </c>
      <c r="I554" s="14">
        <v>1</v>
      </c>
      <c r="J554" s="210">
        <v>6</v>
      </c>
      <c r="K554" s="210"/>
    </row>
    <row r="555" spans="1:11" ht="12.75">
      <c r="A555" s="9"/>
      <c r="B555" s="9"/>
      <c r="C555" s="16" t="s">
        <v>4107</v>
      </c>
      <c r="D555" s="12">
        <v>0</v>
      </c>
      <c r="E555" s="14">
        <v>0</v>
      </c>
      <c r="F555" s="14">
        <v>0</v>
      </c>
      <c r="G555" s="14">
        <v>1</v>
      </c>
      <c r="H555" s="14">
        <v>3</v>
      </c>
      <c r="I555" s="14">
        <v>2</v>
      </c>
      <c r="J555" s="210">
        <v>0</v>
      </c>
      <c r="K555" s="210"/>
    </row>
    <row r="556" spans="1:11" ht="12.75">
      <c r="A556" s="9" t="s">
        <v>3978</v>
      </c>
      <c r="B556" s="9" t="s">
        <v>3979</v>
      </c>
      <c r="C556" s="16" t="s">
        <v>4081</v>
      </c>
      <c r="D556" s="12">
        <v>0</v>
      </c>
      <c r="E556" s="14">
        <v>0</v>
      </c>
      <c r="F556" s="14">
        <v>0</v>
      </c>
      <c r="G556" s="14">
        <v>20</v>
      </c>
      <c r="H556" s="14">
        <v>9</v>
      </c>
      <c r="I556" s="14">
        <v>4</v>
      </c>
      <c r="J556" s="210">
        <v>1</v>
      </c>
      <c r="K556" s="210"/>
    </row>
    <row r="557" spans="1:11" ht="12.75">
      <c r="A557" s="9"/>
      <c r="B557" s="9"/>
      <c r="C557" s="16" t="s">
        <v>4103</v>
      </c>
      <c r="D557" s="12">
        <v>0</v>
      </c>
      <c r="E557" s="14">
        <v>0</v>
      </c>
      <c r="F557" s="14">
        <v>0</v>
      </c>
      <c r="G557" s="14">
        <v>13</v>
      </c>
      <c r="H557" s="14">
        <v>3</v>
      </c>
      <c r="I557" s="14">
        <v>2</v>
      </c>
      <c r="J557" s="210">
        <v>1</v>
      </c>
      <c r="K557" s="210"/>
    </row>
    <row r="558" spans="1:11" ht="12.75">
      <c r="A558" s="9"/>
      <c r="B558" s="9"/>
      <c r="C558" s="16" t="s">
        <v>4107</v>
      </c>
      <c r="D558" s="12">
        <v>0</v>
      </c>
      <c r="E558" s="14">
        <v>0</v>
      </c>
      <c r="F558" s="14">
        <v>0</v>
      </c>
      <c r="G558" s="14">
        <v>7</v>
      </c>
      <c r="H558" s="14">
        <v>6</v>
      </c>
      <c r="I558" s="14">
        <v>2</v>
      </c>
      <c r="J558" s="210">
        <v>0</v>
      </c>
      <c r="K558" s="210"/>
    </row>
    <row r="559" spans="1:11" ht="12.75">
      <c r="A559" s="9" t="s">
        <v>3984</v>
      </c>
      <c r="B559" s="9" t="s">
        <v>3985</v>
      </c>
      <c r="C559" s="16" t="s">
        <v>4081</v>
      </c>
      <c r="D559" s="12">
        <v>0</v>
      </c>
      <c r="E559" s="14">
        <v>0</v>
      </c>
      <c r="F559" s="14">
        <v>0</v>
      </c>
      <c r="G559" s="14">
        <v>20</v>
      </c>
      <c r="H559" s="14">
        <v>13</v>
      </c>
      <c r="I559" s="14">
        <v>14</v>
      </c>
      <c r="J559" s="210">
        <v>0</v>
      </c>
      <c r="K559" s="210"/>
    </row>
    <row r="560" spans="1:11" ht="12.75">
      <c r="A560" s="9"/>
      <c r="B560" s="9"/>
      <c r="C560" s="16" t="s">
        <v>4103</v>
      </c>
      <c r="D560" s="12">
        <v>0</v>
      </c>
      <c r="E560" s="14">
        <v>0</v>
      </c>
      <c r="F560" s="14">
        <v>0</v>
      </c>
      <c r="G560" s="14">
        <v>16</v>
      </c>
      <c r="H560" s="14">
        <v>7</v>
      </c>
      <c r="I560" s="14">
        <v>7</v>
      </c>
      <c r="J560" s="210">
        <v>0</v>
      </c>
      <c r="K560" s="210"/>
    </row>
    <row r="561" spans="1:11" ht="12.75">
      <c r="A561" s="9"/>
      <c r="B561" s="9"/>
      <c r="C561" s="16" t="s">
        <v>4107</v>
      </c>
      <c r="D561" s="12">
        <v>0</v>
      </c>
      <c r="E561" s="14">
        <v>0</v>
      </c>
      <c r="F561" s="14">
        <v>0</v>
      </c>
      <c r="G561" s="14">
        <v>4</v>
      </c>
      <c r="H561" s="14">
        <v>6</v>
      </c>
      <c r="I561" s="14">
        <v>7</v>
      </c>
      <c r="J561" s="210">
        <v>0</v>
      </c>
      <c r="K561" s="210"/>
    </row>
    <row r="562" spans="1:11" ht="12.75">
      <c r="A562" s="9" t="s">
        <v>3990</v>
      </c>
      <c r="B562" s="9" t="s">
        <v>3991</v>
      </c>
      <c r="C562" s="16" t="s">
        <v>4081</v>
      </c>
      <c r="D562" s="12">
        <v>0</v>
      </c>
      <c r="E562" s="14">
        <v>0</v>
      </c>
      <c r="F562" s="14">
        <v>0</v>
      </c>
      <c r="G562" s="14">
        <v>15</v>
      </c>
      <c r="H562" s="14">
        <v>6</v>
      </c>
      <c r="I562" s="14">
        <v>0</v>
      </c>
      <c r="J562" s="210">
        <v>0</v>
      </c>
      <c r="K562" s="210"/>
    </row>
    <row r="563" spans="1:11" ht="12.75">
      <c r="A563" s="9"/>
      <c r="B563" s="9"/>
      <c r="C563" s="16" t="s">
        <v>4103</v>
      </c>
      <c r="D563" s="12">
        <v>0</v>
      </c>
      <c r="E563" s="14">
        <v>0</v>
      </c>
      <c r="F563" s="14">
        <v>0</v>
      </c>
      <c r="G563" s="14">
        <v>9</v>
      </c>
      <c r="H563" s="14">
        <v>3</v>
      </c>
      <c r="I563" s="14">
        <v>0</v>
      </c>
      <c r="J563" s="210">
        <v>0</v>
      </c>
      <c r="K563" s="210"/>
    </row>
    <row r="564" spans="1:11" ht="12.75">
      <c r="A564" s="9"/>
      <c r="B564" s="9"/>
      <c r="C564" s="16" t="s">
        <v>4107</v>
      </c>
      <c r="D564" s="12">
        <v>0</v>
      </c>
      <c r="E564" s="14">
        <v>0</v>
      </c>
      <c r="F564" s="14">
        <v>0</v>
      </c>
      <c r="G564" s="14">
        <v>6</v>
      </c>
      <c r="H564" s="14">
        <v>3</v>
      </c>
      <c r="I564" s="14">
        <v>0</v>
      </c>
      <c r="J564" s="210">
        <v>0</v>
      </c>
      <c r="K564" s="210"/>
    </row>
    <row r="565" spans="1:11" ht="12.75">
      <c r="A565" s="9" t="s">
        <v>3995</v>
      </c>
      <c r="B565" s="9" t="s">
        <v>3996</v>
      </c>
      <c r="C565" s="16" t="s">
        <v>4081</v>
      </c>
      <c r="D565" s="12">
        <v>1</v>
      </c>
      <c r="E565" s="14">
        <v>0</v>
      </c>
      <c r="F565" s="14">
        <v>1</v>
      </c>
      <c r="G565" s="14">
        <v>26</v>
      </c>
      <c r="H565" s="14">
        <v>12</v>
      </c>
      <c r="I565" s="14">
        <v>9</v>
      </c>
      <c r="J565" s="210">
        <v>7</v>
      </c>
      <c r="K565" s="210"/>
    </row>
    <row r="566" spans="1:11" ht="12.75">
      <c r="A566" s="9"/>
      <c r="B566" s="9"/>
      <c r="C566" s="16" t="s">
        <v>4103</v>
      </c>
      <c r="D566" s="12">
        <v>0</v>
      </c>
      <c r="E566" s="14">
        <v>0</v>
      </c>
      <c r="F566" s="14">
        <v>0</v>
      </c>
      <c r="G566" s="14">
        <v>14</v>
      </c>
      <c r="H566" s="14">
        <v>6</v>
      </c>
      <c r="I566" s="14">
        <v>2</v>
      </c>
      <c r="J566" s="210">
        <v>7</v>
      </c>
      <c r="K566" s="210"/>
    </row>
    <row r="567" spans="1:11" ht="12.75">
      <c r="A567" s="9"/>
      <c r="B567" s="9"/>
      <c r="C567" s="16" t="s">
        <v>4107</v>
      </c>
      <c r="D567" s="12">
        <v>0</v>
      </c>
      <c r="E567" s="14">
        <v>0</v>
      </c>
      <c r="F567" s="14">
        <v>0</v>
      </c>
      <c r="G567" s="14">
        <v>12</v>
      </c>
      <c r="H567" s="14">
        <v>6</v>
      </c>
      <c r="I567" s="14">
        <v>7</v>
      </c>
      <c r="J567" s="210">
        <v>0</v>
      </c>
      <c r="K567" s="210"/>
    </row>
    <row r="568" spans="1:11" ht="12.75">
      <c r="A568" s="9"/>
      <c r="B568" s="9"/>
      <c r="C568" s="16" t="s">
        <v>4104</v>
      </c>
      <c r="D568" s="12">
        <v>1</v>
      </c>
      <c r="E568" s="14">
        <v>0</v>
      </c>
      <c r="F568" s="14">
        <v>1</v>
      </c>
      <c r="G568" s="14">
        <v>0</v>
      </c>
      <c r="H568" s="14">
        <v>0</v>
      </c>
      <c r="I568" s="14">
        <v>0</v>
      </c>
      <c r="J568" s="210">
        <v>0</v>
      </c>
      <c r="K568" s="210"/>
    </row>
    <row r="569" spans="1:11" ht="12.75">
      <c r="A569" s="9" t="s">
        <v>4000</v>
      </c>
      <c r="B569" s="9" t="s">
        <v>4001</v>
      </c>
      <c r="C569" s="16" t="s">
        <v>4081</v>
      </c>
      <c r="D569" s="12">
        <v>0</v>
      </c>
      <c r="E569" s="14">
        <v>0</v>
      </c>
      <c r="F569" s="14">
        <v>0</v>
      </c>
      <c r="G569" s="14">
        <v>5</v>
      </c>
      <c r="H569" s="14">
        <v>5</v>
      </c>
      <c r="I569" s="14">
        <v>8</v>
      </c>
      <c r="J569" s="210">
        <v>3</v>
      </c>
      <c r="K569" s="210"/>
    </row>
    <row r="570" spans="1:11" ht="12.75">
      <c r="A570" s="9"/>
      <c r="B570" s="9"/>
      <c r="C570" s="16" t="s">
        <v>4103</v>
      </c>
      <c r="D570" s="12">
        <v>0</v>
      </c>
      <c r="E570" s="14">
        <v>0</v>
      </c>
      <c r="F570" s="14">
        <v>0</v>
      </c>
      <c r="G570" s="14">
        <v>4</v>
      </c>
      <c r="H570" s="14">
        <v>4</v>
      </c>
      <c r="I570" s="14">
        <v>6</v>
      </c>
      <c r="J570" s="210">
        <v>3</v>
      </c>
      <c r="K570" s="210"/>
    </row>
    <row r="571" spans="1:11" ht="12.75">
      <c r="A571" s="9"/>
      <c r="B571" s="9"/>
      <c r="C571" s="16" t="s">
        <v>4107</v>
      </c>
      <c r="D571" s="12">
        <v>0</v>
      </c>
      <c r="E571" s="14">
        <v>0</v>
      </c>
      <c r="F571" s="14">
        <v>0</v>
      </c>
      <c r="G571" s="14">
        <v>1</v>
      </c>
      <c r="H571" s="14">
        <v>1</v>
      </c>
      <c r="I571" s="14">
        <v>2</v>
      </c>
      <c r="J571" s="210">
        <v>0</v>
      </c>
      <c r="K571" s="210"/>
    </row>
    <row r="572" spans="1:11" ht="12.75">
      <c r="A572" s="9" t="s">
        <v>4002</v>
      </c>
      <c r="B572" s="9" t="s">
        <v>4003</v>
      </c>
      <c r="C572" s="16" t="s">
        <v>4081</v>
      </c>
      <c r="D572" s="12">
        <v>1</v>
      </c>
      <c r="E572" s="14">
        <v>0</v>
      </c>
      <c r="F572" s="14">
        <v>1</v>
      </c>
      <c r="G572" s="14">
        <v>1</v>
      </c>
      <c r="H572" s="14">
        <v>0</v>
      </c>
      <c r="I572" s="14">
        <v>0</v>
      </c>
      <c r="J572" s="210">
        <v>0</v>
      </c>
      <c r="K572" s="210"/>
    </row>
    <row r="573" spans="1:11" ht="12.75">
      <c r="A573" s="9"/>
      <c r="B573" s="9"/>
      <c r="C573" s="16" t="s">
        <v>4103</v>
      </c>
      <c r="D573" s="12">
        <v>1</v>
      </c>
      <c r="E573" s="14">
        <v>0</v>
      </c>
      <c r="F573" s="14">
        <v>1</v>
      </c>
      <c r="G573" s="14">
        <v>1</v>
      </c>
      <c r="H573" s="14">
        <v>0</v>
      </c>
      <c r="I573" s="14">
        <v>0</v>
      </c>
      <c r="J573" s="210">
        <v>0</v>
      </c>
      <c r="K573" s="210"/>
    </row>
    <row r="574" spans="1:11" ht="12.75">
      <c r="A574" s="9" t="s">
        <v>4004</v>
      </c>
      <c r="B574" s="9" t="s">
        <v>4005</v>
      </c>
      <c r="C574" s="16" t="s">
        <v>4081</v>
      </c>
      <c r="D574" s="12">
        <v>0</v>
      </c>
      <c r="E574" s="14">
        <v>0</v>
      </c>
      <c r="F574" s="14">
        <v>0</v>
      </c>
      <c r="G574" s="14">
        <v>15</v>
      </c>
      <c r="H574" s="14">
        <v>15</v>
      </c>
      <c r="I574" s="14">
        <v>14</v>
      </c>
      <c r="J574" s="210">
        <v>8</v>
      </c>
      <c r="K574" s="210"/>
    </row>
    <row r="575" spans="1:11" ht="12.75">
      <c r="A575" s="9"/>
      <c r="B575" s="9"/>
      <c r="C575" s="16" t="s">
        <v>4103</v>
      </c>
      <c r="D575" s="12">
        <v>0</v>
      </c>
      <c r="E575" s="14">
        <v>0</v>
      </c>
      <c r="F575" s="14">
        <v>0</v>
      </c>
      <c r="G575" s="14">
        <v>10</v>
      </c>
      <c r="H575" s="14">
        <v>9</v>
      </c>
      <c r="I575" s="14">
        <v>9</v>
      </c>
      <c r="J575" s="210">
        <v>8</v>
      </c>
      <c r="K575" s="210"/>
    </row>
    <row r="576" spans="1:11" ht="12.75">
      <c r="A576" s="9"/>
      <c r="B576" s="9"/>
      <c r="C576" s="16" t="s">
        <v>4107</v>
      </c>
      <c r="D576" s="12">
        <v>0</v>
      </c>
      <c r="E576" s="14">
        <v>0</v>
      </c>
      <c r="F576" s="14">
        <v>0</v>
      </c>
      <c r="G576" s="14">
        <v>5</v>
      </c>
      <c r="H576" s="14">
        <v>6</v>
      </c>
      <c r="I576" s="14">
        <v>5</v>
      </c>
      <c r="J576" s="210">
        <v>0</v>
      </c>
      <c r="K576" s="210"/>
    </row>
    <row r="577" spans="1:11" ht="12.75">
      <c r="A577" s="9" t="s">
        <v>4011</v>
      </c>
      <c r="B577" s="9" t="s">
        <v>4012</v>
      </c>
      <c r="C577" s="16" t="s">
        <v>4081</v>
      </c>
      <c r="D577" s="12">
        <v>14</v>
      </c>
      <c r="E577" s="14">
        <v>1</v>
      </c>
      <c r="F577" s="14">
        <v>13</v>
      </c>
      <c r="G577" s="14">
        <v>8</v>
      </c>
      <c r="H577" s="14">
        <v>0</v>
      </c>
      <c r="I577" s="14">
        <v>0</v>
      </c>
      <c r="J577" s="210">
        <v>0</v>
      </c>
      <c r="K577" s="210"/>
    </row>
    <row r="578" spans="1:11" ht="12.75">
      <c r="A578" s="9"/>
      <c r="B578" s="9"/>
      <c r="C578" s="16" t="s">
        <v>4103</v>
      </c>
      <c r="D578" s="12">
        <v>9</v>
      </c>
      <c r="E578" s="14">
        <v>1</v>
      </c>
      <c r="F578" s="14">
        <v>8</v>
      </c>
      <c r="G578" s="14">
        <v>8</v>
      </c>
      <c r="H578" s="14">
        <v>0</v>
      </c>
      <c r="I578" s="14">
        <v>0</v>
      </c>
      <c r="J578" s="210">
        <v>0</v>
      </c>
      <c r="K578" s="210"/>
    </row>
    <row r="579" spans="1:11" ht="12.75">
      <c r="A579" s="9"/>
      <c r="B579" s="9"/>
      <c r="C579" s="16" t="s">
        <v>4104</v>
      </c>
      <c r="D579" s="12">
        <v>5</v>
      </c>
      <c r="E579" s="14">
        <v>0</v>
      </c>
      <c r="F579" s="14">
        <v>5</v>
      </c>
      <c r="G579" s="14">
        <v>0</v>
      </c>
      <c r="H579" s="14">
        <v>0</v>
      </c>
      <c r="I579" s="14">
        <v>0</v>
      </c>
      <c r="J579" s="210">
        <v>0</v>
      </c>
      <c r="K579" s="210"/>
    </row>
    <row r="580" spans="1:11" ht="12.75">
      <c r="A580" s="9" t="s">
        <v>4016</v>
      </c>
      <c r="B580" s="9" t="s">
        <v>4017</v>
      </c>
      <c r="C580" s="16" t="s">
        <v>4081</v>
      </c>
      <c r="D580" s="12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3</v>
      </c>
      <c r="J580" s="210">
        <v>1</v>
      </c>
      <c r="K580" s="210"/>
    </row>
    <row r="581" spans="1:11" ht="12.75">
      <c r="A581" s="9"/>
      <c r="B581" s="9"/>
      <c r="C581" s="16" t="s">
        <v>4103</v>
      </c>
      <c r="D581" s="12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1</v>
      </c>
      <c r="J581" s="210">
        <v>1</v>
      </c>
      <c r="K581" s="210"/>
    </row>
    <row r="582" spans="1:11" ht="12.75">
      <c r="A582" s="9"/>
      <c r="B582" s="9"/>
      <c r="C582" s="16" t="s">
        <v>4107</v>
      </c>
      <c r="D582" s="12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2</v>
      </c>
      <c r="J582" s="210">
        <v>0</v>
      </c>
      <c r="K582" s="210"/>
    </row>
    <row r="583" spans="1:11" ht="12.75">
      <c r="A583" s="9" t="s">
        <v>4020</v>
      </c>
      <c r="B583" s="9" t="s">
        <v>4021</v>
      </c>
      <c r="C583" s="16" t="s">
        <v>4081</v>
      </c>
      <c r="D583" s="12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4</v>
      </c>
      <c r="J583" s="210">
        <v>1</v>
      </c>
      <c r="K583" s="210"/>
    </row>
    <row r="584" spans="1:11" ht="12.75">
      <c r="A584" s="9"/>
      <c r="B584" s="9"/>
      <c r="C584" s="16" t="s">
        <v>4103</v>
      </c>
      <c r="D584" s="12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2</v>
      </c>
      <c r="J584" s="210">
        <v>1</v>
      </c>
      <c r="K584" s="210"/>
    </row>
    <row r="585" spans="1:11" ht="12.75">
      <c r="A585" s="9"/>
      <c r="B585" s="9"/>
      <c r="C585" s="16" t="s">
        <v>4107</v>
      </c>
      <c r="D585" s="12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2</v>
      </c>
      <c r="J585" s="210">
        <v>0</v>
      </c>
      <c r="K585" s="210"/>
    </row>
    <row r="586" spans="1:11" ht="12.75">
      <c r="A586" s="9" t="s">
        <v>4023</v>
      </c>
      <c r="B586" s="9" t="s">
        <v>4024</v>
      </c>
      <c r="C586" s="16" t="s">
        <v>4081</v>
      </c>
      <c r="D586" s="12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9</v>
      </c>
      <c r="J586" s="210">
        <v>0</v>
      </c>
      <c r="K586" s="210"/>
    </row>
    <row r="587" spans="1:11" ht="12.75">
      <c r="A587" s="9"/>
      <c r="B587" s="9"/>
      <c r="C587" s="16" t="s">
        <v>4103</v>
      </c>
      <c r="D587" s="12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5</v>
      </c>
      <c r="J587" s="210">
        <v>0</v>
      </c>
      <c r="K587" s="210"/>
    </row>
    <row r="588" spans="1:11" ht="12.75">
      <c r="A588" s="9"/>
      <c r="B588" s="9"/>
      <c r="C588" s="16" t="s">
        <v>4107</v>
      </c>
      <c r="D588" s="12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4</v>
      </c>
      <c r="J588" s="210">
        <v>0</v>
      </c>
      <c r="K588" s="210"/>
    </row>
    <row r="589" spans="1:11" ht="12.75">
      <c r="A589" s="9" t="s">
        <v>4026</v>
      </c>
      <c r="B589" s="9" t="s">
        <v>4027</v>
      </c>
      <c r="C589" s="16" t="s">
        <v>4081</v>
      </c>
      <c r="D589" s="12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7</v>
      </c>
      <c r="J589" s="210">
        <v>7</v>
      </c>
      <c r="K589" s="210"/>
    </row>
    <row r="590" spans="1:11" ht="12.75">
      <c r="A590" s="9"/>
      <c r="B590" s="9"/>
      <c r="C590" s="16" t="s">
        <v>4103</v>
      </c>
      <c r="D590" s="12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4</v>
      </c>
      <c r="J590" s="210">
        <v>7</v>
      </c>
      <c r="K590" s="210"/>
    </row>
    <row r="591" spans="1:11" ht="12.75">
      <c r="A591" s="9"/>
      <c r="B591" s="9"/>
      <c r="C591" s="16" t="s">
        <v>4107</v>
      </c>
      <c r="D591" s="12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3</v>
      </c>
      <c r="J591" s="210">
        <v>0</v>
      </c>
      <c r="K591" s="210"/>
    </row>
    <row r="592" spans="1:11" ht="12.75">
      <c r="A592" s="9" t="s">
        <v>4029</v>
      </c>
      <c r="B592" s="9" t="s">
        <v>4030</v>
      </c>
      <c r="C592" s="16" t="s">
        <v>4081</v>
      </c>
      <c r="D592" s="12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9</v>
      </c>
      <c r="J592" s="210">
        <v>3</v>
      </c>
      <c r="K592" s="210"/>
    </row>
    <row r="593" spans="1:11" ht="12.75">
      <c r="A593" s="9"/>
      <c r="B593" s="9"/>
      <c r="C593" s="16" t="s">
        <v>4103</v>
      </c>
      <c r="D593" s="12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4</v>
      </c>
      <c r="J593" s="210">
        <v>3</v>
      </c>
      <c r="K593" s="210"/>
    </row>
    <row r="594" spans="1:11" ht="12.75">
      <c r="A594" s="9"/>
      <c r="B594" s="9"/>
      <c r="C594" s="16" t="s">
        <v>4107</v>
      </c>
      <c r="D594" s="12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5</v>
      </c>
      <c r="J594" s="210">
        <v>0</v>
      </c>
      <c r="K594" s="210"/>
    </row>
    <row r="595" spans="1:11" ht="12.75">
      <c r="A595" s="9" t="s">
        <v>4034</v>
      </c>
      <c r="B595" s="9" t="s">
        <v>4035</v>
      </c>
      <c r="C595" s="16" t="s">
        <v>4081</v>
      </c>
      <c r="D595" s="12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15</v>
      </c>
      <c r="J595" s="210">
        <v>9</v>
      </c>
      <c r="K595" s="210"/>
    </row>
    <row r="596" spans="1:11" ht="12.75">
      <c r="A596" s="9"/>
      <c r="B596" s="9"/>
      <c r="C596" s="16" t="s">
        <v>4103</v>
      </c>
      <c r="D596" s="12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8</v>
      </c>
      <c r="J596" s="210">
        <v>9</v>
      </c>
      <c r="K596" s="210"/>
    </row>
    <row r="597" spans="1:11" ht="12.75">
      <c r="A597" s="9"/>
      <c r="B597" s="9"/>
      <c r="C597" s="16" t="s">
        <v>4107</v>
      </c>
      <c r="D597" s="12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7</v>
      </c>
      <c r="J597" s="210">
        <v>0</v>
      </c>
      <c r="K597" s="210"/>
    </row>
    <row r="598" spans="1:11" ht="12.75">
      <c r="A598" s="9" t="s">
        <v>4039</v>
      </c>
      <c r="B598" s="9" t="s">
        <v>4040</v>
      </c>
      <c r="C598" s="16" t="s">
        <v>4081</v>
      </c>
      <c r="D598" s="12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6</v>
      </c>
      <c r="J598" s="210">
        <v>8</v>
      </c>
      <c r="K598" s="210"/>
    </row>
    <row r="599" spans="1:11" ht="12.75">
      <c r="A599" s="9"/>
      <c r="B599" s="9"/>
      <c r="C599" s="16" t="s">
        <v>4103</v>
      </c>
      <c r="D599" s="12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2</v>
      </c>
      <c r="J599" s="210">
        <v>8</v>
      </c>
      <c r="K599" s="210"/>
    </row>
    <row r="600" spans="1:11" ht="12.75">
      <c r="A600" s="9"/>
      <c r="B600" s="9"/>
      <c r="C600" s="16" t="s">
        <v>4107</v>
      </c>
      <c r="D600" s="12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4</v>
      </c>
      <c r="J600" s="210">
        <v>0</v>
      </c>
      <c r="K600" s="210"/>
    </row>
    <row r="601" spans="1:11" ht="12.75">
      <c r="A601" s="9" t="s">
        <v>4043</v>
      </c>
      <c r="B601" s="9" t="s">
        <v>4044</v>
      </c>
      <c r="C601" s="16" t="s">
        <v>4081</v>
      </c>
      <c r="D601" s="12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12</v>
      </c>
      <c r="J601" s="210">
        <v>8</v>
      </c>
      <c r="K601" s="210"/>
    </row>
    <row r="602" spans="1:11" ht="12.75">
      <c r="A602" s="9"/>
      <c r="B602" s="9"/>
      <c r="C602" s="16" t="s">
        <v>4103</v>
      </c>
      <c r="D602" s="12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6</v>
      </c>
      <c r="J602" s="210">
        <v>8</v>
      </c>
      <c r="K602" s="210"/>
    </row>
    <row r="603" spans="1:11" ht="12.75">
      <c r="A603" s="9"/>
      <c r="B603" s="9"/>
      <c r="C603" s="16" t="s">
        <v>4107</v>
      </c>
      <c r="D603" s="12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6</v>
      </c>
      <c r="J603" s="210">
        <v>0</v>
      </c>
      <c r="K603" s="210"/>
    </row>
    <row r="604" spans="1:11" ht="12.75">
      <c r="A604" s="9" t="s">
        <v>4048</v>
      </c>
      <c r="B604" s="9" t="s">
        <v>4049</v>
      </c>
      <c r="C604" s="16" t="s">
        <v>4081</v>
      </c>
      <c r="D604" s="12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5</v>
      </c>
      <c r="J604" s="210">
        <v>6</v>
      </c>
      <c r="K604" s="210"/>
    </row>
    <row r="605" spans="1:11" ht="12.75">
      <c r="A605" s="9"/>
      <c r="B605" s="9"/>
      <c r="C605" s="16" t="s">
        <v>4103</v>
      </c>
      <c r="D605" s="12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2</v>
      </c>
      <c r="J605" s="210">
        <v>6</v>
      </c>
      <c r="K605" s="210"/>
    </row>
    <row r="606" spans="1:11" ht="12.75">
      <c r="A606" s="9"/>
      <c r="B606" s="9"/>
      <c r="C606" s="16" t="s">
        <v>4107</v>
      </c>
      <c r="D606" s="12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3</v>
      </c>
      <c r="J606" s="210">
        <v>0</v>
      </c>
      <c r="K606" s="210"/>
    </row>
    <row r="607" spans="1:11" ht="12.75">
      <c r="A607" s="9" t="s">
        <v>4051</v>
      </c>
      <c r="B607" s="9" t="s">
        <v>4052</v>
      </c>
      <c r="C607" s="16" t="s">
        <v>4081</v>
      </c>
      <c r="D607" s="12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5</v>
      </c>
      <c r="J607" s="210">
        <v>4</v>
      </c>
      <c r="K607" s="210"/>
    </row>
    <row r="608" spans="1:11" ht="12.75">
      <c r="A608" s="9"/>
      <c r="B608" s="9"/>
      <c r="C608" s="16" t="s">
        <v>4103</v>
      </c>
      <c r="D608" s="12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2</v>
      </c>
      <c r="J608" s="210">
        <v>4</v>
      </c>
      <c r="K608" s="210"/>
    </row>
    <row r="609" spans="1:11" ht="12.75">
      <c r="A609" s="9"/>
      <c r="B609" s="9"/>
      <c r="C609" s="16" t="s">
        <v>4107</v>
      </c>
      <c r="D609" s="12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3</v>
      </c>
      <c r="J609" s="210">
        <v>0</v>
      </c>
      <c r="K609" s="210"/>
    </row>
    <row r="610" spans="1:11" ht="12.75">
      <c r="A610" s="9" t="s">
        <v>4055</v>
      </c>
      <c r="B610" s="9" t="s">
        <v>4056</v>
      </c>
      <c r="C610" s="16" t="s">
        <v>4081</v>
      </c>
      <c r="D610" s="12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3</v>
      </c>
      <c r="J610" s="210">
        <v>3</v>
      </c>
      <c r="K610" s="210"/>
    </row>
    <row r="611" spans="1:11" ht="12.75">
      <c r="A611" s="9"/>
      <c r="B611" s="9"/>
      <c r="C611" s="16" t="s">
        <v>4103</v>
      </c>
      <c r="D611" s="12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1</v>
      </c>
      <c r="J611" s="210">
        <v>3</v>
      </c>
      <c r="K611" s="210"/>
    </row>
    <row r="612" spans="1:11" ht="12.75">
      <c r="A612" s="9"/>
      <c r="B612" s="9"/>
      <c r="C612" s="16" t="s">
        <v>4107</v>
      </c>
      <c r="D612" s="12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2</v>
      </c>
      <c r="J612" s="210">
        <v>0</v>
      </c>
      <c r="K612" s="210"/>
    </row>
    <row r="613" spans="1:11" ht="12.75">
      <c r="A613" s="9" t="s">
        <v>4058</v>
      </c>
      <c r="B613" s="9" t="s">
        <v>4059</v>
      </c>
      <c r="C613" s="16" t="s">
        <v>4081</v>
      </c>
      <c r="D613" s="12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210">
        <v>3</v>
      </c>
      <c r="K613" s="210"/>
    </row>
    <row r="614" spans="1:11" ht="12.75">
      <c r="A614" s="9"/>
      <c r="B614" s="9"/>
      <c r="C614" s="16" t="s">
        <v>4103</v>
      </c>
      <c r="D614" s="12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210">
        <v>3</v>
      </c>
      <c r="K614" s="210"/>
    </row>
    <row r="615" spans="1:11" ht="12.75">
      <c r="A615" s="9" t="s">
        <v>4061</v>
      </c>
      <c r="B615" s="9" t="s">
        <v>4062</v>
      </c>
      <c r="C615" s="16" t="s">
        <v>4081</v>
      </c>
      <c r="D615" s="12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1</v>
      </c>
      <c r="J615" s="210">
        <v>3</v>
      </c>
      <c r="K615" s="210"/>
    </row>
    <row r="616" spans="1:11" ht="12.75">
      <c r="A616" s="9"/>
      <c r="B616" s="9"/>
      <c r="C616" s="16" t="s">
        <v>4103</v>
      </c>
      <c r="D616" s="12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1</v>
      </c>
      <c r="J616" s="210">
        <v>3</v>
      </c>
      <c r="K616" s="210"/>
    </row>
    <row r="617" spans="1:11" ht="12.75">
      <c r="A617" s="9" t="s">
        <v>4065</v>
      </c>
      <c r="B617" s="9" t="s">
        <v>4066</v>
      </c>
      <c r="C617" s="16" t="s">
        <v>4081</v>
      </c>
      <c r="D617" s="12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3</v>
      </c>
      <c r="J617" s="210">
        <v>5</v>
      </c>
      <c r="K617" s="210"/>
    </row>
    <row r="618" spans="1:11" ht="12.75">
      <c r="A618" s="9"/>
      <c r="B618" s="9"/>
      <c r="C618" s="16" t="s">
        <v>4103</v>
      </c>
      <c r="D618" s="12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2</v>
      </c>
      <c r="J618" s="210">
        <v>5</v>
      </c>
      <c r="K618" s="210"/>
    </row>
    <row r="619" spans="1:11" ht="12.75">
      <c r="A619" s="9"/>
      <c r="B619" s="9"/>
      <c r="C619" s="16" t="s">
        <v>4107</v>
      </c>
      <c r="D619" s="12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1</v>
      </c>
      <c r="J619" s="210">
        <v>0</v>
      </c>
      <c r="K619" s="210"/>
    </row>
    <row r="620" spans="1:11" ht="12.75">
      <c r="A620" s="9" t="s">
        <v>4067</v>
      </c>
      <c r="B620" s="9" t="s">
        <v>4068</v>
      </c>
      <c r="C620" s="16" t="s">
        <v>4081</v>
      </c>
      <c r="D620" s="12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8</v>
      </c>
      <c r="J620" s="210">
        <v>5</v>
      </c>
      <c r="K620" s="210"/>
    </row>
    <row r="621" spans="1:11" ht="12.75">
      <c r="A621" s="9"/>
      <c r="B621" s="9"/>
      <c r="C621" s="16" t="s">
        <v>4103</v>
      </c>
      <c r="D621" s="12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4</v>
      </c>
      <c r="J621" s="210">
        <v>5</v>
      </c>
      <c r="K621" s="210"/>
    </row>
    <row r="622" spans="1:11" ht="12.75">
      <c r="A622" s="9"/>
      <c r="B622" s="9"/>
      <c r="C622" s="16" t="s">
        <v>4107</v>
      </c>
      <c r="D622" s="12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4</v>
      </c>
      <c r="J622" s="210">
        <v>0</v>
      </c>
      <c r="K622" s="210"/>
    </row>
    <row r="623" spans="1:11" ht="12.75">
      <c r="A623" s="41"/>
      <c r="B623" s="41"/>
      <c r="C623" s="41"/>
      <c r="D623" s="41"/>
      <c r="E623" s="41"/>
      <c r="F623" s="41"/>
      <c r="G623" s="41"/>
      <c r="H623" s="41"/>
      <c r="I623" s="41"/>
      <c r="J623" s="228"/>
      <c r="K623" s="228"/>
    </row>
  </sheetData>
  <sheetProtection/>
  <mergeCells count="625">
    <mergeCell ref="J623:K623"/>
    <mergeCell ref="J617:K617"/>
    <mergeCell ref="J618:K618"/>
    <mergeCell ref="J619:K619"/>
    <mergeCell ref="J620:K620"/>
    <mergeCell ref="J621:K621"/>
    <mergeCell ref="J622:K622"/>
    <mergeCell ref="J611:K611"/>
    <mergeCell ref="J612:K612"/>
    <mergeCell ref="J613:K613"/>
    <mergeCell ref="J614:K614"/>
    <mergeCell ref="J615:K615"/>
    <mergeCell ref="J616:K616"/>
    <mergeCell ref="J605:K605"/>
    <mergeCell ref="J606:K606"/>
    <mergeCell ref="J607:K607"/>
    <mergeCell ref="J608:K608"/>
    <mergeCell ref="J609:K609"/>
    <mergeCell ref="J610:K610"/>
    <mergeCell ref="J599:K599"/>
    <mergeCell ref="J600:K600"/>
    <mergeCell ref="J601:K601"/>
    <mergeCell ref="J602:K602"/>
    <mergeCell ref="J603:K603"/>
    <mergeCell ref="J604:K604"/>
    <mergeCell ref="J593:K593"/>
    <mergeCell ref="J594:K594"/>
    <mergeCell ref="J595:K595"/>
    <mergeCell ref="J596:K596"/>
    <mergeCell ref="J597:K597"/>
    <mergeCell ref="J598:K598"/>
    <mergeCell ref="J587:K587"/>
    <mergeCell ref="J588:K588"/>
    <mergeCell ref="J589:K589"/>
    <mergeCell ref="J590:K590"/>
    <mergeCell ref="J591:K591"/>
    <mergeCell ref="J592:K592"/>
    <mergeCell ref="J581:K581"/>
    <mergeCell ref="J582:K582"/>
    <mergeCell ref="J583:K583"/>
    <mergeCell ref="J584:K584"/>
    <mergeCell ref="J585:K585"/>
    <mergeCell ref="J586:K586"/>
    <mergeCell ref="J575:K575"/>
    <mergeCell ref="J576:K576"/>
    <mergeCell ref="J577:K577"/>
    <mergeCell ref="J578:K578"/>
    <mergeCell ref="J579:K579"/>
    <mergeCell ref="J580:K580"/>
    <mergeCell ref="J569:K569"/>
    <mergeCell ref="J570:K570"/>
    <mergeCell ref="J571:K571"/>
    <mergeCell ref="J572:K572"/>
    <mergeCell ref="J573:K573"/>
    <mergeCell ref="J574:K574"/>
    <mergeCell ref="J563:K563"/>
    <mergeCell ref="J564:K564"/>
    <mergeCell ref="J565:K565"/>
    <mergeCell ref="J566:K566"/>
    <mergeCell ref="J567:K567"/>
    <mergeCell ref="J568:K568"/>
    <mergeCell ref="J557:K557"/>
    <mergeCell ref="J558:K558"/>
    <mergeCell ref="J559:K559"/>
    <mergeCell ref="J560:K560"/>
    <mergeCell ref="J561:K561"/>
    <mergeCell ref="J562:K562"/>
    <mergeCell ref="J551:K551"/>
    <mergeCell ref="J552:K552"/>
    <mergeCell ref="J553:K553"/>
    <mergeCell ref="J554:K554"/>
    <mergeCell ref="J555:K555"/>
    <mergeCell ref="J556:K556"/>
    <mergeCell ref="J545:K545"/>
    <mergeCell ref="J546:K546"/>
    <mergeCell ref="J547:K547"/>
    <mergeCell ref="J548:K548"/>
    <mergeCell ref="J549:K549"/>
    <mergeCell ref="J550:K550"/>
    <mergeCell ref="J539:K539"/>
    <mergeCell ref="J540:K540"/>
    <mergeCell ref="J541:K541"/>
    <mergeCell ref="J542:K542"/>
    <mergeCell ref="J543:K543"/>
    <mergeCell ref="J544:K544"/>
    <mergeCell ref="J533:K533"/>
    <mergeCell ref="J534:K534"/>
    <mergeCell ref="J535:K535"/>
    <mergeCell ref="J536:K536"/>
    <mergeCell ref="J537:K537"/>
    <mergeCell ref="J538:K538"/>
    <mergeCell ref="J527:K527"/>
    <mergeCell ref="J528:K528"/>
    <mergeCell ref="J529:K529"/>
    <mergeCell ref="J530:K530"/>
    <mergeCell ref="J531:K531"/>
    <mergeCell ref="J532:K532"/>
    <mergeCell ref="J521:K521"/>
    <mergeCell ref="J522:K522"/>
    <mergeCell ref="J523:K523"/>
    <mergeCell ref="J524:K524"/>
    <mergeCell ref="J525:K525"/>
    <mergeCell ref="J526:K526"/>
    <mergeCell ref="J515:K515"/>
    <mergeCell ref="J516:K516"/>
    <mergeCell ref="J517:K517"/>
    <mergeCell ref="J518:K518"/>
    <mergeCell ref="J519:K519"/>
    <mergeCell ref="J520:K520"/>
    <mergeCell ref="J509:K509"/>
    <mergeCell ref="J510:K510"/>
    <mergeCell ref="J511:K511"/>
    <mergeCell ref="J512:K512"/>
    <mergeCell ref="J513:K513"/>
    <mergeCell ref="J514:K514"/>
    <mergeCell ref="J503:K503"/>
    <mergeCell ref="J504:K504"/>
    <mergeCell ref="J505:K505"/>
    <mergeCell ref="J506:K506"/>
    <mergeCell ref="J507:K507"/>
    <mergeCell ref="J508:K508"/>
    <mergeCell ref="J497:K497"/>
    <mergeCell ref="J498:K498"/>
    <mergeCell ref="J499:K499"/>
    <mergeCell ref="J500:K500"/>
    <mergeCell ref="J501:K501"/>
    <mergeCell ref="J502:K502"/>
    <mergeCell ref="J491:K491"/>
    <mergeCell ref="J492:K492"/>
    <mergeCell ref="J493:K493"/>
    <mergeCell ref="J494:K494"/>
    <mergeCell ref="J495:K495"/>
    <mergeCell ref="J496:K496"/>
    <mergeCell ref="J485:K485"/>
    <mergeCell ref="J486:K486"/>
    <mergeCell ref="J487:K487"/>
    <mergeCell ref="J488:K488"/>
    <mergeCell ref="J489:K489"/>
    <mergeCell ref="J490:K490"/>
    <mergeCell ref="J479:K479"/>
    <mergeCell ref="J480:K480"/>
    <mergeCell ref="J481:K481"/>
    <mergeCell ref="J482:K482"/>
    <mergeCell ref="J483:K483"/>
    <mergeCell ref="J484:K484"/>
    <mergeCell ref="J473:K473"/>
    <mergeCell ref="J474:K474"/>
    <mergeCell ref="J475:K475"/>
    <mergeCell ref="J476:K476"/>
    <mergeCell ref="J477:K477"/>
    <mergeCell ref="J478:K478"/>
    <mergeCell ref="J467:K467"/>
    <mergeCell ref="J468:K468"/>
    <mergeCell ref="J469:K469"/>
    <mergeCell ref="J470:K470"/>
    <mergeCell ref="J471:K471"/>
    <mergeCell ref="J472:K472"/>
    <mergeCell ref="J461:K461"/>
    <mergeCell ref="J462:K462"/>
    <mergeCell ref="J463:K463"/>
    <mergeCell ref="J464:K464"/>
    <mergeCell ref="J465:K465"/>
    <mergeCell ref="J466:K466"/>
    <mergeCell ref="J455:K455"/>
    <mergeCell ref="J456:K456"/>
    <mergeCell ref="J457:K457"/>
    <mergeCell ref="J458:K458"/>
    <mergeCell ref="J459:K459"/>
    <mergeCell ref="J460:K460"/>
    <mergeCell ref="J449:K449"/>
    <mergeCell ref="J450:K450"/>
    <mergeCell ref="J451:K451"/>
    <mergeCell ref="J452:K452"/>
    <mergeCell ref="J453:K453"/>
    <mergeCell ref="J454:K454"/>
    <mergeCell ref="J443:K443"/>
    <mergeCell ref="J444:K444"/>
    <mergeCell ref="J445:K445"/>
    <mergeCell ref="J446:K446"/>
    <mergeCell ref="J447:K447"/>
    <mergeCell ref="J448:K448"/>
    <mergeCell ref="J437:K437"/>
    <mergeCell ref="J438:K438"/>
    <mergeCell ref="J439:K439"/>
    <mergeCell ref="J440:K440"/>
    <mergeCell ref="J441:K441"/>
    <mergeCell ref="J442:K442"/>
    <mergeCell ref="J431:K431"/>
    <mergeCell ref="J432:K432"/>
    <mergeCell ref="J433:K433"/>
    <mergeCell ref="J434:K434"/>
    <mergeCell ref="J435:K435"/>
    <mergeCell ref="J436:K436"/>
    <mergeCell ref="J425:K425"/>
    <mergeCell ref="J426:K426"/>
    <mergeCell ref="J427:K427"/>
    <mergeCell ref="J428:K428"/>
    <mergeCell ref="J429:K429"/>
    <mergeCell ref="J430:K430"/>
    <mergeCell ref="J419:K419"/>
    <mergeCell ref="J420:K420"/>
    <mergeCell ref="J421:K421"/>
    <mergeCell ref="J422:K422"/>
    <mergeCell ref="J423:K423"/>
    <mergeCell ref="J424:K424"/>
    <mergeCell ref="J413:K413"/>
    <mergeCell ref="J414:K414"/>
    <mergeCell ref="J415:K415"/>
    <mergeCell ref="J416:K416"/>
    <mergeCell ref="J417:K417"/>
    <mergeCell ref="J418:K418"/>
    <mergeCell ref="J407:K407"/>
    <mergeCell ref="J408:K408"/>
    <mergeCell ref="J409:K409"/>
    <mergeCell ref="J410:K410"/>
    <mergeCell ref="J411:K411"/>
    <mergeCell ref="J412:K412"/>
    <mergeCell ref="J401:K401"/>
    <mergeCell ref="J402:K402"/>
    <mergeCell ref="J403:K403"/>
    <mergeCell ref="J404:K404"/>
    <mergeCell ref="J405:K405"/>
    <mergeCell ref="J406:K406"/>
    <mergeCell ref="J395:K395"/>
    <mergeCell ref="J396:K396"/>
    <mergeCell ref="J397:K397"/>
    <mergeCell ref="J398:K398"/>
    <mergeCell ref="J399:K399"/>
    <mergeCell ref="J400:K400"/>
    <mergeCell ref="J389:K389"/>
    <mergeCell ref="J390:K390"/>
    <mergeCell ref="J391:K391"/>
    <mergeCell ref="J392:K392"/>
    <mergeCell ref="J393:K393"/>
    <mergeCell ref="J394:K394"/>
    <mergeCell ref="J383:K383"/>
    <mergeCell ref="J384:K384"/>
    <mergeCell ref="J385:K385"/>
    <mergeCell ref="J386:K386"/>
    <mergeCell ref="J387:K387"/>
    <mergeCell ref="J388:K388"/>
    <mergeCell ref="J377:K377"/>
    <mergeCell ref="J378:K378"/>
    <mergeCell ref="J379:K379"/>
    <mergeCell ref="J380:K380"/>
    <mergeCell ref="J381:K381"/>
    <mergeCell ref="J382:K382"/>
    <mergeCell ref="J371:K371"/>
    <mergeCell ref="J372:K372"/>
    <mergeCell ref="J373:K373"/>
    <mergeCell ref="J374:K374"/>
    <mergeCell ref="J375:K375"/>
    <mergeCell ref="J376:K376"/>
    <mergeCell ref="J365:K365"/>
    <mergeCell ref="J366:K366"/>
    <mergeCell ref="J367:K367"/>
    <mergeCell ref="J368:K368"/>
    <mergeCell ref="J369:K369"/>
    <mergeCell ref="J370:K370"/>
    <mergeCell ref="J359:K359"/>
    <mergeCell ref="J360:K360"/>
    <mergeCell ref="J361:K361"/>
    <mergeCell ref="J362:K362"/>
    <mergeCell ref="J363:K363"/>
    <mergeCell ref="J364:K364"/>
    <mergeCell ref="J353:K353"/>
    <mergeCell ref="J354:K354"/>
    <mergeCell ref="J355:K355"/>
    <mergeCell ref="J356:K356"/>
    <mergeCell ref="J357:K357"/>
    <mergeCell ref="J358:K358"/>
    <mergeCell ref="J347:K347"/>
    <mergeCell ref="J348:K348"/>
    <mergeCell ref="J349:K349"/>
    <mergeCell ref="J350:K350"/>
    <mergeCell ref="J351:K351"/>
    <mergeCell ref="J352:K352"/>
    <mergeCell ref="J341:K341"/>
    <mergeCell ref="J342:K342"/>
    <mergeCell ref="J343:K343"/>
    <mergeCell ref="J344:K344"/>
    <mergeCell ref="J345:K345"/>
    <mergeCell ref="J346:K346"/>
    <mergeCell ref="J335:K335"/>
    <mergeCell ref="J336:K336"/>
    <mergeCell ref="J337:K337"/>
    <mergeCell ref="J338:K338"/>
    <mergeCell ref="J339:K339"/>
    <mergeCell ref="J340:K340"/>
    <mergeCell ref="J329:K329"/>
    <mergeCell ref="J330:K330"/>
    <mergeCell ref="J331:K331"/>
    <mergeCell ref="J332:K332"/>
    <mergeCell ref="J333:K333"/>
    <mergeCell ref="J334:K334"/>
    <mergeCell ref="J323:K323"/>
    <mergeCell ref="J324:K324"/>
    <mergeCell ref="J325:K325"/>
    <mergeCell ref="J326:K326"/>
    <mergeCell ref="J327:K327"/>
    <mergeCell ref="J328:K328"/>
    <mergeCell ref="J317:K317"/>
    <mergeCell ref="J318:K318"/>
    <mergeCell ref="J319:K319"/>
    <mergeCell ref="J320:K320"/>
    <mergeCell ref="J321:K321"/>
    <mergeCell ref="J322:K322"/>
    <mergeCell ref="J311:K311"/>
    <mergeCell ref="J312:K312"/>
    <mergeCell ref="J313:K313"/>
    <mergeCell ref="J314:K314"/>
    <mergeCell ref="J315:K315"/>
    <mergeCell ref="J316:K316"/>
    <mergeCell ref="J305:K305"/>
    <mergeCell ref="J306:K306"/>
    <mergeCell ref="J307:K307"/>
    <mergeCell ref="J308:K308"/>
    <mergeCell ref="J309:K309"/>
    <mergeCell ref="J310:K310"/>
    <mergeCell ref="J299:K299"/>
    <mergeCell ref="J300:K300"/>
    <mergeCell ref="J301:K301"/>
    <mergeCell ref="J302:K302"/>
    <mergeCell ref="J303:K303"/>
    <mergeCell ref="J304:K304"/>
    <mergeCell ref="J293:K293"/>
    <mergeCell ref="J294:K294"/>
    <mergeCell ref="J295:K295"/>
    <mergeCell ref="J296:K296"/>
    <mergeCell ref="J297:K297"/>
    <mergeCell ref="J298:K298"/>
    <mergeCell ref="J287:K287"/>
    <mergeCell ref="J288:K288"/>
    <mergeCell ref="J289:K289"/>
    <mergeCell ref="J290:K290"/>
    <mergeCell ref="J291:K291"/>
    <mergeCell ref="J292:K292"/>
    <mergeCell ref="J281:K281"/>
    <mergeCell ref="J282:K282"/>
    <mergeCell ref="J283:K283"/>
    <mergeCell ref="J284:K284"/>
    <mergeCell ref="J285:K285"/>
    <mergeCell ref="J286:K286"/>
    <mergeCell ref="J275:K275"/>
    <mergeCell ref="J276:K276"/>
    <mergeCell ref="J277:K277"/>
    <mergeCell ref="J278:K278"/>
    <mergeCell ref="J279:K279"/>
    <mergeCell ref="J280:K280"/>
    <mergeCell ref="J269:K269"/>
    <mergeCell ref="J270:K270"/>
    <mergeCell ref="J271:K271"/>
    <mergeCell ref="J272:K272"/>
    <mergeCell ref="J273:K273"/>
    <mergeCell ref="J274:K274"/>
    <mergeCell ref="J263:K263"/>
    <mergeCell ref="J264:K264"/>
    <mergeCell ref="J265:K265"/>
    <mergeCell ref="J266:K266"/>
    <mergeCell ref="J267:K267"/>
    <mergeCell ref="J268:K268"/>
    <mergeCell ref="J257:K257"/>
    <mergeCell ref="J258:K258"/>
    <mergeCell ref="J259:K259"/>
    <mergeCell ref="J260:K260"/>
    <mergeCell ref="J261:K261"/>
    <mergeCell ref="J262:K262"/>
    <mergeCell ref="J251:K251"/>
    <mergeCell ref="J252:K252"/>
    <mergeCell ref="J253:K253"/>
    <mergeCell ref="J254:K254"/>
    <mergeCell ref="J255:K255"/>
    <mergeCell ref="J256:K256"/>
    <mergeCell ref="J245:K245"/>
    <mergeCell ref="J246:K246"/>
    <mergeCell ref="J247:K247"/>
    <mergeCell ref="J248:K248"/>
    <mergeCell ref="J249:K249"/>
    <mergeCell ref="J250:K250"/>
    <mergeCell ref="J239:K239"/>
    <mergeCell ref="J240:K240"/>
    <mergeCell ref="J241:K241"/>
    <mergeCell ref="J242:K242"/>
    <mergeCell ref="J243:K243"/>
    <mergeCell ref="J244:K244"/>
    <mergeCell ref="J233:K233"/>
    <mergeCell ref="J234:K234"/>
    <mergeCell ref="J235:K235"/>
    <mergeCell ref="J236:K236"/>
    <mergeCell ref="J237:K237"/>
    <mergeCell ref="J238:K238"/>
    <mergeCell ref="J227:K227"/>
    <mergeCell ref="J228:K228"/>
    <mergeCell ref="J229:K229"/>
    <mergeCell ref="J230:K230"/>
    <mergeCell ref="J231:K231"/>
    <mergeCell ref="J232:K232"/>
    <mergeCell ref="J221:K221"/>
    <mergeCell ref="J222:K222"/>
    <mergeCell ref="J223:K223"/>
    <mergeCell ref="J224:K224"/>
    <mergeCell ref="J225:K225"/>
    <mergeCell ref="J226:K226"/>
    <mergeCell ref="J215:K215"/>
    <mergeCell ref="J216:K216"/>
    <mergeCell ref="J217:K217"/>
    <mergeCell ref="J218:K218"/>
    <mergeCell ref="J219:K219"/>
    <mergeCell ref="J220:K220"/>
    <mergeCell ref="J209:K209"/>
    <mergeCell ref="J210:K210"/>
    <mergeCell ref="J211:K211"/>
    <mergeCell ref="J212:K212"/>
    <mergeCell ref="J213:K213"/>
    <mergeCell ref="J214:K214"/>
    <mergeCell ref="J203:K203"/>
    <mergeCell ref="J204:K204"/>
    <mergeCell ref="J205:K205"/>
    <mergeCell ref="J206:K206"/>
    <mergeCell ref="J207:K207"/>
    <mergeCell ref="J208:K208"/>
    <mergeCell ref="J197:K197"/>
    <mergeCell ref="J198:K198"/>
    <mergeCell ref="J199:K199"/>
    <mergeCell ref="J200:K200"/>
    <mergeCell ref="J201:K201"/>
    <mergeCell ref="J202:K202"/>
    <mergeCell ref="J191:K191"/>
    <mergeCell ref="J192:K192"/>
    <mergeCell ref="J193:K193"/>
    <mergeCell ref="J194:K194"/>
    <mergeCell ref="J195:K195"/>
    <mergeCell ref="J196:K196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A6:B6"/>
    <mergeCell ref="J6:K6"/>
    <mergeCell ref="J7:K7"/>
    <mergeCell ref="J8:K8"/>
    <mergeCell ref="J9:K9"/>
    <mergeCell ref="J10:K10"/>
    <mergeCell ref="A1:J1"/>
    <mergeCell ref="A2:J2"/>
    <mergeCell ref="A3:J3"/>
    <mergeCell ref="D4:F4"/>
    <mergeCell ref="G4:K4"/>
    <mergeCell ref="J5:K5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說明： 1. 研究所之總計欄係以不重複計算為原則，同一研究所有博士班及碩士班時，總計僅以一所計列。
2. 「Ⅱ」表大學第二部、轉型、B部或乙部；「夜」表夜間部；「職」表在職進修專班；「進」表進修學士班；「暑」表進修部暑期班。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05"/>
  <sheetViews>
    <sheetView showGridLines="0" zoomScalePageLayoutView="0" workbookViewId="0" topLeftCell="A1">
      <selection activeCell="Y1" sqref="Y1"/>
    </sheetView>
  </sheetViews>
  <sheetFormatPr defaultColWidth="9.140625" defaultRowHeight="12.75"/>
  <cols>
    <col min="1" max="1" width="3.00390625" style="0" customWidth="1"/>
    <col min="2" max="2" width="2.421875" style="0" customWidth="1"/>
    <col min="3" max="3" width="2.140625" style="0" customWidth="1"/>
    <col min="4" max="4" width="14.57421875" style="0" customWidth="1"/>
    <col min="5" max="5" width="4.8515625" style="0" customWidth="1"/>
    <col min="6" max="7" width="3.7109375" style="0" customWidth="1"/>
    <col min="8" max="10" width="4.8515625" style="0" customWidth="1"/>
    <col min="11" max="11" width="5.00390625" style="0" customWidth="1"/>
    <col min="12" max="13" width="3.7109375" style="0" customWidth="1"/>
    <col min="14" max="14" width="4.8515625" style="0" customWidth="1"/>
    <col min="15" max="16" width="3.7109375" style="0" customWidth="1"/>
    <col min="17" max="17" width="5.28125" style="0" customWidth="1"/>
    <col min="18" max="18" width="4.8515625" style="0" customWidth="1"/>
    <col min="19" max="22" width="5.421875" style="0" customWidth="1"/>
    <col min="23" max="24" width="0.13671875" style="0" customWidth="1"/>
  </cols>
  <sheetData>
    <row r="1" spans="1:24" ht="18" customHeight="1">
      <c r="A1" s="216" t="s">
        <v>642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1"/>
    </row>
    <row r="2" spans="1:24" ht="18" customHeight="1">
      <c r="A2" s="217" t="s">
        <v>1898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1"/>
    </row>
    <row r="3" spans="1:24" ht="13.5" customHeight="1">
      <c r="A3" s="218" t="s">
        <v>4109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1"/>
    </row>
    <row r="4" spans="1:24" ht="24.75" customHeight="1">
      <c r="A4" s="42"/>
      <c r="B4" s="229"/>
      <c r="C4" s="229"/>
      <c r="D4" s="229"/>
      <c r="E4" s="230" t="s">
        <v>4110</v>
      </c>
      <c r="F4" s="230"/>
      <c r="G4" s="230"/>
      <c r="H4" s="230" t="s">
        <v>4111</v>
      </c>
      <c r="I4" s="230"/>
      <c r="J4" s="230"/>
      <c r="K4" s="230" t="s">
        <v>4112</v>
      </c>
      <c r="L4" s="230"/>
      <c r="M4" s="230"/>
      <c r="N4" s="230" t="s">
        <v>4113</v>
      </c>
      <c r="O4" s="230"/>
      <c r="P4" s="230"/>
      <c r="Q4" s="230" t="s">
        <v>4114</v>
      </c>
      <c r="R4" s="230"/>
      <c r="S4" s="230" t="s">
        <v>4115</v>
      </c>
      <c r="T4" s="230"/>
      <c r="U4" s="231" t="s">
        <v>4116</v>
      </c>
      <c r="V4" s="231"/>
      <c r="W4" s="9"/>
      <c r="X4" s="9"/>
    </row>
    <row r="5" spans="1:24" ht="21">
      <c r="A5" s="45"/>
      <c r="B5" s="232"/>
      <c r="C5" s="232"/>
      <c r="D5" s="232"/>
      <c r="E5" s="43" t="s">
        <v>4073</v>
      </c>
      <c r="F5" s="43" t="s">
        <v>4117</v>
      </c>
      <c r="G5" s="43" t="s">
        <v>4118</v>
      </c>
      <c r="H5" s="43" t="s">
        <v>4073</v>
      </c>
      <c r="I5" s="43" t="s">
        <v>4117</v>
      </c>
      <c r="J5" s="43" t="s">
        <v>4118</v>
      </c>
      <c r="K5" s="43" t="s">
        <v>4073</v>
      </c>
      <c r="L5" s="43" t="s">
        <v>4117</v>
      </c>
      <c r="M5" s="43" t="s">
        <v>4118</v>
      </c>
      <c r="N5" s="43" t="s">
        <v>4073</v>
      </c>
      <c r="O5" s="43" t="s">
        <v>4117</v>
      </c>
      <c r="P5" s="43" t="s">
        <v>4118</v>
      </c>
      <c r="Q5" s="43" t="s">
        <v>4094</v>
      </c>
      <c r="R5" s="43" t="s">
        <v>4089</v>
      </c>
      <c r="S5" s="43" t="s">
        <v>4094</v>
      </c>
      <c r="T5" s="43" t="s">
        <v>4119</v>
      </c>
      <c r="U5" s="43" t="s">
        <v>4094</v>
      </c>
      <c r="V5" s="44" t="s">
        <v>4119</v>
      </c>
      <c r="W5" s="49"/>
      <c r="X5" s="9"/>
    </row>
    <row r="6" spans="1:24" ht="12.75">
      <c r="A6" s="233" t="s">
        <v>1909</v>
      </c>
      <c r="B6" s="233"/>
      <c r="C6" s="233"/>
      <c r="D6" s="233"/>
      <c r="E6" s="51">
        <v>238</v>
      </c>
      <c r="F6" s="52">
        <v>153</v>
      </c>
      <c r="G6" s="52">
        <v>85</v>
      </c>
      <c r="H6" s="52">
        <v>3665</v>
      </c>
      <c r="I6" s="52">
        <v>2470</v>
      </c>
      <c r="J6" s="52">
        <v>1195</v>
      </c>
      <c r="K6" s="52">
        <v>7</v>
      </c>
      <c r="L6" s="52">
        <v>1</v>
      </c>
      <c r="M6" s="52">
        <v>6</v>
      </c>
      <c r="N6" s="208">
        <v>279</v>
      </c>
      <c r="O6" s="208">
        <v>73</v>
      </c>
      <c r="P6" s="208">
        <v>206</v>
      </c>
      <c r="Q6" s="53">
        <v>826</v>
      </c>
      <c r="R6" s="53">
        <v>710</v>
      </c>
      <c r="S6" s="53">
        <v>38143</v>
      </c>
      <c r="T6" s="53">
        <v>44246</v>
      </c>
      <c r="U6" s="53">
        <v>13090</v>
      </c>
      <c r="V6" s="53">
        <v>14765</v>
      </c>
      <c r="W6" s="49"/>
      <c r="X6" s="9"/>
    </row>
    <row r="7" spans="1:24" ht="14.25">
      <c r="A7" s="15"/>
      <c r="B7" s="233" t="s">
        <v>4120</v>
      </c>
      <c r="C7" s="233"/>
      <c r="D7" s="233"/>
      <c r="E7" s="51">
        <v>81</v>
      </c>
      <c r="F7" s="52">
        <v>55</v>
      </c>
      <c r="G7" s="52">
        <v>26</v>
      </c>
      <c r="H7" s="52">
        <v>1757</v>
      </c>
      <c r="I7" s="52">
        <v>1176</v>
      </c>
      <c r="J7" s="52">
        <v>581</v>
      </c>
      <c r="K7" s="52">
        <v>7</v>
      </c>
      <c r="L7" s="52">
        <v>1</v>
      </c>
      <c r="M7" s="52">
        <v>6</v>
      </c>
      <c r="N7" s="208">
        <v>121</v>
      </c>
      <c r="O7" s="208">
        <v>32</v>
      </c>
      <c r="P7" s="208">
        <v>89</v>
      </c>
      <c r="Q7" s="53">
        <v>0</v>
      </c>
      <c r="R7" s="53">
        <v>0</v>
      </c>
      <c r="S7" s="53">
        <v>0</v>
      </c>
      <c r="T7" s="53">
        <v>16751</v>
      </c>
      <c r="U7" s="53">
        <v>0</v>
      </c>
      <c r="V7" s="53">
        <v>2694</v>
      </c>
      <c r="W7" s="49"/>
      <c r="X7" s="9"/>
    </row>
    <row r="8" spans="1:24" ht="14.25">
      <c r="A8" s="15"/>
      <c r="B8" s="233" t="s">
        <v>4121</v>
      </c>
      <c r="C8" s="233"/>
      <c r="D8" s="233"/>
      <c r="E8" s="51">
        <v>80</v>
      </c>
      <c r="F8" s="52">
        <v>54</v>
      </c>
      <c r="G8" s="52">
        <v>26</v>
      </c>
      <c r="H8" s="52">
        <v>1091</v>
      </c>
      <c r="I8" s="52">
        <v>754</v>
      </c>
      <c r="J8" s="52">
        <v>337</v>
      </c>
      <c r="K8" s="52">
        <v>0</v>
      </c>
      <c r="L8" s="52">
        <v>0</v>
      </c>
      <c r="M8" s="52">
        <v>0</v>
      </c>
      <c r="N8" s="52">
        <v>102</v>
      </c>
      <c r="O8" s="52">
        <v>27</v>
      </c>
      <c r="P8" s="52">
        <v>75</v>
      </c>
      <c r="Q8" s="53">
        <v>154</v>
      </c>
      <c r="R8" s="53">
        <v>710</v>
      </c>
      <c r="S8" s="53">
        <v>6536</v>
      </c>
      <c r="T8" s="53">
        <v>27495</v>
      </c>
      <c r="U8" s="53">
        <v>1465</v>
      </c>
      <c r="V8" s="53">
        <v>12071</v>
      </c>
      <c r="W8" s="49"/>
      <c r="X8" s="9"/>
    </row>
    <row r="9" spans="1:24" ht="14.25">
      <c r="A9" s="15"/>
      <c r="B9" s="234" t="s">
        <v>4122</v>
      </c>
      <c r="C9" s="234"/>
      <c r="D9" s="234"/>
      <c r="E9" s="51">
        <v>0</v>
      </c>
      <c r="F9" s="52">
        <v>0</v>
      </c>
      <c r="G9" s="52">
        <v>0</v>
      </c>
      <c r="H9" s="52">
        <v>639</v>
      </c>
      <c r="I9" s="52">
        <v>437</v>
      </c>
      <c r="J9" s="52">
        <v>202</v>
      </c>
      <c r="K9" s="52">
        <v>0</v>
      </c>
      <c r="L9" s="52">
        <v>0</v>
      </c>
      <c r="M9" s="52">
        <v>0</v>
      </c>
      <c r="N9" s="52">
        <v>40</v>
      </c>
      <c r="O9" s="52">
        <v>1</v>
      </c>
      <c r="P9" s="52">
        <v>39</v>
      </c>
      <c r="Q9" s="53">
        <v>154</v>
      </c>
      <c r="R9" s="53">
        <v>262</v>
      </c>
      <c r="S9" s="53">
        <v>6536</v>
      </c>
      <c r="T9" s="53">
        <v>11277</v>
      </c>
      <c r="U9" s="53">
        <v>1465</v>
      </c>
      <c r="V9" s="53">
        <v>4561</v>
      </c>
      <c r="W9" s="49"/>
      <c r="X9" s="9"/>
    </row>
    <row r="10" spans="1:24" ht="14.25">
      <c r="A10" s="15"/>
      <c r="B10" s="234" t="s">
        <v>4123</v>
      </c>
      <c r="C10" s="234"/>
      <c r="D10" s="234"/>
      <c r="E10" s="51">
        <v>80</v>
      </c>
      <c r="F10" s="52">
        <v>54</v>
      </c>
      <c r="G10" s="52">
        <v>26</v>
      </c>
      <c r="H10" s="52">
        <v>452</v>
      </c>
      <c r="I10" s="52">
        <v>317</v>
      </c>
      <c r="J10" s="52">
        <v>135</v>
      </c>
      <c r="K10" s="52">
        <v>0</v>
      </c>
      <c r="L10" s="52">
        <v>0</v>
      </c>
      <c r="M10" s="52">
        <v>0</v>
      </c>
      <c r="N10" s="52">
        <v>62</v>
      </c>
      <c r="O10" s="52">
        <v>26</v>
      </c>
      <c r="P10" s="52">
        <v>36</v>
      </c>
      <c r="Q10" s="53">
        <v>0</v>
      </c>
      <c r="R10" s="53">
        <v>448</v>
      </c>
      <c r="S10" s="53">
        <v>0</v>
      </c>
      <c r="T10" s="53">
        <v>16218</v>
      </c>
      <c r="U10" s="53">
        <v>0</v>
      </c>
      <c r="V10" s="53">
        <v>7510</v>
      </c>
      <c r="W10" s="49"/>
      <c r="X10" s="9"/>
    </row>
    <row r="11" spans="1:24" ht="14.25">
      <c r="A11" s="15"/>
      <c r="B11" s="233" t="s">
        <v>4124</v>
      </c>
      <c r="C11" s="233"/>
      <c r="D11" s="233"/>
      <c r="E11" s="51">
        <v>77</v>
      </c>
      <c r="F11" s="52">
        <v>44</v>
      </c>
      <c r="G11" s="52">
        <v>33</v>
      </c>
      <c r="H11" s="52">
        <v>817</v>
      </c>
      <c r="I11" s="52">
        <v>540</v>
      </c>
      <c r="J11" s="52">
        <v>277</v>
      </c>
      <c r="K11" s="52">
        <v>0</v>
      </c>
      <c r="L11" s="52">
        <v>0</v>
      </c>
      <c r="M11" s="52">
        <v>0</v>
      </c>
      <c r="N11" s="208">
        <v>56</v>
      </c>
      <c r="O11" s="208">
        <v>14</v>
      </c>
      <c r="P11" s="208">
        <v>42</v>
      </c>
      <c r="Q11" s="53">
        <v>672</v>
      </c>
      <c r="R11" s="53">
        <v>0</v>
      </c>
      <c r="S11" s="53">
        <v>31607</v>
      </c>
      <c r="T11" s="53">
        <v>0</v>
      </c>
      <c r="U11" s="53">
        <v>11625</v>
      </c>
      <c r="V11" s="53">
        <v>0</v>
      </c>
      <c r="W11" s="49"/>
      <c r="X11" s="9"/>
    </row>
    <row r="12" spans="1:24" ht="14.25">
      <c r="A12" s="15"/>
      <c r="B12" s="234" t="s">
        <v>4122</v>
      </c>
      <c r="C12" s="234"/>
      <c r="D12" s="234"/>
      <c r="E12" s="51">
        <v>0</v>
      </c>
      <c r="F12" s="52">
        <v>0</v>
      </c>
      <c r="G12" s="52">
        <v>0</v>
      </c>
      <c r="H12" s="52">
        <v>298</v>
      </c>
      <c r="I12" s="52">
        <v>190</v>
      </c>
      <c r="J12" s="52">
        <v>108</v>
      </c>
      <c r="K12" s="52">
        <v>0</v>
      </c>
      <c r="L12" s="52">
        <v>0</v>
      </c>
      <c r="M12" s="52">
        <v>0</v>
      </c>
      <c r="N12" s="208">
        <v>20</v>
      </c>
      <c r="O12" s="208">
        <v>3</v>
      </c>
      <c r="P12" s="208">
        <v>17</v>
      </c>
      <c r="Q12" s="53">
        <v>138</v>
      </c>
      <c r="R12" s="53">
        <v>0</v>
      </c>
      <c r="S12" s="53">
        <v>8945</v>
      </c>
      <c r="T12" s="53">
        <v>0</v>
      </c>
      <c r="U12" s="53">
        <v>1731</v>
      </c>
      <c r="V12" s="53">
        <v>0</v>
      </c>
      <c r="W12" s="49"/>
      <c r="X12" s="9"/>
    </row>
    <row r="13" spans="1:24" ht="14.25">
      <c r="A13" s="15"/>
      <c r="B13" s="234" t="s">
        <v>4123</v>
      </c>
      <c r="C13" s="234"/>
      <c r="D13" s="234"/>
      <c r="E13" s="51">
        <v>77</v>
      </c>
      <c r="F13" s="52">
        <v>44</v>
      </c>
      <c r="G13" s="52">
        <v>33</v>
      </c>
      <c r="H13" s="52">
        <v>519</v>
      </c>
      <c r="I13" s="52">
        <v>350</v>
      </c>
      <c r="J13" s="52">
        <v>169</v>
      </c>
      <c r="K13" s="52">
        <v>0</v>
      </c>
      <c r="L13" s="52">
        <v>0</v>
      </c>
      <c r="M13" s="52">
        <v>0</v>
      </c>
      <c r="N13" s="52">
        <v>36</v>
      </c>
      <c r="O13" s="52">
        <v>11</v>
      </c>
      <c r="P13" s="52">
        <v>25</v>
      </c>
      <c r="Q13" s="53">
        <v>534</v>
      </c>
      <c r="R13" s="53">
        <v>0</v>
      </c>
      <c r="S13" s="53">
        <v>22662</v>
      </c>
      <c r="T13" s="53">
        <v>0</v>
      </c>
      <c r="U13" s="53">
        <v>9894</v>
      </c>
      <c r="V13" s="53">
        <v>0</v>
      </c>
      <c r="W13" s="49"/>
      <c r="X13" s="9"/>
    </row>
    <row r="14" spans="1:24" ht="14.25">
      <c r="A14" s="31"/>
      <c r="B14" s="235"/>
      <c r="C14" s="235"/>
      <c r="D14" s="235"/>
      <c r="E14" s="3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49"/>
      <c r="X14" s="9"/>
    </row>
    <row r="15" spans="1:24" ht="12.75">
      <c r="A15" s="54" t="s">
        <v>4125</v>
      </c>
      <c r="B15" s="233" t="s">
        <v>4126</v>
      </c>
      <c r="C15" s="233"/>
      <c r="D15" s="233"/>
      <c r="E15" s="55">
        <v>61</v>
      </c>
      <c r="F15" s="53">
        <v>41</v>
      </c>
      <c r="G15" s="53">
        <v>20</v>
      </c>
      <c r="H15" s="53">
        <v>1659</v>
      </c>
      <c r="I15" s="53">
        <v>1110</v>
      </c>
      <c r="J15" s="53">
        <v>549</v>
      </c>
      <c r="K15" s="53">
        <v>7</v>
      </c>
      <c r="L15" s="53">
        <v>1</v>
      </c>
      <c r="M15" s="53">
        <v>6</v>
      </c>
      <c r="N15" s="209">
        <v>97</v>
      </c>
      <c r="O15" s="209">
        <v>23</v>
      </c>
      <c r="P15" s="209">
        <v>74</v>
      </c>
      <c r="Q15" s="53">
        <v>0</v>
      </c>
      <c r="R15" s="53">
        <v>0</v>
      </c>
      <c r="S15" s="53">
        <v>0</v>
      </c>
      <c r="T15" s="53">
        <v>14727</v>
      </c>
      <c r="U15" s="53">
        <v>0</v>
      </c>
      <c r="V15" s="53">
        <v>2265</v>
      </c>
      <c r="W15" s="49"/>
      <c r="X15" s="9"/>
    </row>
    <row r="16" spans="1:24" ht="12.75">
      <c r="A16" s="54" t="s">
        <v>4127</v>
      </c>
      <c r="B16" s="233" t="s">
        <v>4128</v>
      </c>
      <c r="C16" s="233"/>
      <c r="D16" s="233"/>
      <c r="E16" s="55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209">
        <v>10</v>
      </c>
      <c r="O16" s="209">
        <v>3</v>
      </c>
      <c r="P16" s="209">
        <v>7</v>
      </c>
      <c r="Q16" s="53">
        <v>0</v>
      </c>
      <c r="R16" s="53">
        <v>0</v>
      </c>
      <c r="S16" s="53">
        <v>3853</v>
      </c>
      <c r="T16" s="53">
        <v>0</v>
      </c>
      <c r="U16" s="53">
        <v>387</v>
      </c>
      <c r="V16" s="53">
        <v>0</v>
      </c>
      <c r="W16" s="49"/>
      <c r="X16" s="9"/>
    </row>
    <row r="17" spans="1:24" ht="12.75">
      <c r="A17" s="54" t="s">
        <v>4129</v>
      </c>
      <c r="B17" s="233" t="s">
        <v>4130</v>
      </c>
      <c r="C17" s="233"/>
      <c r="D17" s="233"/>
      <c r="E17" s="55">
        <v>0</v>
      </c>
      <c r="F17" s="53">
        <v>0</v>
      </c>
      <c r="G17" s="53">
        <v>0</v>
      </c>
      <c r="H17" s="53">
        <v>104</v>
      </c>
      <c r="I17" s="53">
        <v>60</v>
      </c>
      <c r="J17" s="53">
        <v>44</v>
      </c>
      <c r="K17" s="53">
        <v>0</v>
      </c>
      <c r="L17" s="53">
        <v>0</v>
      </c>
      <c r="M17" s="53">
        <v>0</v>
      </c>
      <c r="N17" s="53">
        <v>10</v>
      </c>
      <c r="O17" s="53">
        <v>0</v>
      </c>
      <c r="P17" s="53">
        <v>10</v>
      </c>
      <c r="Q17" s="53">
        <v>80</v>
      </c>
      <c r="R17" s="53">
        <v>0</v>
      </c>
      <c r="S17" s="53">
        <v>2799</v>
      </c>
      <c r="T17" s="53">
        <v>0</v>
      </c>
      <c r="U17" s="53">
        <v>768</v>
      </c>
      <c r="V17" s="53">
        <v>0</v>
      </c>
      <c r="W17" s="49"/>
      <c r="X17" s="9"/>
    </row>
    <row r="18" spans="1:24" ht="12.75">
      <c r="A18" s="54" t="s">
        <v>4131</v>
      </c>
      <c r="B18" s="233" t="s">
        <v>4132</v>
      </c>
      <c r="C18" s="233"/>
      <c r="D18" s="233"/>
      <c r="E18" s="55">
        <v>0</v>
      </c>
      <c r="F18" s="53">
        <v>0</v>
      </c>
      <c r="G18" s="53">
        <v>0</v>
      </c>
      <c r="H18" s="53">
        <v>125</v>
      </c>
      <c r="I18" s="53">
        <v>74</v>
      </c>
      <c r="J18" s="53">
        <v>51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37</v>
      </c>
      <c r="R18" s="53">
        <v>0</v>
      </c>
      <c r="S18" s="53">
        <v>1471</v>
      </c>
      <c r="T18" s="53">
        <v>0</v>
      </c>
      <c r="U18" s="53">
        <v>288</v>
      </c>
      <c r="V18" s="53">
        <v>0</v>
      </c>
      <c r="W18" s="49"/>
      <c r="X18" s="9"/>
    </row>
    <row r="19" spans="1:24" ht="12.75">
      <c r="A19" s="54" t="s">
        <v>4133</v>
      </c>
      <c r="B19" s="233" t="s">
        <v>4134</v>
      </c>
      <c r="C19" s="233"/>
      <c r="D19" s="233"/>
      <c r="E19" s="55">
        <v>0</v>
      </c>
      <c r="F19" s="53">
        <v>0</v>
      </c>
      <c r="G19" s="53">
        <v>0</v>
      </c>
      <c r="H19" s="53">
        <v>69</v>
      </c>
      <c r="I19" s="53">
        <v>56</v>
      </c>
      <c r="J19" s="53">
        <v>13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21</v>
      </c>
      <c r="R19" s="53">
        <v>0</v>
      </c>
      <c r="S19" s="53">
        <v>822</v>
      </c>
      <c r="T19" s="53">
        <v>0</v>
      </c>
      <c r="U19" s="53">
        <v>288</v>
      </c>
      <c r="V19" s="53">
        <v>0</v>
      </c>
      <c r="W19" s="49"/>
      <c r="X19" s="9"/>
    </row>
    <row r="20" spans="1:24" ht="12.75">
      <c r="A20" s="54" t="s">
        <v>4135</v>
      </c>
      <c r="B20" s="233" t="s">
        <v>4136</v>
      </c>
      <c r="C20" s="233"/>
      <c r="D20" s="233"/>
      <c r="E20" s="55">
        <v>0</v>
      </c>
      <c r="F20" s="53">
        <v>0</v>
      </c>
      <c r="G20" s="53">
        <v>0</v>
      </c>
      <c r="H20" s="53">
        <v>75</v>
      </c>
      <c r="I20" s="53">
        <v>62</v>
      </c>
      <c r="J20" s="53">
        <v>13</v>
      </c>
      <c r="K20" s="53">
        <v>0</v>
      </c>
      <c r="L20" s="53">
        <v>0</v>
      </c>
      <c r="M20" s="53">
        <v>0</v>
      </c>
      <c r="N20" s="53">
        <v>9</v>
      </c>
      <c r="O20" s="53">
        <v>0</v>
      </c>
      <c r="P20" s="53">
        <v>9</v>
      </c>
      <c r="Q20" s="53">
        <v>0</v>
      </c>
      <c r="R20" s="53">
        <v>33</v>
      </c>
      <c r="S20" s="53">
        <v>0</v>
      </c>
      <c r="T20" s="53">
        <v>1428</v>
      </c>
      <c r="U20" s="53">
        <v>0</v>
      </c>
      <c r="V20" s="53">
        <v>472</v>
      </c>
      <c r="W20" s="49"/>
      <c r="X20" s="9"/>
    </row>
    <row r="21" spans="1:24" ht="12.75">
      <c r="A21" s="54" t="s">
        <v>4137</v>
      </c>
      <c r="B21" s="233" t="s">
        <v>4138</v>
      </c>
      <c r="C21" s="233"/>
      <c r="D21" s="233"/>
      <c r="E21" s="55">
        <v>0</v>
      </c>
      <c r="F21" s="53">
        <v>0</v>
      </c>
      <c r="G21" s="53">
        <v>0</v>
      </c>
      <c r="H21" s="53">
        <v>35</v>
      </c>
      <c r="I21" s="53">
        <v>29</v>
      </c>
      <c r="J21" s="53">
        <v>6</v>
      </c>
      <c r="K21" s="53">
        <v>0</v>
      </c>
      <c r="L21" s="53">
        <v>0</v>
      </c>
      <c r="M21" s="53">
        <v>0</v>
      </c>
      <c r="N21" s="53">
        <v>7</v>
      </c>
      <c r="O21" s="53">
        <v>0</v>
      </c>
      <c r="P21" s="53">
        <v>7</v>
      </c>
      <c r="Q21" s="53">
        <v>0</v>
      </c>
      <c r="R21" s="53">
        <v>24</v>
      </c>
      <c r="S21" s="53">
        <v>0</v>
      </c>
      <c r="T21" s="53">
        <v>1267</v>
      </c>
      <c r="U21" s="53">
        <v>0</v>
      </c>
      <c r="V21" s="53">
        <v>549</v>
      </c>
      <c r="W21" s="49"/>
      <c r="X21" s="9"/>
    </row>
    <row r="22" spans="1:24" ht="12.75">
      <c r="A22" s="54" t="s">
        <v>4139</v>
      </c>
      <c r="B22" s="233" t="s">
        <v>4140</v>
      </c>
      <c r="C22" s="233"/>
      <c r="D22" s="233"/>
      <c r="E22" s="55">
        <v>0</v>
      </c>
      <c r="F22" s="53">
        <v>0</v>
      </c>
      <c r="G22" s="53">
        <v>0</v>
      </c>
      <c r="H22" s="53">
        <v>25</v>
      </c>
      <c r="I22" s="53">
        <v>21</v>
      </c>
      <c r="J22" s="53">
        <v>4</v>
      </c>
      <c r="K22" s="53">
        <v>0</v>
      </c>
      <c r="L22" s="53">
        <v>0</v>
      </c>
      <c r="M22" s="53">
        <v>0</v>
      </c>
      <c r="N22" s="53">
        <v>7</v>
      </c>
      <c r="O22" s="53">
        <v>0</v>
      </c>
      <c r="P22" s="53">
        <v>7</v>
      </c>
      <c r="Q22" s="53">
        <v>0</v>
      </c>
      <c r="R22" s="53">
        <v>19</v>
      </c>
      <c r="S22" s="53">
        <v>0</v>
      </c>
      <c r="T22" s="53">
        <v>681</v>
      </c>
      <c r="U22" s="53">
        <v>0</v>
      </c>
      <c r="V22" s="53">
        <v>404</v>
      </c>
      <c r="W22" s="49"/>
      <c r="X22" s="9"/>
    </row>
    <row r="23" spans="1:24" ht="12.75">
      <c r="A23" s="54" t="s">
        <v>4141</v>
      </c>
      <c r="B23" s="233" t="s">
        <v>4142</v>
      </c>
      <c r="C23" s="233"/>
      <c r="D23" s="233"/>
      <c r="E23" s="55">
        <v>0</v>
      </c>
      <c r="F23" s="53">
        <v>0</v>
      </c>
      <c r="G23" s="53">
        <v>0</v>
      </c>
      <c r="H23" s="53">
        <v>51</v>
      </c>
      <c r="I23" s="53">
        <v>39</v>
      </c>
      <c r="J23" s="53">
        <v>12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15</v>
      </c>
      <c r="S23" s="53">
        <v>0</v>
      </c>
      <c r="T23" s="53">
        <v>629</v>
      </c>
      <c r="U23" s="53">
        <v>0</v>
      </c>
      <c r="V23" s="53">
        <v>319</v>
      </c>
      <c r="W23" s="49"/>
      <c r="X23" s="9"/>
    </row>
    <row r="24" spans="1:24" ht="12.75">
      <c r="A24" s="54" t="s">
        <v>4143</v>
      </c>
      <c r="B24" s="233" t="s">
        <v>4144</v>
      </c>
      <c r="C24" s="233"/>
      <c r="D24" s="233"/>
      <c r="E24" s="55">
        <v>0</v>
      </c>
      <c r="F24" s="53">
        <v>0</v>
      </c>
      <c r="G24" s="53">
        <v>0</v>
      </c>
      <c r="H24" s="53">
        <v>99</v>
      </c>
      <c r="I24" s="53">
        <v>57</v>
      </c>
      <c r="J24" s="53">
        <v>42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32</v>
      </c>
      <c r="S24" s="53">
        <v>0</v>
      </c>
      <c r="T24" s="53">
        <v>1441</v>
      </c>
      <c r="U24" s="53">
        <v>0</v>
      </c>
      <c r="V24" s="53">
        <v>506</v>
      </c>
      <c r="W24" s="49"/>
      <c r="X24" s="9"/>
    </row>
    <row r="25" spans="1:24" ht="12.75">
      <c r="A25" s="54" t="s">
        <v>4145</v>
      </c>
      <c r="B25" s="233" t="s">
        <v>4146</v>
      </c>
      <c r="C25" s="233"/>
      <c r="D25" s="233"/>
      <c r="E25" s="55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99</v>
      </c>
      <c r="R25" s="53">
        <v>97</v>
      </c>
      <c r="S25" s="53">
        <v>3037</v>
      </c>
      <c r="T25" s="53">
        <v>3065</v>
      </c>
      <c r="U25" s="53">
        <v>765</v>
      </c>
      <c r="V25" s="53">
        <v>1354</v>
      </c>
      <c r="W25" s="49"/>
      <c r="X25" s="9"/>
    </row>
    <row r="26" spans="1:24" ht="12.75">
      <c r="A26" s="54" t="s">
        <v>4147</v>
      </c>
      <c r="B26" s="233" t="s">
        <v>4148</v>
      </c>
      <c r="C26" s="233"/>
      <c r="D26" s="233"/>
      <c r="E26" s="55">
        <v>0</v>
      </c>
      <c r="F26" s="53">
        <v>0</v>
      </c>
      <c r="G26" s="53">
        <v>0</v>
      </c>
      <c r="H26" s="53">
        <v>354</v>
      </c>
      <c r="I26" s="53">
        <v>229</v>
      </c>
      <c r="J26" s="53">
        <v>125</v>
      </c>
      <c r="K26" s="53">
        <v>0</v>
      </c>
      <c r="L26" s="53">
        <v>0</v>
      </c>
      <c r="M26" s="53">
        <v>0</v>
      </c>
      <c r="N26" s="53">
        <v>17</v>
      </c>
      <c r="O26" s="53">
        <v>1</v>
      </c>
      <c r="P26" s="53">
        <v>16</v>
      </c>
      <c r="Q26" s="53">
        <v>55</v>
      </c>
      <c r="R26" s="53">
        <v>42</v>
      </c>
      <c r="S26" s="53">
        <v>3499</v>
      </c>
      <c r="T26" s="53">
        <v>2766</v>
      </c>
      <c r="U26" s="53">
        <v>700</v>
      </c>
      <c r="V26" s="53">
        <v>957</v>
      </c>
      <c r="W26" s="49"/>
      <c r="X26" s="9"/>
    </row>
    <row r="27" spans="1:24" ht="12.75">
      <c r="A27" s="54" t="s">
        <v>4149</v>
      </c>
      <c r="B27" s="233" t="s">
        <v>4150</v>
      </c>
      <c r="C27" s="233"/>
      <c r="D27" s="233"/>
      <c r="E27" s="55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12</v>
      </c>
      <c r="R27" s="53">
        <v>0</v>
      </c>
      <c r="S27" s="53">
        <v>464</v>
      </c>
      <c r="T27" s="53">
        <v>0</v>
      </c>
      <c r="U27" s="53">
        <v>209</v>
      </c>
      <c r="V27" s="53">
        <v>0</v>
      </c>
      <c r="W27" s="49"/>
      <c r="X27" s="9"/>
    </row>
    <row r="28" spans="1:24" ht="12.75">
      <c r="A28" s="54" t="s">
        <v>4151</v>
      </c>
      <c r="B28" s="233" t="s">
        <v>4152</v>
      </c>
      <c r="C28" s="233"/>
      <c r="D28" s="233"/>
      <c r="E28" s="55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20</v>
      </c>
      <c r="R28" s="53">
        <v>0</v>
      </c>
      <c r="S28" s="53">
        <v>966</v>
      </c>
      <c r="T28" s="53">
        <v>0</v>
      </c>
      <c r="U28" s="53">
        <v>478</v>
      </c>
      <c r="V28" s="53">
        <v>0</v>
      </c>
      <c r="W28" s="49"/>
      <c r="X28" s="9"/>
    </row>
    <row r="29" spans="1:24" ht="12.75">
      <c r="A29" s="54" t="s">
        <v>4153</v>
      </c>
      <c r="B29" s="233" t="s">
        <v>4154</v>
      </c>
      <c r="C29" s="233"/>
      <c r="D29" s="233"/>
      <c r="E29" s="55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18</v>
      </c>
      <c r="R29" s="53">
        <v>0</v>
      </c>
      <c r="S29" s="53">
        <v>764</v>
      </c>
      <c r="T29" s="53">
        <v>0</v>
      </c>
      <c r="U29" s="53">
        <v>328</v>
      </c>
      <c r="V29" s="53">
        <v>0</v>
      </c>
      <c r="W29" s="49"/>
      <c r="X29" s="9"/>
    </row>
    <row r="30" spans="1:24" ht="12.75">
      <c r="A30" s="54" t="s">
        <v>4155</v>
      </c>
      <c r="B30" s="233" t="s">
        <v>4156</v>
      </c>
      <c r="C30" s="233"/>
      <c r="D30" s="233"/>
      <c r="E30" s="55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12</v>
      </c>
      <c r="R30" s="53">
        <v>0</v>
      </c>
      <c r="S30" s="53">
        <v>385</v>
      </c>
      <c r="T30" s="53">
        <v>0</v>
      </c>
      <c r="U30" s="53">
        <v>173</v>
      </c>
      <c r="V30" s="53">
        <v>0</v>
      </c>
      <c r="W30" s="49"/>
      <c r="X30" s="9"/>
    </row>
    <row r="31" spans="1:24" ht="12.75">
      <c r="A31" s="54" t="s">
        <v>4157</v>
      </c>
      <c r="B31" s="233" t="s">
        <v>4158</v>
      </c>
      <c r="C31" s="233"/>
      <c r="D31" s="233"/>
      <c r="E31" s="55">
        <v>0</v>
      </c>
      <c r="F31" s="53">
        <v>0</v>
      </c>
      <c r="G31" s="53">
        <v>0</v>
      </c>
      <c r="H31" s="53">
        <v>55</v>
      </c>
      <c r="I31" s="53">
        <v>36</v>
      </c>
      <c r="J31" s="53">
        <v>19</v>
      </c>
      <c r="K31" s="53">
        <v>0</v>
      </c>
      <c r="L31" s="53">
        <v>0</v>
      </c>
      <c r="M31" s="53">
        <v>0</v>
      </c>
      <c r="N31" s="53">
        <v>5</v>
      </c>
      <c r="O31" s="53">
        <v>2</v>
      </c>
      <c r="P31" s="53">
        <v>3</v>
      </c>
      <c r="Q31" s="53">
        <v>32</v>
      </c>
      <c r="R31" s="53">
        <v>0</v>
      </c>
      <c r="S31" s="53">
        <v>1447</v>
      </c>
      <c r="T31" s="53">
        <v>0</v>
      </c>
      <c r="U31" s="53">
        <v>488</v>
      </c>
      <c r="V31" s="53">
        <v>0</v>
      </c>
      <c r="W31" s="49"/>
      <c r="X31" s="9"/>
    </row>
    <row r="32" spans="1:24" ht="12.75">
      <c r="A32" s="54" t="s">
        <v>4159</v>
      </c>
      <c r="B32" s="233" t="s">
        <v>4160</v>
      </c>
      <c r="C32" s="233"/>
      <c r="D32" s="233"/>
      <c r="E32" s="55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3</v>
      </c>
      <c r="O32" s="53">
        <v>3</v>
      </c>
      <c r="P32" s="53">
        <v>0</v>
      </c>
      <c r="Q32" s="53">
        <v>14</v>
      </c>
      <c r="R32" s="53">
        <v>0</v>
      </c>
      <c r="S32" s="53">
        <v>582</v>
      </c>
      <c r="T32" s="53">
        <v>0</v>
      </c>
      <c r="U32" s="53">
        <v>347</v>
      </c>
      <c r="V32" s="53">
        <v>0</v>
      </c>
      <c r="W32" s="49"/>
      <c r="X32" s="9"/>
    </row>
    <row r="33" spans="1:24" ht="12.75">
      <c r="A33" s="54" t="s">
        <v>4161</v>
      </c>
      <c r="B33" s="233" t="s">
        <v>4162</v>
      </c>
      <c r="C33" s="233"/>
      <c r="D33" s="233"/>
      <c r="E33" s="55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7</v>
      </c>
      <c r="R33" s="53">
        <v>0</v>
      </c>
      <c r="S33" s="53">
        <v>259</v>
      </c>
      <c r="T33" s="53">
        <v>0</v>
      </c>
      <c r="U33" s="53">
        <v>90</v>
      </c>
      <c r="V33" s="53">
        <v>0</v>
      </c>
      <c r="W33" s="49"/>
      <c r="X33" s="9"/>
    </row>
    <row r="34" spans="1:24" ht="12.75">
      <c r="A34" s="54" t="s">
        <v>4163</v>
      </c>
      <c r="B34" s="233" t="s">
        <v>4164</v>
      </c>
      <c r="C34" s="233"/>
      <c r="D34" s="233"/>
      <c r="E34" s="55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2</v>
      </c>
      <c r="O34" s="53">
        <v>1</v>
      </c>
      <c r="P34" s="53">
        <v>1</v>
      </c>
      <c r="Q34" s="53">
        <v>5</v>
      </c>
      <c r="R34" s="53">
        <v>0</v>
      </c>
      <c r="S34" s="53">
        <v>243</v>
      </c>
      <c r="T34" s="53">
        <v>0</v>
      </c>
      <c r="U34" s="53">
        <v>144</v>
      </c>
      <c r="V34" s="53">
        <v>0</v>
      </c>
      <c r="W34" s="49"/>
      <c r="X34" s="9"/>
    </row>
    <row r="35" spans="1:24" ht="12.75">
      <c r="A35" s="54" t="s">
        <v>4165</v>
      </c>
      <c r="B35" s="233" t="s">
        <v>4166</v>
      </c>
      <c r="C35" s="233"/>
      <c r="D35" s="233"/>
      <c r="E35" s="55">
        <v>0</v>
      </c>
      <c r="F35" s="53">
        <v>0</v>
      </c>
      <c r="G35" s="53">
        <v>0</v>
      </c>
      <c r="H35" s="53">
        <v>43</v>
      </c>
      <c r="I35" s="53">
        <v>30</v>
      </c>
      <c r="J35" s="53">
        <v>13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20</v>
      </c>
      <c r="R35" s="53">
        <v>0</v>
      </c>
      <c r="S35" s="53">
        <v>600</v>
      </c>
      <c r="T35" s="53">
        <v>0</v>
      </c>
      <c r="U35" s="53">
        <v>278</v>
      </c>
      <c r="V35" s="53">
        <v>0</v>
      </c>
      <c r="W35" s="49"/>
      <c r="X35" s="9"/>
    </row>
    <row r="36" spans="1:24" ht="12.75">
      <c r="A36" s="54" t="s">
        <v>4167</v>
      </c>
      <c r="B36" s="233" t="s">
        <v>4168</v>
      </c>
      <c r="C36" s="233"/>
      <c r="D36" s="233"/>
      <c r="E36" s="55">
        <v>0</v>
      </c>
      <c r="F36" s="53">
        <v>0</v>
      </c>
      <c r="G36" s="53">
        <v>0</v>
      </c>
      <c r="H36" s="53">
        <v>111</v>
      </c>
      <c r="I36" s="53">
        <v>92</v>
      </c>
      <c r="J36" s="53">
        <v>19</v>
      </c>
      <c r="K36" s="53">
        <v>0</v>
      </c>
      <c r="L36" s="53">
        <v>0</v>
      </c>
      <c r="M36" s="53">
        <v>0</v>
      </c>
      <c r="N36" s="53">
        <v>2</v>
      </c>
      <c r="O36" s="53">
        <v>0</v>
      </c>
      <c r="P36" s="53">
        <v>2</v>
      </c>
      <c r="Q36" s="53">
        <v>25</v>
      </c>
      <c r="R36" s="53">
        <v>0</v>
      </c>
      <c r="S36" s="53">
        <v>1168</v>
      </c>
      <c r="T36" s="53">
        <v>0</v>
      </c>
      <c r="U36" s="53">
        <v>594</v>
      </c>
      <c r="V36" s="53">
        <v>0</v>
      </c>
      <c r="W36" s="49"/>
      <c r="X36" s="9"/>
    </row>
    <row r="37" spans="1:24" ht="12.75">
      <c r="A37" s="54" t="s">
        <v>4169</v>
      </c>
      <c r="B37" s="233" t="s">
        <v>4170</v>
      </c>
      <c r="C37" s="233"/>
      <c r="D37" s="233"/>
      <c r="E37" s="55">
        <v>12</v>
      </c>
      <c r="F37" s="53">
        <v>8</v>
      </c>
      <c r="G37" s="53">
        <v>4</v>
      </c>
      <c r="H37" s="53">
        <v>40</v>
      </c>
      <c r="I37" s="53">
        <v>30</v>
      </c>
      <c r="J37" s="53">
        <v>10</v>
      </c>
      <c r="K37" s="53">
        <v>0</v>
      </c>
      <c r="L37" s="53">
        <v>0</v>
      </c>
      <c r="M37" s="53">
        <v>0</v>
      </c>
      <c r="N37" s="53">
        <v>2</v>
      </c>
      <c r="O37" s="53">
        <v>1</v>
      </c>
      <c r="P37" s="53">
        <v>1</v>
      </c>
      <c r="Q37" s="53">
        <v>19</v>
      </c>
      <c r="R37" s="53">
        <v>0</v>
      </c>
      <c r="S37" s="53">
        <v>721</v>
      </c>
      <c r="T37" s="53">
        <v>0</v>
      </c>
      <c r="U37" s="53">
        <v>338</v>
      </c>
      <c r="V37" s="53">
        <v>0</v>
      </c>
      <c r="W37" s="49"/>
      <c r="X37" s="9"/>
    </row>
    <row r="38" spans="1:24" ht="12.75">
      <c r="A38" s="54" t="s">
        <v>4171</v>
      </c>
      <c r="B38" s="233" t="s">
        <v>4172</v>
      </c>
      <c r="C38" s="233"/>
      <c r="D38" s="233"/>
      <c r="E38" s="55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1</v>
      </c>
      <c r="O38" s="53">
        <v>0</v>
      </c>
      <c r="P38" s="53">
        <v>1</v>
      </c>
      <c r="Q38" s="53">
        <v>4</v>
      </c>
      <c r="R38" s="53">
        <v>0</v>
      </c>
      <c r="S38" s="53">
        <v>109</v>
      </c>
      <c r="T38" s="53">
        <v>0</v>
      </c>
      <c r="U38" s="53">
        <v>57</v>
      </c>
      <c r="V38" s="53">
        <v>0</v>
      </c>
      <c r="W38" s="49"/>
      <c r="X38" s="9"/>
    </row>
    <row r="39" spans="1:24" ht="12.75">
      <c r="A39" s="54" t="s">
        <v>4173</v>
      </c>
      <c r="B39" s="233" t="s">
        <v>4174</v>
      </c>
      <c r="C39" s="233"/>
      <c r="D39" s="233"/>
      <c r="E39" s="55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18</v>
      </c>
      <c r="R39" s="53">
        <v>0</v>
      </c>
      <c r="S39" s="53">
        <v>642</v>
      </c>
      <c r="T39" s="53">
        <v>0</v>
      </c>
      <c r="U39" s="53">
        <v>206</v>
      </c>
      <c r="V39" s="53">
        <v>0</v>
      </c>
      <c r="W39" s="49"/>
      <c r="X39" s="9"/>
    </row>
    <row r="40" spans="1:24" ht="12.75">
      <c r="A40" s="54" t="s">
        <v>4175</v>
      </c>
      <c r="B40" s="233" t="s">
        <v>4176</v>
      </c>
      <c r="C40" s="233"/>
      <c r="D40" s="233"/>
      <c r="E40" s="55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23</v>
      </c>
      <c r="R40" s="53">
        <v>0</v>
      </c>
      <c r="S40" s="53">
        <v>1079</v>
      </c>
      <c r="T40" s="53">
        <v>0</v>
      </c>
      <c r="U40" s="53">
        <v>594</v>
      </c>
      <c r="V40" s="53">
        <v>0</v>
      </c>
      <c r="W40" s="49"/>
      <c r="X40" s="9"/>
    </row>
    <row r="41" spans="1:24" ht="12.75">
      <c r="A41" s="54" t="s">
        <v>4177</v>
      </c>
      <c r="B41" s="233" t="s">
        <v>4178</v>
      </c>
      <c r="C41" s="233"/>
      <c r="D41" s="233"/>
      <c r="E41" s="55">
        <v>9</v>
      </c>
      <c r="F41" s="53">
        <v>4</v>
      </c>
      <c r="G41" s="53">
        <v>5</v>
      </c>
      <c r="H41" s="53">
        <v>13</v>
      </c>
      <c r="I41" s="53">
        <v>7</v>
      </c>
      <c r="J41" s="53">
        <v>6</v>
      </c>
      <c r="K41" s="53">
        <v>0</v>
      </c>
      <c r="L41" s="53">
        <v>0</v>
      </c>
      <c r="M41" s="53">
        <v>0</v>
      </c>
      <c r="N41" s="53">
        <v>1</v>
      </c>
      <c r="O41" s="53">
        <v>0</v>
      </c>
      <c r="P41" s="53">
        <v>1</v>
      </c>
      <c r="Q41" s="53">
        <v>12</v>
      </c>
      <c r="R41" s="53">
        <v>0</v>
      </c>
      <c r="S41" s="53">
        <v>353</v>
      </c>
      <c r="T41" s="53">
        <v>0</v>
      </c>
      <c r="U41" s="53">
        <v>278</v>
      </c>
      <c r="V41" s="53">
        <v>0</v>
      </c>
      <c r="W41" s="49"/>
      <c r="X41" s="9"/>
    </row>
    <row r="42" spans="1:24" ht="12.75">
      <c r="A42" s="54" t="s">
        <v>4179</v>
      </c>
      <c r="B42" s="233" t="s">
        <v>4180</v>
      </c>
      <c r="C42" s="233"/>
      <c r="D42" s="233"/>
      <c r="E42" s="55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27</v>
      </c>
      <c r="R42" s="53">
        <v>0</v>
      </c>
      <c r="S42" s="53">
        <v>1018</v>
      </c>
      <c r="T42" s="53">
        <v>0</v>
      </c>
      <c r="U42" s="53">
        <v>252</v>
      </c>
      <c r="V42" s="53">
        <v>0</v>
      </c>
      <c r="W42" s="49"/>
      <c r="X42" s="9"/>
    </row>
    <row r="43" spans="1:24" ht="12.75">
      <c r="A43" s="54" t="s">
        <v>4181</v>
      </c>
      <c r="B43" s="233" t="s">
        <v>4182</v>
      </c>
      <c r="C43" s="233"/>
      <c r="D43" s="233"/>
      <c r="E43" s="55">
        <v>4</v>
      </c>
      <c r="F43" s="53">
        <v>2</v>
      </c>
      <c r="G43" s="53">
        <v>2</v>
      </c>
      <c r="H43" s="53">
        <v>18</v>
      </c>
      <c r="I43" s="53">
        <v>12</v>
      </c>
      <c r="J43" s="53">
        <v>6</v>
      </c>
      <c r="K43" s="53">
        <v>0</v>
      </c>
      <c r="L43" s="53">
        <v>0</v>
      </c>
      <c r="M43" s="53">
        <v>0</v>
      </c>
      <c r="N43" s="53">
        <v>1</v>
      </c>
      <c r="O43" s="53">
        <v>0</v>
      </c>
      <c r="P43" s="53">
        <v>1</v>
      </c>
      <c r="Q43" s="53">
        <v>8</v>
      </c>
      <c r="R43" s="53">
        <v>0</v>
      </c>
      <c r="S43" s="53">
        <v>356</v>
      </c>
      <c r="T43" s="53">
        <v>0</v>
      </c>
      <c r="U43" s="53">
        <v>150</v>
      </c>
      <c r="V43" s="53">
        <v>0</v>
      </c>
      <c r="W43" s="49"/>
      <c r="X43" s="9"/>
    </row>
    <row r="44" spans="1:24" ht="12.75">
      <c r="A44" s="54" t="s">
        <v>4183</v>
      </c>
      <c r="B44" s="233" t="s">
        <v>4184</v>
      </c>
      <c r="C44" s="233"/>
      <c r="D44" s="233"/>
      <c r="E44" s="55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24</v>
      </c>
      <c r="R44" s="53">
        <v>0</v>
      </c>
      <c r="S44" s="53">
        <v>686</v>
      </c>
      <c r="T44" s="53">
        <v>0</v>
      </c>
      <c r="U44" s="53">
        <v>239</v>
      </c>
      <c r="V44" s="53">
        <v>0</v>
      </c>
      <c r="W44" s="49"/>
      <c r="X44" s="9"/>
    </row>
    <row r="45" spans="1:24" ht="12.75">
      <c r="A45" s="54" t="s">
        <v>4185</v>
      </c>
      <c r="B45" s="233" t="s">
        <v>4186</v>
      </c>
      <c r="C45" s="233"/>
      <c r="D45" s="233"/>
      <c r="E45" s="55">
        <v>2</v>
      </c>
      <c r="F45" s="53">
        <v>0</v>
      </c>
      <c r="G45" s="53">
        <v>2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2</v>
      </c>
      <c r="O45" s="53">
        <v>0</v>
      </c>
      <c r="P45" s="53">
        <v>2</v>
      </c>
      <c r="Q45" s="53">
        <v>1</v>
      </c>
      <c r="R45" s="53">
        <v>0</v>
      </c>
      <c r="S45" s="53">
        <v>51</v>
      </c>
      <c r="T45" s="53">
        <v>0</v>
      </c>
      <c r="U45" s="53">
        <v>49</v>
      </c>
      <c r="V45" s="53">
        <v>0</v>
      </c>
      <c r="W45" s="49"/>
      <c r="X45" s="9"/>
    </row>
    <row r="46" spans="1:24" ht="12.75">
      <c r="A46" s="54" t="s">
        <v>4187</v>
      </c>
      <c r="B46" s="233" t="s">
        <v>4188</v>
      </c>
      <c r="C46" s="233"/>
      <c r="D46" s="233"/>
      <c r="E46" s="55">
        <v>6</v>
      </c>
      <c r="F46" s="53">
        <v>5</v>
      </c>
      <c r="G46" s="53">
        <v>1</v>
      </c>
      <c r="H46" s="53">
        <v>25</v>
      </c>
      <c r="I46" s="53">
        <v>16</v>
      </c>
      <c r="J46" s="53">
        <v>9</v>
      </c>
      <c r="K46" s="53">
        <v>0</v>
      </c>
      <c r="L46" s="53">
        <v>0</v>
      </c>
      <c r="M46" s="53">
        <v>0</v>
      </c>
      <c r="N46" s="53">
        <v>3</v>
      </c>
      <c r="O46" s="53">
        <v>0</v>
      </c>
      <c r="P46" s="53">
        <v>3</v>
      </c>
      <c r="Q46" s="53">
        <v>10</v>
      </c>
      <c r="R46" s="53">
        <v>0</v>
      </c>
      <c r="S46" s="53">
        <v>597</v>
      </c>
      <c r="T46" s="53">
        <v>0</v>
      </c>
      <c r="U46" s="53">
        <v>338</v>
      </c>
      <c r="V46" s="53">
        <v>0</v>
      </c>
      <c r="W46" s="49"/>
      <c r="X46" s="9"/>
    </row>
    <row r="47" spans="1:24" ht="12.75">
      <c r="A47" s="54" t="s">
        <v>4189</v>
      </c>
      <c r="B47" s="233" t="s">
        <v>4190</v>
      </c>
      <c r="C47" s="233"/>
      <c r="D47" s="233"/>
      <c r="E47" s="55">
        <v>14</v>
      </c>
      <c r="F47" s="53">
        <v>10</v>
      </c>
      <c r="G47" s="53">
        <v>4</v>
      </c>
      <c r="H47" s="53">
        <v>25</v>
      </c>
      <c r="I47" s="53">
        <v>19</v>
      </c>
      <c r="J47" s="53">
        <v>6</v>
      </c>
      <c r="K47" s="53">
        <v>0</v>
      </c>
      <c r="L47" s="53">
        <v>0</v>
      </c>
      <c r="M47" s="53">
        <v>0</v>
      </c>
      <c r="N47" s="53">
        <v>1</v>
      </c>
      <c r="O47" s="53">
        <v>0</v>
      </c>
      <c r="P47" s="53">
        <v>1</v>
      </c>
      <c r="Q47" s="53">
        <v>15</v>
      </c>
      <c r="R47" s="53">
        <v>0</v>
      </c>
      <c r="S47" s="53">
        <v>705</v>
      </c>
      <c r="T47" s="53">
        <v>0</v>
      </c>
      <c r="U47" s="53">
        <v>419</v>
      </c>
      <c r="V47" s="53">
        <v>0</v>
      </c>
      <c r="W47" s="49"/>
      <c r="X47" s="9"/>
    </row>
    <row r="48" spans="1:24" ht="12.75">
      <c r="A48" s="54" t="s">
        <v>4191</v>
      </c>
      <c r="B48" s="233" t="s">
        <v>4192</v>
      </c>
      <c r="C48" s="233"/>
      <c r="D48" s="233"/>
      <c r="E48" s="55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28</v>
      </c>
      <c r="R48" s="53">
        <v>0</v>
      </c>
      <c r="S48" s="53">
        <v>1395</v>
      </c>
      <c r="T48" s="53">
        <v>0</v>
      </c>
      <c r="U48" s="53">
        <v>589</v>
      </c>
      <c r="V48" s="53">
        <v>0</v>
      </c>
      <c r="W48" s="49"/>
      <c r="X48" s="9"/>
    </row>
    <row r="49" spans="1:24" ht="12.75">
      <c r="A49" s="54" t="s">
        <v>4193</v>
      </c>
      <c r="B49" s="233" t="s">
        <v>4194</v>
      </c>
      <c r="C49" s="233"/>
      <c r="D49" s="233"/>
      <c r="E49" s="55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4</v>
      </c>
      <c r="O49" s="53">
        <v>0</v>
      </c>
      <c r="P49" s="53">
        <v>4</v>
      </c>
      <c r="Q49" s="53">
        <v>6</v>
      </c>
      <c r="R49" s="53">
        <v>0</v>
      </c>
      <c r="S49" s="53">
        <v>334</v>
      </c>
      <c r="T49" s="53">
        <v>0</v>
      </c>
      <c r="U49" s="53">
        <v>267</v>
      </c>
      <c r="V49" s="53">
        <v>0</v>
      </c>
      <c r="W49" s="49"/>
      <c r="X49" s="9"/>
    </row>
    <row r="50" spans="1:24" ht="12.75">
      <c r="A50" s="54" t="s">
        <v>4195</v>
      </c>
      <c r="B50" s="233" t="s">
        <v>4196</v>
      </c>
      <c r="C50" s="233"/>
      <c r="D50" s="233"/>
      <c r="E50" s="55">
        <v>0</v>
      </c>
      <c r="F50" s="53">
        <v>0</v>
      </c>
      <c r="G50" s="53">
        <v>0</v>
      </c>
      <c r="H50" s="53">
        <v>23</v>
      </c>
      <c r="I50" s="53">
        <v>16</v>
      </c>
      <c r="J50" s="53">
        <v>7</v>
      </c>
      <c r="K50" s="53">
        <v>0</v>
      </c>
      <c r="L50" s="53">
        <v>0</v>
      </c>
      <c r="M50" s="53">
        <v>0</v>
      </c>
      <c r="N50" s="53">
        <v>3</v>
      </c>
      <c r="O50" s="53">
        <v>1</v>
      </c>
      <c r="P50" s="53">
        <v>2</v>
      </c>
      <c r="Q50" s="53">
        <v>13</v>
      </c>
      <c r="R50" s="53">
        <v>0</v>
      </c>
      <c r="S50" s="53">
        <v>733</v>
      </c>
      <c r="T50" s="53">
        <v>0</v>
      </c>
      <c r="U50" s="53">
        <v>488</v>
      </c>
      <c r="V50" s="53">
        <v>0</v>
      </c>
      <c r="W50" s="49"/>
      <c r="X50" s="9"/>
    </row>
    <row r="51" spans="1:24" ht="12.75">
      <c r="A51" s="54" t="s">
        <v>4197</v>
      </c>
      <c r="B51" s="233" t="s">
        <v>4198</v>
      </c>
      <c r="C51" s="233"/>
      <c r="D51" s="233"/>
      <c r="E51" s="55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2</v>
      </c>
      <c r="O51" s="53">
        <v>2</v>
      </c>
      <c r="P51" s="53">
        <v>0</v>
      </c>
      <c r="Q51" s="53">
        <v>8</v>
      </c>
      <c r="R51" s="53">
        <v>0</v>
      </c>
      <c r="S51" s="53">
        <v>332</v>
      </c>
      <c r="T51" s="53">
        <v>0</v>
      </c>
      <c r="U51" s="53">
        <v>154</v>
      </c>
      <c r="V51" s="53">
        <v>0</v>
      </c>
      <c r="W51" s="49"/>
      <c r="X51" s="9"/>
    </row>
    <row r="52" spans="1:24" ht="12.75">
      <c r="A52" s="54" t="s">
        <v>4199</v>
      </c>
      <c r="B52" s="233" t="s">
        <v>4200</v>
      </c>
      <c r="C52" s="233"/>
      <c r="D52" s="233"/>
      <c r="E52" s="55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13</v>
      </c>
      <c r="R52" s="53">
        <v>0</v>
      </c>
      <c r="S52" s="53">
        <v>470</v>
      </c>
      <c r="T52" s="53">
        <v>0</v>
      </c>
      <c r="U52" s="53">
        <v>103</v>
      </c>
      <c r="V52" s="53">
        <v>0</v>
      </c>
      <c r="W52" s="49"/>
      <c r="X52" s="9"/>
    </row>
    <row r="53" spans="1:24" ht="12.75">
      <c r="A53" s="54" t="s">
        <v>4201</v>
      </c>
      <c r="B53" s="233" t="s">
        <v>4202</v>
      </c>
      <c r="C53" s="233"/>
      <c r="D53" s="233"/>
      <c r="E53" s="55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6</v>
      </c>
      <c r="R53" s="53">
        <v>0</v>
      </c>
      <c r="S53" s="53">
        <v>344</v>
      </c>
      <c r="T53" s="53">
        <v>0</v>
      </c>
      <c r="U53" s="53">
        <v>150</v>
      </c>
      <c r="V53" s="53">
        <v>0</v>
      </c>
      <c r="W53" s="49"/>
      <c r="X53" s="9"/>
    </row>
    <row r="54" spans="1:24" ht="12.75">
      <c r="A54" s="54" t="s">
        <v>4203</v>
      </c>
      <c r="B54" s="233" t="s">
        <v>4204</v>
      </c>
      <c r="C54" s="233"/>
      <c r="D54" s="233"/>
      <c r="E54" s="55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29</v>
      </c>
      <c r="R54" s="53">
        <v>0</v>
      </c>
      <c r="S54" s="53">
        <v>1457</v>
      </c>
      <c r="T54" s="53">
        <v>0</v>
      </c>
      <c r="U54" s="53">
        <v>397</v>
      </c>
      <c r="V54" s="53">
        <v>0</v>
      </c>
      <c r="W54" s="49"/>
      <c r="X54" s="9"/>
    </row>
    <row r="55" spans="1:24" ht="12.75">
      <c r="A55" s="54" t="s">
        <v>4205</v>
      </c>
      <c r="B55" s="233" t="s">
        <v>4206</v>
      </c>
      <c r="C55" s="233"/>
      <c r="D55" s="233"/>
      <c r="E55" s="55">
        <v>5</v>
      </c>
      <c r="F55" s="53">
        <v>5</v>
      </c>
      <c r="G55" s="53">
        <v>0</v>
      </c>
      <c r="H55" s="53">
        <v>9</v>
      </c>
      <c r="I55" s="53">
        <v>4</v>
      </c>
      <c r="J55" s="53">
        <v>5</v>
      </c>
      <c r="K55" s="53">
        <v>0</v>
      </c>
      <c r="L55" s="53">
        <v>0</v>
      </c>
      <c r="M55" s="53">
        <v>0</v>
      </c>
      <c r="N55" s="53">
        <v>3</v>
      </c>
      <c r="O55" s="53">
        <v>1</v>
      </c>
      <c r="P55" s="53">
        <v>2</v>
      </c>
      <c r="Q55" s="53">
        <v>8</v>
      </c>
      <c r="R55" s="53">
        <v>0</v>
      </c>
      <c r="S55" s="53">
        <v>246</v>
      </c>
      <c r="T55" s="53">
        <v>0</v>
      </c>
      <c r="U55" s="53">
        <v>100</v>
      </c>
      <c r="V55" s="53">
        <v>0</v>
      </c>
      <c r="W55" s="49"/>
      <c r="X55" s="9"/>
    </row>
    <row r="56" spans="1:24" ht="12.75">
      <c r="A56" s="54" t="s">
        <v>4207</v>
      </c>
      <c r="B56" s="233" t="s">
        <v>4208</v>
      </c>
      <c r="C56" s="233"/>
      <c r="D56" s="233"/>
      <c r="E56" s="55">
        <v>8</v>
      </c>
      <c r="F56" s="53">
        <v>2</v>
      </c>
      <c r="G56" s="53">
        <v>6</v>
      </c>
      <c r="H56" s="53">
        <v>11</v>
      </c>
      <c r="I56" s="53">
        <v>7</v>
      </c>
      <c r="J56" s="53">
        <v>4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10</v>
      </c>
      <c r="R56" s="53">
        <v>0</v>
      </c>
      <c r="S56" s="53">
        <v>336</v>
      </c>
      <c r="T56" s="53">
        <v>0</v>
      </c>
      <c r="U56" s="53">
        <v>240</v>
      </c>
      <c r="V56" s="53">
        <v>0</v>
      </c>
      <c r="W56" s="49"/>
      <c r="X56" s="9"/>
    </row>
    <row r="57" spans="1:24" ht="12.75">
      <c r="A57" s="54" t="s">
        <v>4209</v>
      </c>
      <c r="B57" s="233" t="s">
        <v>4210</v>
      </c>
      <c r="C57" s="233"/>
      <c r="D57" s="233"/>
      <c r="E57" s="55">
        <v>0</v>
      </c>
      <c r="F57" s="53">
        <v>0</v>
      </c>
      <c r="G57" s="53">
        <v>0</v>
      </c>
      <c r="H57" s="53">
        <v>33</v>
      </c>
      <c r="I57" s="53">
        <v>21</v>
      </c>
      <c r="J57" s="53">
        <v>12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17</v>
      </c>
      <c r="R57" s="53">
        <v>0</v>
      </c>
      <c r="S57" s="53">
        <v>726</v>
      </c>
      <c r="T57" s="53">
        <v>0</v>
      </c>
      <c r="U57" s="53">
        <v>232</v>
      </c>
      <c r="V57" s="53">
        <v>0</v>
      </c>
      <c r="W57" s="49"/>
      <c r="X57" s="9"/>
    </row>
    <row r="58" spans="1:24" ht="12.75">
      <c r="A58" s="54" t="s">
        <v>4211</v>
      </c>
      <c r="B58" s="233" t="s">
        <v>4212</v>
      </c>
      <c r="C58" s="233"/>
      <c r="D58" s="233"/>
      <c r="E58" s="55">
        <v>0</v>
      </c>
      <c r="F58" s="53">
        <v>0</v>
      </c>
      <c r="G58" s="53">
        <v>0</v>
      </c>
      <c r="H58" s="53">
        <v>53</v>
      </c>
      <c r="I58" s="53">
        <v>27</v>
      </c>
      <c r="J58" s="53">
        <v>26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12</v>
      </c>
      <c r="R58" s="53">
        <v>0</v>
      </c>
      <c r="S58" s="53">
        <v>550</v>
      </c>
      <c r="T58" s="53">
        <v>0</v>
      </c>
      <c r="U58" s="53">
        <v>145</v>
      </c>
      <c r="V58" s="53">
        <v>0</v>
      </c>
      <c r="W58" s="49"/>
      <c r="X58" s="9"/>
    </row>
    <row r="59" spans="1:24" ht="12.75">
      <c r="A59" s="54" t="s">
        <v>4213</v>
      </c>
      <c r="B59" s="233" t="s">
        <v>4214</v>
      </c>
      <c r="C59" s="233"/>
      <c r="D59" s="233"/>
      <c r="E59" s="55">
        <v>17</v>
      </c>
      <c r="F59" s="53">
        <v>8</v>
      </c>
      <c r="G59" s="53">
        <v>9</v>
      </c>
      <c r="H59" s="53">
        <v>28</v>
      </c>
      <c r="I59" s="53">
        <v>14</v>
      </c>
      <c r="J59" s="53">
        <v>14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25</v>
      </c>
      <c r="R59" s="53">
        <v>0</v>
      </c>
      <c r="S59" s="53">
        <v>1172</v>
      </c>
      <c r="T59" s="53">
        <v>0</v>
      </c>
      <c r="U59" s="53">
        <v>526</v>
      </c>
      <c r="V59" s="53">
        <v>0</v>
      </c>
      <c r="W59" s="49"/>
      <c r="X59" s="9"/>
    </row>
    <row r="60" spans="1:24" ht="12.75">
      <c r="A60" s="54" t="s">
        <v>4215</v>
      </c>
      <c r="B60" s="233" t="s">
        <v>4216</v>
      </c>
      <c r="C60" s="233"/>
      <c r="D60" s="233"/>
      <c r="E60" s="55">
        <v>28</v>
      </c>
      <c r="F60" s="53">
        <v>23</v>
      </c>
      <c r="G60" s="53">
        <v>5</v>
      </c>
      <c r="H60" s="53">
        <v>19</v>
      </c>
      <c r="I60" s="53">
        <v>15</v>
      </c>
      <c r="J60" s="53">
        <v>4</v>
      </c>
      <c r="K60" s="53">
        <v>0</v>
      </c>
      <c r="L60" s="53">
        <v>0</v>
      </c>
      <c r="M60" s="53">
        <v>0</v>
      </c>
      <c r="N60" s="53">
        <v>1</v>
      </c>
      <c r="O60" s="53">
        <v>0</v>
      </c>
      <c r="P60" s="53">
        <v>1</v>
      </c>
      <c r="Q60" s="53">
        <v>0</v>
      </c>
      <c r="R60" s="53">
        <v>21</v>
      </c>
      <c r="S60" s="53">
        <v>0</v>
      </c>
      <c r="T60" s="53">
        <v>768</v>
      </c>
      <c r="U60" s="53">
        <v>0</v>
      </c>
      <c r="V60" s="53">
        <v>303</v>
      </c>
      <c r="W60" s="49"/>
      <c r="X60" s="9"/>
    </row>
    <row r="61" spans="1:24" ht="12.75">
      <c r="A61" s="54" t="s">
        <v>4217</v>
      </c>
      <c r="B61" s="233" t="s">
        <v>4218</v>
      </c>
      <c r="C61" s="233"/>
      <c r="D61" s="233"/>
      <c r="E61" s="55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10</v>
      </c>
      <c r="S61" s="53">
        <v>0</v>
      </c>
      <c r="T61" s="53">
        <v>458</v>
      </c>
      <c r="U61" s="53">
        <v>0</v>
      </c>
      <c r="V61" s="53">
        <v>160</v>
      </c>
      <c r="W61" s="49"/>
      <c r="X61" s="9"/>
    </row>
    <row r="62" spans="1:24" ht="12.75">
      <c r="A62" s="54" t="s">
        <v>4219</v>
      </c>
      <c r="B62" s="233" t="s">
        <v>4220</v>
      </c>
      <c r="C62" s="233"/>
      <c r="D62" s="233"/>
      <c r="E62" s="55">
        <v>5</v>
      </c>
      <c r="F62" s="53">
        <v>4</v>
      </c>
      <c r="G62" s="53">
        <v>1</v>
      </c>
      <c r="H62" s="53">
        <v>21</v>
      </c>
      <c r="I62" s="53">
        <v>15</v>
      </c>
      <c r="J62" s="53">
        <v>6</v>
      </c>
      <c r="K62" s="53">
        <v>0</v>
      </c>
      <c r="L62" s="53">
        <v>0</v>
      </c>
      <c r="M62" s="53">
        <v>0</v>
      </c>
      <c r="N62" s="53">
        <v>2</v>
      </c>
      <c r="O62" s="53">
        <v>1</v>
      </c>
      <c r="P62" s="53">
        <v>1</v>
      </c>
      <c r="Q62" s="53">
        <v>0</v>
      </c>
      <c r="R62" s="53">
        <v>10</v>
      </c>
      <c r="S62" s="53">
        <v>0</v>
      </c>
      <c r="T62" s="53">
        <v>407</v>
      </c>
      <c r="U62" s="53">
        <v>0</v>
      </c>
      <c r="V62" s="53">
        <v>152</v>
      </c>
      <c r="W62" s="49"/>
      <c r="X62" s="9"/>
    </row>
    <row r="63" spans="1:24" ht="12.75">
      <c r="A63" s="54" t="s">
        <v>4221</v>
      </c>
      <c r="B63" s="233" t="s">
        <v>4222</v>
      </c>
      <c r="C63" s="233"/>
      <c r="D63" s="233"/>
      <c r="E63" s="55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16</v>
      </c>
      <c r="S63" s="53">
        <v>0</v>
      </c>
      <c r="T63" s="53">
        <v>442</v>
      </c>
      <c r="U63" s="53">
        <v>0</v>
      </c>
      <c r="V63" s="53">
        <v>165</v>
      </c>
      <c r="W63" s="49"/>
      <c r="X63" s="9"/>
    </row>
    <row r="64" spans="1:24" ht="12.75">
      <c r="A64" s="54" t="s">
        <v>4223</v>
      </c>
      <c r="B64" s="233" t="s">
        <v>4224</v>
      </c>
      <c r="C64" s="233"/>
      <c r="D64" s="233"/>
      <c r="E64" s="55">
        <v>13</v>
      </c>
      <c r="F64" s="53">
        <v>8</v>
      </c>
      <c r="G64" s="53">
        <v>5</v>
      </c>
      <c r="H64" s="53">
        <v>32</v>
      </c>
      <c r="I64" s="53">
        <v>20</v>
      </c>
      <c r="J64" s="53">
        <v>12</v>
      </c>
      <c r="K64" s="53">
        <v>0</v>
      </c>
      <c r="L64" s="53">
        <v>0</v>
      </c>
      <c r="M64" s="53">
        <v>0</v>
      </c>
      <c r="N64" s="53">
        <v>3</v>
      </c>
      <c r="O64" s="53">
        <v>1</v>
      </c>
      <c r="P64" s="53">
        <v>2</v>
      </c>
      <c r="Q64" s="53">
        <v>0</v>
      </c>
      <c r="R64" s="53">
        <v>20</v>
      </c>
      <c r="S64" s="53">
        <v>0</v>
      </c>
      <c r="T64" s="53">
        <v>691</v>
      </c>
      <c r="U64" s="53">
        <v>0</v>
      </c>
      <c r="V64" s="53">
        <v>323</v>
      </c>
      <c r="W64" s="49"/>
      <c r="X64" s="9"/>
    </row>
    <row r="65" spans="1:24" ht="12.75">
      <c r="A65" s="54" t="s">
        <v>4225</v>
      </c>
      <c r="B65" s="233" t="s">
        <v>4226</v>
      </c>
      <c r="C65" s="233"/>
      <c r="D65" s="233"/>
      <c r="E65" s="55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4</v>
      </c>
      <c r="U65" s="53">
        <v>0</v>
      </c>
      <c r="V65" s="53">
        <v>1</v>
      </c>
      <c r="W65" s="49"/>
      <c r="X65" s="9"/>
    </row>
    <row r="66" spans="1:24" ht="12.75">
      <c r="A66" s="54" t="s">
        <v>4227</v>
      </c>
      <c r="B66" s="233" t="s">
        <v>4228</v>
      </c>
      <c r="C66" s="233"/>
      <c r="D66" s="233"/>
      <c r="E66" s="55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24</v>
      </c>
      <c r="S66" s="53">
        <v>0</v>
      </c>
      <c r="T66" s="53">
        <v>587</v>
      </c>
      <c r="U66" s="53">
        <v>0</v>
      </c>
      <c r="V66" s="53">
        <v>361</v>
      </c>
      <c r="W66" s="49"/>
      <c r="X66" s="9"/>
    </row>
    <row r="67" spans="1:24" ht="12.75">
      <c r="A67" s="54" t="s">
        <v>4229</v>
      </c>
      <c r="B67" s="233" t="s">
        <v>4230</v>
      </c>
      <c r="C67" s="233"/>
      <c r="D67" s="233"/>
      <c r="E67" s="55">
        <v>0</v>
      </c>
      <c r="F67" s="53">
        <v>0</v>
      </c>
      <c r="G67" s="53">
        <v>0</v>
      </c>
      <c r="H67" s="53">
        <v>27</v>
      </c>
      <c r="I67" s="53">
        <v>16</v>
      </c>
      <c r="J67" s="53">
        <v>11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10</v>
      </c>
      <c r="S67" s="53">
        <v>0</v>
      </c>
      <c r="T67" s="53">
        <v>453</v>
      </c>
      <c r="U67" s="53">
        <v>0</v>
      </c>
      <c r="V67" s="53">
        <v>76</v>
      </c>
      <c r="W67" s="49"/>
      <c r="X67" s="9"/>
    </row>
    <row r="68" spans="1:24" ht="12.75">
      <c r="A68" s="54" t="s">
        <v>4231</v>
      </c>
      <c r="B68" s="233" t="s">
        <v>4232</v>
      </c>
      <c r="C68" s="233"/>
      <c r="D68" s="233"/>
      <c r="E68" s="55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15</v>
      </c>
      <c r="S68" s="53">
        <v>0</v>
      </c>
      <c r="T68" s="53">
        <v>669</v>
      </c>
      <c r="U68" s="53">
        <v>0</v>
      </c>
      <c r="V68" s="53">
        <v>255</v>
      </c>
      <c r="W68" s="49"/>
      <c r="X68" s="9"/>
    </row>
    <row r="69" spans="1:24" ht="12.75">
      <c r="A69" s="54" t="s">
        <v>4233</v>
      </c>
      <c r="B69" s="233" t="s">
        <v>4234</v>
      </c>
      <c r="C69" s="233"/>
      <c r="D69" s="233"/>
      <c r="E69" s="55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4</v>
      </c>
      <c r="O69" s="53">
        <v>0</v>
      </c>
      <c r="P69" s="53">
        <v>4</v>
      </c>
      <c r="Q69" s="53">
        <v>0</v>
      </c>
      <c r="R69" s="53">
        <v>25</v>
      </c>
      <c r="S69" s="53">
        <v>0</v>
      </c>
      <c r="T69" s="53">
        <v>1121</v>
      </c>
      <c r="U69" s="53">
        <v>0</v>
      </c>
      <c r="V69" s="53">
        <v>494</v>
      </c>
      <c r="W69" s="49"/>
      <c r="X69" s="9"/>
    </row>
    <row r="70" spans="1:24" ht="12.75">
      <c r="A70" s="54" t="s">
        <v>4235</v>
      </c>
      <c r="B70" s="233" t="s">
        <v>4236</v>
      </c>
      <c r="C70" s="233"/>
      <c r="D70" s="233"/>
      <c r="E70" s="55">
        <v>0</v>
      </c>
      <c r="F70" s="53">
        <v>0</v>
      </c>
      <c r="G70" s="53">
        <v>0</v>
      </c>
      <c r="H70" s="53">
        <v>32</v>
      </c>
      <c r="I70" s="53">
        <v>20</v>
      </c>
      <c r="J70" s="53">
        <v>12</v>
      </c>
      <c r="K70" s="53">
        <v>0</v>
      </c>
      <c r="L70" s="53">
        <v>0</v>
      </c>
      <c r="M70" s="53">
        <v>0</v>
      </c>
      <c r="N70" s="53">
        <v>2</v>
      </c>
      <c r="O70" s="53">
        <v>2</v>
      </c>
      <c r="P70" s="53">
        <v>0</v>
      </c>
      <c r="Q70" s="53">
        <v>0</v>
      </c>
      <c r="R70" s="53">
        <v>14</v>
      </c>
      <c r="S70" s="53">
        <v>0</v>
      </c>
      <c r="T70" s="53">
        <v>679</v>
      </c>
      <c r="U70" s="53">
        <v>0</v>
      </c>
      <c r="V70" s="53">
        <v>219</v>
      </c>
      <c r="W70" s="49"/>
      <c r="X70" s="9"/>
    </row>
    <row r="71" spans="1:24" ht="12.75">
      <c r="A71" s="54" t="s">
        <v>4237</v>
      </c>
      <c r="B71" s="233" t="s">
        <v>4238</v>
      </c>
      <c r="C71" s="233"/>
      <c r="D71" s="233"/>
      <c r="E71" s="55">
        <v>0</v>
      </c>
      <c r="F71" s="53">
        <v>0</v>
      </c>
      <c r="G71" s="53">
        <v>0</v>
      </c>
      <c r="H71" s="53">
        <v>16</v>
      </c>
      <c r="I71" s="53">
        <v>13</v>
      </c>
      <c r="J71" s="53">
        <v>3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10</v>
      </c>
      <c r="S71" s="53">
        <v>0</v>
      </c>
      <c r="T71" s="53">
        <v>462</v>
      </c>
      <c r="U71" s="53">
        <v>0</v>
      </c>
      <c r="V71" s="53">
        <v>180</v>
      </c>
      <c r="W71" s="49"/>
      <c r="X71" s="9"/>
    </row>
    <row r="72" spans="1:24" ht="12.75">
      <c r="A72" s="54" t="s">
        <v>4239</v>
      </c>
      <c r="B72" s="233" t="s">
        <v>4240</v>
      </c>
      <c r="C72" s="233"/>
      <c r="D72" s="233"/>
      <c r="E72" s="55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5</v>
      </c>
      <c r="O72" s="53">
        <v>3</v>
      </c>
      <c r="P72" s="53">
        <v>2</v>
      </c>
      <c r="Q72" s="53">
        <v>0</v>
      </c>
      <c r="R72" s="53">
        <v>27</v>
      </c>
      <c r="S72" s="53">
        <v>0</v>
      </c>
      <c r="T72" s="53">
        <v>1110</v>
      </c>
      <c r="U72" s="53">
        <v>0</v>
      </c>
      <c r="V72" s="53">
        <v>579</v>
      </c>
      <c r="W72" s="49"/>
      <c r="X72" s="9"/>
    </row>
    <row r="73" spans="1:24" ht="12.75">
      <c r="A73" s="54" t="s">
        <v>4241</v>
      </c>
      <c r="B73" s="233" t="s">
        <v>4242</v>
      </c>
      <c r="C73" s="233"/>
      <c r="D73" s="233"/>
      <c r="E73" s="55">
        <v>11</v>
      </c>
      <c r="F73" s="53">
        <v>8</v>
      </c>
      <c r="G73" s="53">
        <v>3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3</v>
      </c>
      <c r="O73" s="53">
        <v>0</v>
      </c>
      <c r="P73" s="53">
        <v>3</v>
      </c>
      <c r="Q73" s="53">
        <v>0</v>
      </c>
      <c r="R73" s="53">
        <v>10</v>
      </c>
      <c r="S73" s="53">
        <v>0</v>
      </c>
      <c r="T73" s="53">
        <v>362</v>
      </c>
      <c r="U73" s="53">
        <v>0</v>
      </c>
      <c r="V73" s="53">
        <v>370</v>
      </c>
      <c r="W73" s="49"/>
      <c r="X73" s="9"/>
    </row>
    <row r="74" spans="1:24" ht="12.75">
      <c r="A74" s="54" t="s">
        <v>4243</v>
      </c>
      <c r="B74" s="233" t="s">
        <v>4244</v>
      </c>
      <c r="C74" s="233"/>
      <c r="D74" s="233"/>
      <c r="E74" s="55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19</v>
      </c>
      <c r="S74" s="53">
        <v>0</v>
      </c>
      <c r="T74" s="53">
        <v>772</v>
      </c>
      <c r="U74" s="53">
        <v>0</v>
      </c>
      <c r="V74" s="53">
        <v>611</v>
      </c>
      <c r="W74" s="49"/>
      <c r="X74" s="9"/>
    </row>
    <row r="75" spans="1:24" ht="12.75">
      <c r="A75" s="54" t="s">
        <v>4245</v>
      </c>
      <c r="B75" s="233" t="s">
        <v>4246</v>
      </c>
      <c r="C75" s="233"/>
      <c r="D75" s="233"/>
      <c r="E75" s="55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4</v>
      </c>
      <c r="S75" s="53">
        <v>0</v>
      </c>
      <c r="T75" s="53">
        <v>163</v>
      </c>
      <c r="U75" s="53">
        <v>0</v>
      </c>
      <c r="V75" s="53">
        <v>104</v>
      </c>
      <c r="W75" s="49"/>
      <c r="X75" s="9"/>
    </row>
    <row r="76" spans="1:24" ht="12.75">
      <c r="A76" s="54" t="s">
        <v>4247</v>
      </c>
      <c r="B76" s="233" t="s">
        <v>4248</v>
      </c>
      <c r="C76" s="233"/>
      <c r="D76" s="233"/>
      <c r="E76" s="55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8</v>
      </c>
      <c r="S76" s="53">
        <v>0</v>
      </c>
      <c r="T76" s="53">
        <v>354</v>
      </c>
      <c r="U76" s="53">
        <v>0</v>
      </c>
      <c r="V76" s="53">
        <v>223</v>
      </c>
      <c r="W76" s="49"/>
      <c r="X76" s="9"/>
    </row>
    <row r="77" spans="1:24" ht="12.75">
      <c r="A77" s="54" t="s">
        <v>4249</v>
      </c>
      <c r="B77" s="233" t="s">
        <v>4250</v>
      </c>
      <c r="C77" s="233"/>
      <c r="D77" s="233"/>
      <c r="E77" s="55">
        <v>0</v>
      </c>
      <c r="F77" s="53">
        <v>0</v>
      </c>
      <c r="G77" s="53">
        <v>0</v>
      </c>
      <c r="H77" s="53">
        <v>55</v>
      </c>
      <c r="I77" s="53">
        <v>40</v>
      </c>
      <c r="J77" s="53">
        <v>15</v>
      </c>
      <c r="K77" s="53">
        <v>0</v>
      </c>
      <c r="L77" s="53">
        <v>0</v>
      </c>
      <c r="M77" s="53">
        <v>0</v>
      </c>
      <c r="N77" s="53">
        <v>7</v>
      </c>
      <c r="O77" s="53">
        <v>4</v>
      </c>
      <c r="P77" s="53">
        <v>3</v>
      </c>
      <c r="Q77" s="53">
        <v>0</v>
      </c>
      <c r="R77" s="53">
        <v>14</v>
      </c>
      <c r="S77" s="53">
        <v>0</v>
      </c>
      <c r="T77" s="53">
        <v>375</v>
      </c>
      <c r="U77" s="53">
        <v>0</v>
      </c>
      <c r="V77" s="53">
        <v>238</v>
      </c>
      <c r="W77" s="49"/>
      <c r="X77" s="9"/>
    </row>
    <row r="78" spans="1:24" ht="12.75">
      <c r="A78" s="54" t="s">
        <v>4251</v>
      </c>
      <c r="B78" s="233" t="s">
        <v>4252</v>
      </c>
      <c r="C78" s="233"/>
      <c r="D78" s="233"/>
      <c r="E78" s="55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8</v>
      </c>
      <c r="S78" s="53">
        <v>0</v>
      </c>
      <c r="T78" s="53">
        <v>327</v>
      </c>
      <c r="U78" s="53">
        <v>0</v>
      </c>
      <c r="V78" s="53">
        <v>149</v>
      </c>
      <c r="W78" s="49"/>
      <c r="X78" s="9"/>
    </row>
    <row r="79" spans="1:24" ht="12.75">
      <c r="A79" s="54" t="s">
        <v>4253</v>
      </c>
      <c r="B79" s="233" t="s">
        <v>4254</v>
      </c>
      <c r="C79" s="233"/>
      <c r="D79" s="233"/>
      <c r="E79" s="55">
        <v>9</v>
      </c>
      <c r="F79" s="53">
        <v>3</v>
      </c>
      <c r="G79" s="53">
        <v>6</v>
      </c>
      <c r="H79" s="53">
        <v>45</v>
      </c>
      <c r="I79" s="53">
        <v>34</v>
      </c>
      <c r="J79" s="53">
        <v>11</v>
      </c>
      <c r="K79" s="53">
        <v>0</v>
      </c>
      <c r="L79" s="53">
        <v>0</v>
      </c>
      <c r="M79" s="53">
        <v>0</v>
      </c>
      <c r="N79" s="53">
        <v>1</v>
      </c>
      <c r="O79" s="53">
        <v>0</v>
      </c>
      <c r="P79" s="53">
        <v>1</v>
      </c>
      <c r="Q79" s="53">
        <v>0</v>
      </c>
      <c r="R79" s="53">
        <v>20</v>
      </c>
      <c r="S79" s="53">
        <v>0</v>
      </c>
      <c r="T79" s="53">
        <v>696</v>
      </c>
      <c r="U79" s="53">
        <v>0</v>
      </c>
      <c r="V79" s="53">
        <v>280</v>
      </c>
      <c r="W79" s="49"/>
      <c r="X79" s="9"/>
    </row>
    <row r="80" spans="1:24" ht="12.75">
      <c r="A80" s="54" t="s">
        <v>4255</v>
      </c>
      <c r="B80" s="233" t="s">
        <v>4256</v>
      </c>
      <c r="C80" s="233"/>
      <c r="D80" s="233"/>
      <c r="E80" s="55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14</v>
      </c>
      <c r="S80" s="53">
        <v>0</v>
      </c>
      <c r="T80" s="53">
        <v>127</v>
      </c>
      <c r="U80" s="53">
        <v>0</v>
      </c>
      <c r="V80" s="53">
        <v>76</v>
      </c>
      <c r="W80" s="49"/>
      <c r="X80" s="9"/>
    </row>
    <row r="81" spans="1:24" ht="12.75">
      <c r="A81" s="54" t="s">
        <v>4257</v>
      </c>
      <c r="B81" s="233" t="s">
        <v>4258</v>
      </c>
      <c r="C81" s="233"/>
      <c r="D81" s="233"/>
      <c r="E81" s="55">
        <v>0</v>
      </c>
      <c r="F81" s="53">
        <v>0</v>
      </c>
      <c r="G81" s="53">
        <v>0</v>
      </c>
      <c r="H81" s="53">
        <v>52</v>
      </c>
      <c r="I81" s="53">
        <v>40</v>
      </c>
      <c r="J81" s="53">
        <v>12</v>
      </c>
      <c r="K81" s="53">
        <v>0</v>
      </c>
      <c r="L81" s="53">
        <v>0</v>
      </c>
      <c r="M81" s="53">
        <v>0</v>
      </c>
      <c r="N81" s="53">
        <v>2</v>
      </c>
      <c r="O81" s="53">
        <v>0</v>
      </c>
      <c r="P81" s="53">
        <v>2</v>
      </c>
      <c r="Q81" s="53">
        <v>0</v>
      </c>
      <c r="R81" s="53">
        <v>8</v>
      </c>
      <c r="S81" s="53">
        <v>0</v>
      </c>
      <c r="T81" s="53">
        <v>382</v>
      </c>
      <c r="U81" s="53">
        <v>0</v>
      </c>
      <c r="V81" s="53">
        <v>168</v>
      </c>
      <c r="W81" s="49"/>
      <c r="X81" s="9"/>
    </row>
    <row r="82" spans="1:24" ht="12.75">
      <c r="A82" s="54" t="s">
        <v>4259</v>
      </c>
      <c r="B82" s="233" t="s">
        <v>4260</v>
      </c>
      <c r="C82" s="233"/>
      <c r="D82" s="233"/>
      <c r="E82" s="55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3</v>
      </c>
      <c r="O82" s="53">
        <v>0</v>
      </c>
      <c r="P82" s="53">
        <v>3</v>
      </c>
      <c r="Q82" s="53">
        <v>0</v>
      </c>
      <c r="R82" s="53">
        <v>15</v>
      </c>
      <c r="S82" s="53">
        <v>0</v>
      </c>
      <c r="T82" s="53">
        <v>548</v>
      </c>
      <c r="U82" s="53">
        <v>0</v>
      </c>
      <c r="V82" s="53">
        <v>222</v>
      </c>
      <c r="W82" s="49"/>
      <c r="X82" s="9"/>
    </row>
    <row r="83" spans="1:24" ht="12.75">
      <c r="A83" s="54" t="s">
        <v>4261</v>
      </c>
      <c r="B83" s="233" t="s">
        <v>4262</v>
      </c>
      <c r="C83" s="233"/>
      <c r="D83" s="233"/>
      <c r="E83" s="55">
        <v>3</v>
      </c>
      <c r="F83" s="53">
        <v>1</v>
      </c>
      <c r="G83" s="53">
        <v>2</v>
      </c>
      <c r="H83" s="53">
        <v>6</v>
      </c>
      <c r="I83" s="53">
        <v>5</v>
      </c>
      <c r="J83" s="53">
        <v>1</v>
      </c>
      <c r="K83" s="53">
        <v>0</v>
      </c>
      <c r="L83" s="53">
        <v>0</v>
      </c>
      <c r="M83" s="53">
        <v>0</v>
      </c>
      <c r="N83" s="53">
        <v>10</v>
      </c>
      <c r="O83" s="53">
        <v>9</v>
      </c>
      <c r="P83" s="53">
        <v>1</v>
      </c>
      <c r="Q83" s="53">
        <v>0</v>
      </c>
      <c r="R83" s="53">
        <v>5</v>
      </c>
      <c r="S83" s="53">
        <v>0</v>
      </c>
      <c r="T83" s="53">
        <v>161</v>
      </c>
      <c r="U83" s="53">
        <v>0</v>
      </c>
      <c r="V83" s="53">
        <v>78</v>
      </c>
      <c r="W83" s="49"/>
      <c r="X83" s="9"/>
    </row>
    <row r="84" spans="1:24" ht="12.75">
      <c r="A84" s="54" t="s">
        <v>4263</v>
      </c>
      <c r="B84" s="233" t="s">
        <v>4264</v>
      </c>
      <c r="C84" s="233"/>
      <c r="D84" s="233"/>
      <c r="E84" s="55">
        <v>11</v>
      </c>
      <c r="F84" s="53">
        <v>7</v>
      </c>
      <c r="G84" s="53">
        <v>4</v>
      </c>
      <c r="H84" s="53">
        <v>17</v>
      </c>
      <c r="I84" s="53">
        <v>12</v>
      </c>
      <c r="J84" s="53">
        <v>5</v>
      </c>
      <c r="K84" s="53">
        <v>0</v>
      </c>
      <c r="L84" s="53">
        <v>0</v>
      </c>
      <c r="M84" s="53">
        <v>0</v>
      </c>
      <c r="N84" s="53">
        <v>2</v>
      </c>
      <c r="O84" s="53">
        <v>0</v>
      </c>
      <c r="P84" s="53">
        <v>2</v>
      </c>
      <c r="Q84" s="53">
        <v>0</v>
      </c>
      <c r="R84" s="53">
        <v>13</v>
      </c>
      <c r="S84" s="53">
        <v>0</v>
      </c>
      <c r="T84" s="53">
        <v>439</v>
      </c>
      <c r="U84" s="53">
        <v>0</v>
      </c>
      <c r="V84" s="53">
        <v>177</v>
      </c>
      <c r="W84" s="49"/>
      <c r="X84" s="9"/>
    </row>
    <row r="85" spans="1:24" ht="12.75">
      <c r="A85" s="54" t="s">
        <v>4265</v>
      </c>
      <c r="B85" s="233" t="s">
        <v>4266</v>
      </c>
      <c r="C85" s="233"/>
      <c r="D85" s="233"/>
      <c r="E85" s="55">
        <v>0</v>
      </c>
      <c r="F85" s="53">
        <v>0</v>
      </c>
      <c r="G85" s="53">
        <v>0</v>
      </c>
      <c r="H85" s="53">
        <v>73</v>
      </c>
      <c r="I85" s="53">
        <v>50</v>
      </c>
      <c r="J85" s="53">
        <v>23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20</v>
      </c>
      <c r="S85" s="53">
        <v>0</v>
      </c>
      <c r="T85" s="53">
        <v>809</v>
      </c>
      <c r="U85" s="53">
        <v>0</v>
      </c>
      <c r="V85" s="53">
        <v>224</v>
      </c>
      <c r="W85" s="49"/>
      <c r="X85" s="9"/>
    </row>
    <row r="86" spans="1:24" ht="12.75">
      <c r="A86" s="54" t="s">
        <v>4267</v>
      </c>
      <c r="B86" s="233" t="s">
        <v>4268</v>
      </c>
      <c r="C86" s="233"/>
      <c r="D86" s="233"/>
      <c r="E86" s="55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3</v>
      </c>
      <c r="O86" s="53">
        <v>2</v>
      </c>
      <c r="P86" s="53">
        <v>1</v>
      </c>
      <c r="Q86" s="53">
        <v>0</v>
      </c>
      <c r="R86" s="53">
        <v>8</v>
      </c>
      <c r="S86" s="53">
        <v>0</v>
      </c>
      <c r="T86" s="53">
        <v>262</v>
      </c>
      <c r="U86" s="53">
        <v>0</v>
      </c>
      <c r="V86" s="53">
        <v>102</v>
      </c>
      <c r="W86" s="49"/>
      <c r="X86" s="9"/>
    </row>
    <row r="87" spans="1:24" ht="12.75">
      <c r="A87" s="54" t="s">
        <v>4269</v>
      </c>
      <c r="B87" s="233" t="s">
        <v>4270</v>
      </c>
      <c r="C87" s="233"/>
      <c r="D87" s="233"/>
      <c r="E87" s="55">
        <v>0</v>
      </c>
      <c r="F87" s="53">
        <v>0</v>
      </c>
      <c r="G87" s="53">
        <v>0</v>
      </c>
      <c r="H87" s="53">
        <v>15</v>
      </c>
      <c r="I87" s="53">
        <v>11</v>
      </c>
      <c r="J87" s="53">
        <v>4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11</v>
      </c>
      <c r="S87" s="53">
        <v>0</v>
      </c>
      <c r="T87" s="53">
        <v>461</v>
      </c>
      <c r="U87" s="53">
        <v>0</v>
      </c>
      <c r="V87" s="53">
        <v>296</v>
      </c>
      <c r="W87" s="49"/>
      <c r="X87" s="9"/>
    </row>
    <row r="88" spans="1:24" ht="12.75">
      <c r="A88" s="54" t="s">
        <v>4271</v>
      </c>
      <c r="B88" s="233" t="s">
        <v>4272</v>
      </c>
      <c r="C88" s="233"/>
      <c r="D88" s="233"/>
      <c r="E88" s="55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2</v>
      </c>
      <c r="O88" s="53">
        <v>1</v>
      </c>
      <c r="P88" s="53">
        <v>1</v>
      </c>
      <c r="Q88" s="53">
        <v>0</v>
      </c>
      <c r="R88" s="53">
        <v>9</v>
      </c>
      <c r="S88" s="53">
        <v>0</v>
      </c>
      <c r="T88" s="53">
        <v>344</v>
      </c>
      <c r="U88" s="53">
        <v>0</v>
      </c>
      <c r="V88" s="53">
        <v>86</v>
      </c>
      <c r="W88" s="49"/>
      <c r="X88" s="9"/>
    </row>
    <row r="89" spans="1:24" ht="12.75">
      <c r="A89" s="54" t="s">
        <v>4273</v>
      </c>
      <c r="B89" s="233" t="s">
        <v>4274</v>
      </c>
      <c r="C89" s="233"/>
      <c r="D89" s="233"/>
      <c r="E89" s="55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3</v>
      </c>
      <c r="O89" s="53">
        <v>2</v>
      </c>
      <c r="P89" s="53">
        <v>1</v>
      </c>
      <c r="Q89" s="53">
        <v>0</v>
      </c>
      <c r="R89" s="53">
        <v>8</v>
      </c>
      <c r="S89" s="53">
        <v>0</v>
      </c>
      <c r="T89" s="53">
        <v>135</v>
      </c>
      <c r="U89" s="53">
        <v>0</v>
      </c>
      <c r="V89" s="53">
        <v>14</v>
      </c>
      <c r="W89" s="49"/>
      <c r="X89" s="9"/>
    </row>
    <row r="90" spans="1:24" ht="12.75">
      <c r="A90" s="54" t="s">
        <v>4275</v>
      </c>
      <c r="B90" s="233" t="s">
        <v>4276</v>
      </c>
      <c r="C90" s="233"/>
      <c r="D90" s="233"/>
      <c r="E90" s="55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6</v>
      </c>
      <c r="O90" s="53">
        <v>1</v>
      </c>
      <c r="P90" s="53">
        <v>5</v>
      </c>
      <c r="Q90" s="53">
        <v>0</v>
      </c>
      <c r="R90" s="53">
        <v>14</v>
      </c>
      <c r="S90" s="53">
        <v>0</v>
      </c>
      <c r="T90" s="53">
        <v>440</v>
      </c>
      <c r="U90" s="53">
        <v>0</v>
      </c>
      <c r="V90" s="53">
        <v>259</v>
      </c>
      <c r="W90" s="49"/>
      <c r="X90" s="9"/>
    </row>
    <row r="91" spans="1:24" ht="12.75">
      <c r="A91" s="54" t="s">
        <v>4277</v>
      </c>
      <c r="B91" s="233" t="s">
        <v>4278</v>
      </c>
      <c r="C91" s="233"/>
      <c r="D91" s="233"/>
      <c r="E91" s="55">
        <v>0</v>
      </c>
      <c r="F91" s="53">
        <v>0</v>
      </c>
      <c r="G91" s="53">
        <v>0</v>
      </c>
      <c r="H91" s="53">
        <v>10</v>
      </c>
      <c r="I91" s="53">
        <v>6</v>
      </c>
      <c r="J91" s="53">
        <v>4</v>
      </c>
      <c r="K91" s="53">
        <v>0</v>
      </c>
      <c r="L91" s="53">
        <v>0</v>
      </c>
      <c r="M91" s="53">
        <v>0</v>
      </c>
      <c r="N91" s="53">
        <v>2</v>
      </c>
      <c r="O91" s="53">
        <v>0</v>
      </c>
      <c r="P91" s="53">
        <v>2</v>
      </c>
      <c r="Q91" s="53">
        <v>0</v>
      </c>
      <c r="R91" s="53">
        <v>13</v>
      </c>
      <c r="S91" s="53">
        <v>0</v>
      </c>
      <c r="T91" s="53">
        <v>393</v>
      </c>
      <c r="U91" s="53">
        <v>0</v>
      </c>
      <c r="V91" s="53">
        <v>271</v>
      </c>
      <c r="W91" s="49"/>
      <c r="X91" s="9"/>
    </row>
    <row r="92" spans="1:24" ht="12.75">
      <c r="A92" s="54" t="s">
        <v>4279</v>
      </c>
      <c r="B92" s="233" t="s">
        <v>4280</v>
      </c>
      <c r="C92" s="233"/>
      <c r="D92" s="233"/>
      <c r="E92" s="55">
        <v>0</v>
      </c>
      <c r="F92" s="53">
        <v>0</v>
      </c>
      <c r="G92" s="53">
        <v>0</v>
      </c>
      <c r="H92" s="53">
        <v>2</v>
      </c>
      <c r="I92" s="53">
        <v>2</v>
      </c>
      <c r="J92" s="53">
        <v>0</v>
      </c>
      <c r="K92" s="53">
        <v>0</v>
      </c>
      <c r="L92" s="53">
        <v>0</v>
      </c>
      <c r="M92" s="53">
        <v>0</v>
      </c>
      <c r="N92" s="53">
        <v>1</v>
      </c>
      <c r="O92" s="53">
        <v>0</v>
      </c>
      <c r="P92" s="53">
        <v>1</v>
      </c>
      <c r="Q92" s="53">
        <v>0</v>
      </c>
      <c r="R92" s="53">
        <v>2</v>
      </c>
      <c r="S92" s="53">
        <v>0</v>
      </c>
      <c r="T92" s="53">
        <v>73</v>
      </c>
      <c r="U92" s="53">
        <v>0</v>
      </c>
      <c r="V92" s="53">
        <v>43</v>
      </c>
      <c r="W92" s="49"/>
      <c r="X92" s="9"/>
    </row>
    <row r="93" spans="1:24" ht="12.75">
      <c r="A93" s="54" t="s">
        <v>4281</v>
      </c>
      <c r="B93" s="233" t="s">
        <v>4282</v>
      </c>
      <c r="C93" s="233"/>
      <c r="D93" s="233"/>
      <c r="E93" s="55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10</v>
      </c>
      <c r="R93" s="53">
        <v>0</v>
      </c>
      <c r="S93" s="53">
        <v>425</v>
      </c>
      <c r="T93" s="53">
        <v>0</v>
      </c>
      <c r="U93" s="53">
        <v>79</v>
      </c>
      <c r="V93" s="53">
        <v>0</v>
      </c>
      <c r="W93" s="49"/>
      <c r="X93" s="9"/>
    </row>
    <row r="94" spans="1:24" ht="12.75">
      <c r="A94" s="54" t="s">
        <v>4283</v>
      </c>
      <c r="B94" s="233" t="s">
        <v>4284</v>
      </c>
      <c r="C94" s="233"/>
      <c r="D94" s="233"/>
      <c r="E94" s="55">
        <v>0</v>
      </c>
      <c r="F94" s="53">
        <v>0</v>
      </c>
      <c r="G94" s="53">
        <v>0</v>
      </c>
      <c r="H94" s="53">
        <v>11</v>
      </c>
      <c r="I94" s="53">
        <v>6</v>
      </c>
      <c r="J94" s="53">
        <v>5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6</v>
      </c>
      <c r="R94" s="53">
        <v>0</v>
      </c>
      <c r="S94" s="53">
        <v>159</v>
      </c>
      <c r="T94" s="53">
        <v>0</v>
      </c>
      <c r="U94" s="53">
        <v>130</v>
      </c>
      <c r="V94" s="53">
        <v>0</v>
      </c>
      <c r="W94" s="49"/>
      <c r="X94" s="9"/>
    </row>
    <row r="95" spans="1:24" ht="12.75">
      <c r="A95" s="54" t="s">
        <v>4285</v>
      </c>
      <c r="B95" s="233" t="s">
        <v>4286</v>
      </c>
      <c r="C95" s="233"/>
      <c r="D95" s="233"/>
      <c r="E95" s="55">
        <v>0</v>
      </c>
      <c r="F95" s="53">
        <v>0</v>
      </c>
      <c r="G95" s="53">
        <v>0</v>
      </c>
      <c r="H95" s="53">
        <v>20</v>
      </c>
      <c r="I95" s="53">
        <v>13</v>
      </c>
      <c r="J95" s="53">
        <v>7</v>
      </c>
      <c r="K95" s="53">
        <v>0</v>
      </c>
      <c r="L95" s="53">
        <v>0</v>
      </c>
      <c r="M95" s="53">
        <v>0</v>
      </c>
      <c r="N95" s="53">
        <v>1</v>
      </c>
      <c r="O95" s="53">
        <v>0</v>
      </c>
      <c r="P95" s="53">
        <v>1</v>
      </c>
      <c r="Q95" s="53">
        <v>8</v>
      </c>
      <c r="R95" s="53">
        <v>0</v>
      </c>
      <c r="S95" s="53">
        <v>356</v>
      </c>
      <c r="T95" s="53">
        <v>0</v>
      </c>
      <c r="U95" s="53">
        <v>119</v>
      </c>
      <c r="V95" s="53">
        <v>0</v>
      </c>
      <c r="W95" s="49"/>
      <c r="X95" s="9"/>
    </row>
    <row r="96" spans="1:24" ht="12.75">
      <c r="A96" s="54" t="s">
        <v>4287</v>
      </c>
      <c r="B96" s="233" t="s">
        <v>4288</v>
      </c>
      <c r="C96" s="233"/>
      <c r="D96" s="233"/>
      <c r="E96" s="55">
        <v>0</v>
      </c>
      <c r="F96" s="53">
        <v>0</v>
      </c>
      <c r="G96" s="53">
        <v>0</v>
      </c>
      <c r="H96" s="53">
        <v>25</v>
      </c>
      <c r="I96" s="53">
        <v>13</v>
      </c>
      <c r="J96" s="53">
        <v>12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9</v>
      </c>
      <c r="S96" s="53">
        <v>0</v>
      </c>
      <c r="T96" s="53">
        <v>271</v>
      </c>
      <c r="U96" s="53">
        <v>0</v>
      </c>
      <c r="V96" s="53">
        <v>99</v>
      </c>
      <c r="W96" s="49"/>
      <c r="X96" s="9"/>
    </row>
    <row r="97" spans="1:24" ht="12.75">
      <c r="A97" s="54" t="s">
        <v>4289</v>
      </c>
      <c r="B97" s="233" t="s">
        <v>4290</v>
      </c>
      <c r="C97" s="233"/>
      <c r="D97" s="233"/>
      <c r="E97" s="55">
        <v>0</v>
      </c>
      <c r="F97" s="53">
        <v>0</v>
      </c>
      <c r="G97" s="53">
        <v>0</v>
      </c>
      <c r="H97" s="53">
        <v>5</v>
      </c>
      <c r="I97" s="53">
        <v>5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5</v>
      </c>
      <c r="S97" s="53">
        <v>0</v>
      </c>
      <c r="T97" s="53">
        <v>198</v>
      </c>
      <c r="U97" s="53">
        <v>0</v>
      </c>
      <c r="V97" s="53">
        <v>152</v>
      </c>
      <c r="W97" s="49"/>
      <c r="X97" s="9"/>
    </row>
    <row r="98" spans="1:24" ht="12.75">
      <c r="A98" s="54" t="s">
        <v>4291</v>
      </c>
      <c r="B98" s="233" t="s">
        <v>4292</v>
      </c>
      <c r="C98" s="233"/>
      <c r="D98" s="233"/>
      <c r="E98" s="55">
        <v>0</v>
      </c>
      <c r="F98" s="53">
        <v>0</v>
      </c>
      <c r="G98" s="53">
        <v>0</v>
      </c>
      <c r="H98" s="53">
        <v>1</v>
      </c>
      <c r="I98" s="53">
        <v>0</v>
      </c>
      <c r="J98" s="53">
        <v>1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5</v>
      </c>
      <c r="R98" s="53">
        <v>0</v>
      </c>
      <c r="S98" s="53">
        <v>228</v>
      </c>
      <c r="T98" s="53">
        <v>0</v>
      </c>
      <c r="U98" s="53">
        <v>46</v>
      </c>
      <c r="V98" s="53">
        <v>0</v>
      </c>
      <c r="W98" s="49"/>
      <c r="X98" s="9"/>
    </row>
    <row r="99" spans="1:24" ht="12.75">
      <c r="A99" s="54" t="s">
        <v>4293</v>
      </c>
      <c r="B99" s="233" t="s">
        <v>4294</v>
      </c>
      <c r="C99" s="233"/>
      <c r="D99" s="233"/>
      <c r="E99" s="55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4</v>
      </c>
      <c r="R99" s="53">
        <v>0</v>
      </c>
      <c r="S99" s="53">
        <v>204</v>
      </c>
      <c r="T99" s="53">
        <v>0</v>
      </c>
      <c r="U99" s="53">
        <v>80</v>
      </c>
      <c r="V99" s="53">
        <v>0</v>
      </c>
      <c r="W99" s="49"/>
      <c r="X99" s="9"/>
    </row>
    <row r="100" spans="1:24" ht="12.75">
      <c r="A100" s="54" t="s">
        <v>4295</v>
      </c>
      <c r="B100" s="233" t="s">
        <v>4296</v>
      </c>
      <c r="C100" s="233"/>
      <c r="D100" s="233"/>
      <c r="E100" s="55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9</v>
      </c>
      <c r="S100" s="53">
        <v>0</v>
      </c>
      <c r="T100" s="53">
        <v>275</v>
      </c>
      <c r="U100" s="53">
        <v>0</v>
      </c>
      <c r="V100" s="53">
        <v>0</v>
      </c>
      <c r="W100" s="49"/>
      <c r="X100" s="9"/>
    </row>
    <row r="101" spans="1:24" ht="12.75">
      <c r="A101" s="54" t="s">
        <v>4297</v>
      </c>
      <c r="B101" s="233" t="s">
        <v>4298</v>
      </c>
      <c r="C101" s="233"/>
      <c r="D101" s="233"/>
      <c r="E101" s="55">
        <v>20</v>
      </c>
      <c r="F101" s="53">
        <v>14</v>
      </c>
      <c r="G101" s="53">
        <v>6</v>
      </c>
      <c r="H101" s="53">
        <v>98</v>
      </c>
      <c r="I101" s="53">
        <v>66</v>
      </c>
      <c r="J101" s="53">
        <v>32</v>
      </c>
      <c r="K101" s="53">
        <v>0</v>
      </c>
      <c r="L101" s="53">
        <v>0</v>
      </c>
      <c r="M101" s="53">
        <v>0</v>
      </c>
      <c r="N101" s="53">
        <v>24</v>
      </c>
      <c r="O101" s="53">
        <v>9</v>
      </c>
      <c r="P101" s="53">
        <v>15</v>
      </c>
      <c r="Q101" s="53">
        <v>0</v>
      </c>
      <c r="R101" s="53">
        <v>0</v>
      </c>
      <c r="S101" s="53">
        <v>0</v>
      </c>
      <c r="T101" s="53">
        <v>2024</v>
      </c>
      <c r="U101" s="53">
        <v>0</v>
      </c>
      <c r="V101" s="53">
        <v>429</v>
      </c>
      <c r="W101" s="49"/>
      <c r="X101" s="9"/>
    </row>
    <row r="102" spans="1:24" ht="12.75">
      <c r="A102" s="20"/>
      <c r="B102" s="211"/>
      <c r="C102" s="211"/>
      <c r="D102" s="211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49"/>
      <c r="X102" s="9"/>
    </row>
    <row r="103" spans="1:24" ht="12.75" customHeight="1">
      <c r="A103" s="224" t="s">
        <v>4299</v>
      </c>
      <c r="B103" s="224"/>
      <c r="C103" s="36" t="s">
        <v>4300</v>
      </c>
      <c r="D103" s="224" t="s">
        <v>4301</v>
      </c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</row>
    <row r="104" spans="1:24" ht="12.75">
      <c r="A104" s="236"/>
      <c r="B104" s="236"/>
      <c r="C104" s="36" t="s">
        <v>4302</v>
      </c>
      <c r="D104" s="224" t="s">
        <v>4303</v>
      </c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</row>
    <row r="105" spans="1:24" ht="12.75">
      <c r="A105" s="236"/>
      <c r="B105" s="236"/>
      <c r="C105" s="36" t="s">
        <v>4304</v>
      </c>
      <c r="D105" s="224" t="s">
        <v>4305</v>
      </c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</row>
  </sheetData>
  <sheetProtection/>
  <mergeCells count="115">
    <mergeCell ref="A105:B105"/>
    <mergeCell ref="D105:X105"/>
    <mergeCell ref="B100:D100"/>
    <mergeCell ref="B101:D101"/>
    <mergeCell ref="B102:D102"/>
    <mergeCell ref="A103:B103"/>
    <mergeCell ref="D103:X103"/>
    <mergeCell ref="A104:B104"/>
    <mergeCell ref="D104:X104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U4:V4"/>
    <mergeCell ref="B5:D5"/>
    <mergeCell ref="A6:D6"/>
    <mergeCell ref="B7:D7"/>
    <mergeCell ref="B8:D8"/>
    <mergeCell ref="B9:D9"/>
    <mergeCell ref="A1:W1"/>
    <mergeCell ref="A2:W2"/>
    <mergeCell ref="A3:W3"/>
    <mergeCell ref="B4:D4"/>
    <mergeCell ref="E4:G4"/>
    <mergeCell ref="H4:J4"/>
    <mergeCell ref="K4:M4"/>
    <mergeCell ref="N4:P4"/>
    <mergeCell ref="Q4:R4"/>
    <mergeCell ref="S4:T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7"/>
  <sheetViews>
    <sheetView showGridLines="0" zoomScalePageLayoutView="0" workbookViewId="0" topLeftCell="A1">
      <selection activeCell="Z1" sqref="Z1"/>
    </sheetView>
  </sheetViews>
  <sheetFormatPr defaultColWidth="9.140625" defaultRowHeight="12.75"/>
  <cols>
    <col min="1" max="1" width="4.00390625" style="0" bestFit="1" customWidth="1"/>
    <col min="2" max="2" width="2.421875" style="0" customWidth="1"/>
    <col min="3" max="3" width="2.8515625" style="0" bestFit="1" customWidth="1"/>
    <col min="4" max="4" width="14.140625" style="0" customWidth="1"/>
    <col min="5" max="5" width="5.57421875" style="0" customWidth="1"/>
    <col min="6" max="10" width="5.7109375" style="0" bestFit="1" customWidth="1"/>
    <col min="11" max="13" width="5.00390625" style="0" bestFit="1" customWidth="1"/>
    <col min="14" max="14" width="5.7109375" style="0" bestFit="1" customWidth="1"/>
    <col min="15" max="19" width="5.00390625" style="0" bestFit="1" customWidth="1"/>
    <col min="20" max="20" width="3.8515625" style="0" bestFit="1" customWidth="1"/>
    <col min="21" max="22" width="5.7109375" style="0" bestFit="1" customWidth="1"/>
    <col min="23" max="23" width="4.421875" style="0" customWidth="1"/>
    <col min="24" max="25" width="0.13671875" style="0" customWidth="1"/>
  </cols>
  <sheetData>
    <row r="1" spans="1:25" ht="18" customHeight="1">
      <c r="A1" s="216" t="s">
        <v>643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1"/>
      <c r="Y1" s="1"/>
    </row>
    <row r="2" spans="1:25" ht="18" customHeight="1">
      <c r="A2" s="217" t="s">
        <v>1898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1"/>
      <c r="Y2" s="1"/>
    </row>
    <row r="3" spans="1:25" ht="13.5" customHeight="1">
      <c r="A3" s="218" t="s">
        <v>4306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1"/>
      <c r="Y3" s="1"/>
    </row>
    <row r="4" spans="1:25" ht="22.5" customHeight="1">
      <c r="A4" s="20"/>
      <c r="B4" s="211"/>
      <c r="C4" s="211"/>
      <c r="D4" s="211"/>
      <c r="E4" s="56"/>
      <c r="F4" s="230" t="s">
        <v>4073</v>
      </c>
      <c r="G4" s="230"/>
      <c r="H4" s="230"/>
      <c r="I4" s="230" t="s">
        <v>4074</v>
      </c>
      <c r="J4" s="230"/>
      <c r="K4" s="230" t="s">
        <v>4075</v>
      </c>
      <c r="L4" s="230"/>
      <c r="M4" s="230" t="s">
        <v>4307</v>
      </c>
      <c r="N4" s="230"/>
      <c r="O4" s="230" t="s">
        <v>4308</v>
      </c>
      <c r="P4" s="230"/>
      <c r="Q4" s="230" t="s">
        <v>4309</v>
      </c>
      <c r="R4" s="230"/>
      <c r="S4" s="241" t="str">
        <f>"延修生"</f>
        <v>延修生</v>
      </c>
      <c r="T4" s="241"/>
      <c r="U4" s="242" t="s">
        <v>4310</v>
      </c>
      <c r="V4" s="242"/>
      <c r="W4" s="242"/>
      <c r="X4" s="242"/>
      <c r="Y4" s="242"/>
    </row>
    <row r="5" spans="1:25" ht="19.5" customHeight="1">
      <c r="A5" s="6"/>
      <c r="B5" s="243"/>
      <c r="C5" s="243"/>
      <c r="D5" s="243"/>
      <c r="E5" s="7"/>
      <c r="F5" s="43" t="s">
        <v>4081</v>
      </c>
      <c r="G5" s="43" t="s">
        <v>4117</v>
      </c>
      <c r="H5" s="43" t="s">
        <v>4118</v>
      </c>
      <c r="I5" s="43" t="s">
        <v>4117</v>
      </c>
      <c r="J5" s="43" t="s">
        <v>4118</v>
      </c>
      <c r="K5" s="43" t="s">
        <v>4117</v>
      </c>
      <c r="L5" s="43" t="s">
        <v>4118</v>
      </c>
      <c r="M5" s="43" t="s">
        <v>4117</v>
      </c>
      <c r="N5" s="43" t="s">
        <v>4118</v>
      </c>
      <c r="O5" s="43" t="s">
        <v>4117</v>
      </c>
      <c r="P5" s="43" t="s">
        <v>4118</v>
      </c>
      <c r="Q5" s="43" t="s">
        <v>4117</v>
      </c>
      <c r="R5" s="43" t="s">
        <v>4118</v>
      </c>
      <c r="S5" s="43" t="s">
        <v>4117</v>
      </c>
      <c r="T5" s="57" t="s">
        <v>4118</v>
      </c>
      <c r="U5" s="58" t="s">
        <v>4073</v>
      </c>
      <c r="V5" s="43" t="s">
        <v>4117</v>
      </c>
      <c r="W5" s="231" t="s">
        <v>4118</v>
      </c>
      <c r="X5" s="231"/>
      <c r="Y5" s="231"/>
    </row>
    <row r="6" spans="1:25" ht="14.25">
      <c r="A6" s="237" t="s">
        <v>1909</v>
      </c>
      <c r="B6" s="237"/>
      <c r="C6" s="237"/>
      <c r="D6" s="237"/>
      <c r="E6" s="11"/>
      <c r="F6" s="51">
        <v>82389</v>
      </c>
      <c r="G6" s="52">
        <v>38131</v>
      </c>
      <c r="H6" s="52">
        <v>44258</v>
      </c>
      <c r="I6" s="52">
        <v>10428</v>
      </c>
      <c r="J6" s="52">
        <v>10316</v>
      </c>
      <c r="K6" s="52">
        <v>9881</v>
      </c>
      <c r="L6" s="52">
        <v>9189</v>
      </c>
      <c r="M6" s="52">
        <v>7937</v>
      </c>
      <c r="N6" s="52">
        <v>10221</v>
      </c>
      <c r="O6" s="52">
        <v>5736</v>
      </c>
      <c r="P6" s="52">
        <v>7595</v>
      </c>
      <c r="Q6" s="52">
        <v>2522</v>
      </c>
      <c r="R6" s="52">
        <v>6188</v>
      </c>
      <c r="S6" s="52">
        <v>1627</v>
      </c>
      <c r="T6" s="52">
        <v>749</v>
      </c>
      <c r="U6" s="52">
        <v>27855</v>
      </c>
      <c r="V6" s="52">
        <v>12732</v>
      </c>
      <c r="W6" s="238">
        <v>15123</v>
      </c>
      <c r="X6" s="238"/>
      <c r="Y6" s="238"/>
    </row>
    <row r="7" spans="1:25" ht="14.25">
      <c r="A7" s="15"/>
      <c r="B7" s="233" t="s">
        <v>4120</v>
      </c>
      <c r="C7" s="233"/>
      <c r="D7" s="233"/>
      <c r="E7" s="233"/>
      <c r="F7" s="51">
        <v>16751</v>
      </c>
      <c r="G7" s="52">
        <v>5521</v>
      </c>
      <c r="H7" s="52">
        <v>11230</v>
      </c>
      <c r="I7" s="52">
        <v>1828</v>
      </c>
      <c r="J7" s="52">
        <v>2529</v>
      </c>
      <c r="K7" s="52">
        <v>1382</v>
      </c>
      <c r="L7" s="52">
        <v>2304</v>
      </c>
      <c r="M7" s="52">
        <v>405</v>
      </c>
      <c r="N7" s="52">
        <v>1080</v>
      </c>
      <c r="O7" s="52">
        <v>330</v>
      </c>
      <c r="P7" s="52">
        <v>877</v>
      </c>
      <c r="Q7" s="52">
        <v>1576</v>
      </c>
      <c r="R7" s="52">
        <v>4440</v>
      </c>
      <c r="S7" s="52">
        <v>0</v>
      </c>
      <c r="T7" s="52">
        <v>0</v>
      </c>
      <c r="U7" s="52">
        <v>2694</v>
      </c>
      <c r="V7" s="52">
        <v>827</v>
      </c>
      <c r="W7" s="238">
        <v>1867</v>
      </c>
      <c r="X7" s="238"/>
      <c r="Y7" s="238"/>
    </row>
    <row r="8" spans="1:25" ht="14.25">
      <c r="A8" s="15"/>
      <c r="B8" s="233" t="s">
        <v>4121</v>
      </c>
      <c r="C8" s="233"/>
      <c r="D8" s="233"/>
      <c r="E8" s="233"/>
      <c r="F8" s="51">
        <v>27495</v>
      </c>
      <c r="G8" s="52">
        <v>12572</v>
      </c>
      <c r="H8" s="52">
        <v>14923</v>
      </c>
      <c r="I8" s="52">
        <v>0</v>
      </c>
      <c r="J8" s="52">
        <v>0</v>
      </c>
      <c r="K8" s="52">
        <v>0</v>
      </c>
      <c r="L8" s="52">
        <v>0</v>
      </c>
      <c r="M8" s="52">
        <v>6103</v>
      </c>
      <c r="N8" s="52">
        <v>6721</v>
      </c>
      <c r="O8" s="52">
        <v>5254</v>
      </c>
      <c r="P8" s="52">
        <v>6444</v>
      </c>
      <c r="Q8" s="52">
        <v>891</v>
      </c>
      <c r="R8" s="52">
        <v>1641</v>
      </c>
      <c r="S8" s="52">
        <v>324</v>
      </c>
      <c r="T8" s="52">
        <v>117</v>
      </c>
      <c r="U8" s="52">
        <v>12071</v>
      </c>
      <c r="V8" s="52">
        <v>5379</v>
      </c>
      <c r="W8" s="238">
        <v>6692</v>
      </c>
      <c r="X8" s="238"/>
      <c r="Y8" s="238"/>
    </row>
    <row r="9" spans="1:25" ht="14.25">
      <c r="A9" s="15"/>
      <c r="B9" s="240" t="s">
        <v>4122</v>
      </c>
      <c r="C9" s="240"/>
      <c r="D9" s="240"/>
      <c r="E9" s="50"/>
      <c r="F9" s="51">
        <v>11277</v>
      </c>
      <c r="G9" s="52">
        <v>4717</v>
      </c>
      <c r="H9" s="52">
        <v>6560</v>
      </c>
      <c r="I9" s="52">
        <v>0</v>
      </c>
      <c r="J9" s="52">
        <v>0</v>
      </c>
      <c r="K9" s="52">
        <v>0</v>
      </c>
      <c r="L9" s="52">
        <v>0</v>
      </c>
      <c r="M9" s="52">
        <v>2020</v>
      </c>
      <c r="N9" s="52">
        <v>2614</v>
      </c>
      <c r="O9" s="52">
        <v>1734</v>
      </c>
      <c r="P9" s="52">
        <v>2302</v>
      </c>
      <c r="Q9" s="52">
        <v>850</v>
      </c>
      <c r="R9" s="52">
        <v>1599</v>
      </c>
      <c r="S9" s="52">
        <v>113</v>
      </c>
      <c r="T9" s="52">
        <v>45</v>
      </c>
      <c r="U9" s="52">
        <v>4561</v>
      </c>
      <c r="V9" s="52">
        <v>1874</v>
      </c>
      <c r="W9" s="238">
        <v>2687</v>
      </c>
      <c r="X9" s="238"/>
      <c r="Y9" s="238"/>
    </row>
    <row r="10" spans="1:25" ht="14.25">
      <c r="A10" s="15"/>
      <c r="B10" s="240" t="s">
        <v>4123</v>
      </c>
      <c r="C10" s="240"/>
      <c r="D10" s="240"/>
      <c r="E10" s="50"/>
      <c r="F10" s="51">
        <v>16218</v>
      </c>
      <c r="G10" s="52">
        <v>7855</v>
      </c>
      <c r="H10" s="52">
        <v>8363</v>
      </c>
      <c r="I10" s="52">
        <v>0</v>
      </c>
      <c r="J10" s="52">
        <v>0</v>
      </c>
      <c r="K10" s="52">
        <v>0</v>
      </c>
      <c r="L10" s="52">
        <v>0</v>
      </c>
      <c r="M10" s="52">
        <v>4083</v>
      </c>
      <c r="N10" s="52">
        <v>4107</v>
      </c>
      <c r="O10" s="52">
        <v>3520</v>
      </c>
      <c r="P10" s="52">
        <v>4142</v>
      </c>
      <c r="Q10" s="52">
        <v>41</v>
      </c>
      <c r="R10" s="52">
        <v>42</v>
      </c>
      <c r="S10" s="52">
        <v>211</v>
      </c>
      <c r="T10" s="52">
        <v>72</v>
      </c>
      <c r="U10" s="52">
        <v>7510</v>
      </c>
      <c r="V10" s="52">
        <v>3505</v>
      </c>
      <c r="W10" s="238">
        <v>4005</v>
      </c>
      <c r="X10" s="238"/>
      <c r="Y10" s="238"/>
    </row>
    <row r="11" spans="1:25" ht="14.25">
      <c r="A11" s="15"/>
      <c r="B11" s="233" t="s">
        <v>4311</v>
      </c>
      <c r="C11" s="233"/>
      <c r="D11" s="233"/>
      <c r="E11" s="233"/>
      <c r="F11" s="51">
        <v>38143</v>
      </c>
      <c r="G11" s="52">
        <v>20038</v>
      </c>
      <c r="H11" s="52">
        <v>18105</v>
      </c>
      <c r="I11" s="52">
        <v>8600</v>
      </c>
      <c r="J11" s="52">
        <v>7787</v>
      </c>
      <c r="K11" s="52">
        <v>8499</v>
      </c>
      <c r="L11" s="52">
        <v>6885</v>
      </c>
      <c r="M11" s="52">
        <v>1429</v>
      </c>
      <c r="N11" s="52">
        <v>2420</v>
      </c>
      <c r="O11" s="52">
        <v>152</v>
      </c>
      <c r="P11" s="52">
        <v>274</v>
      </c>
      <c r="Q11" s="52">
        <v>55</v>
      </c>
      <c r="R11" s="52">
        <v>107</v>
      </c>
      <c r="S11" s="52">
        <v>1303</v>
      </c>
      <c r="T11" s="52">
        <v>632</v>
      </c>
      <c r="U11" s="52">
        <v>13090</v>
      </c>
      <c r="V11" s="52">
        <v>6526</v>
      </c>
      <c r="W11" s="238">
        <v>6564</v>
      </c>
      <c r="X11" s="238"/>
      <c r="Y11" s="238"/>
    </row>
    <row r="12" spans="1:25" ht="14.25">
      <c r="A12" s="15"/>
      <c r="B12" s="240" t="s">
        <v>4122</v>
      </c>
      <c r="C12" s="240"/>
      <c r="D12" s="240"/>
      <c r="E12" s="50"/>
      <c r="F12" s="51">
        <v>15481</v>
      </c>
      <c r="G12" s="52">
        <v>6903</v>
      </c>
      <c r="H12" s="52">
        <v>8578</v>
      </c>
      <c r="I12" s="52">
        <v>2527</v>
      </c>
      <c r="J12" s="52">
        <v>3195</v>
      </c>
      <c r="K12" s="52">
        <v>2772</v>
      </c>
      <c r="L12" s="52">
        <v>2510</v>
      </c>
      <c r="M12" s="52">
        <v>1100</v>
      </c>
      <c r="N12" s="52">
        <v>2194</v>
      </c>
      <c r="O12" s="52">
        <v>127</v>
      </c>
      <c r="P12" s="52">
        <v>273</v>
      </c>
      <c r="Q12" s="52">
        <v>54</v>
      </c>
      <c r="R12" s="52">
        <v>106</v>
      </c>
      <c r="S12" s="52">
        <v>323</v>
      </c>
      <c r="T12" s="52">
        <v>300</v>
      </c>
      <c r="U12" s="52">
        <v>3196</v>
      </c>
      <c r="V12" s="52">
        <v>1076</v>
      </c>
      <c r="W12" s="238">
        <v>2120</v>
      </c>
      <c r="X12" s="238"/>
      <c r="Y12" s="238"/>
    </row>
    <row r="13" spans="1:25" ht="14.25">
      <c r="A13" s="15"/>
      <c r="B13" s="240" t="s">
        <v>4123</v>
      </c>
      <c r="C13" s="240"/>
      <c r="D13" s="240"/>
      <c r="E13" s="50"/>
      <c r="F13" s="51">
        <v>22662</v>
      </c>
      <c r="G13" s="52">
        <v>13135</v>
      </c>
      <c r="H13" s="52">
        <v>9527</v>
      </c>
      <c r="I13" s="52">
        <v>6073</v>
      </c>
      <c r="J13" s="52">
        <v>4592</v>
      </c>
      <c r="K13" s="52">
        <v>5727</v>
      </c>
      <c r="L13" s="52">
        <v>4375</v>
      </c>
      <c r="M13" s="52">
        <v>329</v>
      </c>
      <c r="N13" s="52">
        <v>226</v>
      </c>
      <c r="O13" s="52">
        <v>25</v>
      </c>
      <c r="P13" s="52">
        <v>1</v>
      </c>
      <c r="Q13" s="52">
        <v>1</v>
      </c>
      <c r="R13" s="52">
        <v>1</v>
      </c>
      <c r="S13" s="52">
        <v>980</v>
      </c>
      <c r="T13" s="52">
        <v>332</v>
      </c>
      <c r="U13" s="52">
        <v>9894</v>
      </c>
      <c r="V13" s="52">
        <v>5450</v>
      </c>
      <c r="W13" s="238">
        <v>4444</v>
      </c>
      <c r="X13" s="238"/>
      <c r="Y13" s="238"/>
    </row>
    <row r="14" spans="1:25" ht="14.25">
      <c r="A14" s="31"/>
      <c r="B14" s="235"/>
      <c r="C14" s="235"/>
      <c r="D14" s="235"/>
      <c r="E14" s="235"/>
      <c r="F14" s="33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223"/>
      <c r="X14" s="223"/>
      <c r="Y14" s="223"/>
    </row>
    <row r="15" spans="1:25" ht="12.75">
      <c r="A15" s="59" t="s">
        <v>4125</v>
      </c>
      <c r="B15" s="237" t="s">
        <v>4126</v>
      </c>
      <c r="C15" s="237"/>
      <c r="D15" s="237"/>
      <c r="E15" s="60" t="s">
        <v>4312</v>
      </c>
      <c r="F15" s="51">
        <v>14727</v>
      </c>
      <c r="G15" s="52">
        <v>4519</v>
      </c>
      <c r="H15" s="52">
        <v>10208</v>
      </c>
      <c r="I15" s="52">
        <v>1553</v>
      </c>
      <c r="J15" s="52">
        <v>2237</v>
      </c>
      <c r="K15" s="52">
        <v>655</v>
      </c>
      <c r="L15" s="52">
        <v>1574</v>
      </c>
      <c r="M15" s="52">
        <v>405</v>
      </c>
      <c r="N15" s="52">
        <v>1080</v>
      </c>
      <c r="O15" s="52">
        <v>330</v>
      </c>
      <c r="P15" s="52">
        <v>877</v>
      </c>
      <c r="Q15" s="52">
        <v>1576</v>
      </c>
      <c r="R15" s="52">
        <v>4440</v>
      </c>
      <c r="S15" s="52">
        <v>0</v>
      </c>
      <c r="T15" s="52">
        <v>0</v>
      </c>
      <c r="U15" s="52">
        <v>2265</v>
      </c>
      <c r="V15" s="52">
        <v>579</v>
      </c>
      <c r="W15" s="238">
        <v>1686</v>
      </c>
      <c r="X15" s="238"/>
      <c r="Y15" s="238"/>
    </row>
    <row r="16" spans="1:25" ht="12.75">
      <c r="A16" s="59" t="s">
        <v>4127</v>
      </c>
      <c r="B16" s="237" t="s">
        <v>4128</v>
      </c>
      <c r="C16" s="237"/>
      <c r="D16" s="237"/>
      <c r="E16" s="60" t="s">
        <v>4313</v>
      </c>
      <c r="F16" s="51">
        <v>3853</v>
      </c>
      <c r="G16" s="52">
        <v>2495</v>
      </c>
      <c r="H16" s="52">
        <v>1358</v>
      </c>
      <c r="I16" s="52">
        <v>730</v>
      </c>
      <c r="J16" s="52">
        <v>487</v>
      </c>
      <c r="K16" s="52">
        <v>1513</v>
      </c>
      <c r="L16" s="52">
        <v>377</v>
      </c>
      <c r="M16" s="52">
        <v>92</v>
      </c>
      <c r="N16" s="52">
        <v>167</v>
      </c>
      <c r="O16" s="52">
        <v>66</v>
      </c>
      <c r="P16" s="52">
        <v>153</v>
      </c>
      <c r="Q16" s="52">
        <v>54</v>
      </c>
      <c r="R16" s="52">
        <v>106</v>
      </c>
      <c r="S16" s="52">
        <v>40</v>
      </c>
      <c r="T16" s="52">
        <v>68</v>
      </c>
      <c r="U16" s="52">
        <v>387</v>
      </c>
      <c r="V16" s="52">
        <v>182</v>
      </c>
      <c r="W16" s="238">
        <v>205</v>
      </c>
      <c r="X16" s="238"/>
      <c r="Y16" s="238"/>
    </row>
    <row r="17" spans="1:25" ht="12.75">
      <c r="A17" s="59" t="s">
        <v>4129</v>
      </c>
      <c r="B17" s="237" t="s">
        <v>4130</v>
      </c>
      <c r="C17" s="237"/>
      <c r="D17" s="237"/>
      <c r="E17" s="60" t="s">
        <v>4313</v>
      </c>
      <c r="F17" s="51">
        <v>2799</v>
      </c>
      <c r="G17" s="52">
        <v>843</v>
      </c>
      <c r="H17" s="52">
        <v>1956</v>
      </c>
      <c r="I17" s="52">
        <v>315</v>
      </c>
      <c r="J17" s="52">
        <v>722</v>
      </c>
      <c r="K17" s="52">
        <v>234</v>
      </c>
      <c r="L17" s="52">
        <v>593</v>
      </c>
      <c r="M17" s="52">
        <v>228</v>
      </c>
      <c r="N17" s="52">
        <v>545</v>
      </c>
      <c r="O17" s="52">
        <v>0</v>
      </c>
      <c r="P17" s="52">
        <v>0</v>
      </c>
      <c r="Q17" s="52">
        <v>0</v>
      </c>
      <c r="R17" s="52">
        <v>0</v>
      </c>
      <c r="S17" s="52">
        <v>66</v>
      </c>
      <c r="T17" s="52">
        <v>96</v>
      </c>
      <c r="U17" s="52">
        <v>768</v>
      </c>
      <c r="V17" s="52">
        <v>217</v>
      </c>
      <c r="W17" s="238">
        <v>551</v>
      </c>
      <c r="X17" s="238"/>
      <c r="Y17" s="238"/>
    </row>
    <row r="18" spans="1:25" ht="12.75">
      <c r="A18" s="59" t="s">
        <v>4131</v>
      </c>
      <c r="B18" s="237" t="s">
        <v>4132</v>
      </c>
      <c r="C18" s="237"/>
      <c r="D18" s="237"/>
      <c r="E18" s="60" t="s">
        <v>4313</v>
      </c>
      <c r="F18" s="51">
        <v>1471</v>
      </c>
      <c r="G18" s="52">
        <v>520</v>
      </c>
      <c r="H18" s="52">
        <v>951</v>
      </c>
      <c r="I18" s="52">
        <v>189</v>
      </c>
      <c r="J18" s="52">
        <v>319</v>
      </c>
      <c r="K18" s="52">
        <v>167</v>
      </c>
      <c r="L18" s="52">
        <v>274</v>
      </c>
      <c r="M18" s="52">
        <v>130</v>
      </c>
      <c r="N18" s="52">
        <v>312</v>
      </c>
      <c r="O18" s="52">
        <v>0</v>
      </c>
      <c r="P18" s="52">
        <v>0</v>
      </c>
      <c r="Q18" s="52">
        <v>0</v>
      </c>
      <c r="R18" s="52">
        <v>0</v>
      </c>
      <c r="S18" s="52">
        <v>34</v>
      </c>
      <c r="T18" s="52">
        <v>46</v>
      </c>
      <c r="U18" s="52">
        <v>288</v>
      </c>
      <c r="V18" s="52">
        <v>65</v>
      </c>
      <c r="W18" s="238">
        <v>223</v>
      </c>
      <c r="X18" s="238"/>
      <c r="Y18" s="238"/>
    </row>
    <row r="19" spans="1:25" ht="12.75">
      <c r="A19" s="59" t="s">
        <v>4133</v>
      </c>
      <c r="B19" s="237" t="s">
        <v>4134</v>
      </c>
      <c r="C19" s="237"/>
      <c r="D19" s="237"/>
      <c r="E19" s="60" t="s">
        <v>4313</v>
      </c>
      <c r="F19" s="51">
        <v>822</v>
      </c>
      <c r="G19" s="52">
        <v>593</v>
      </c>
      <c r="H19" s="52">
        <v>229</v>
      </c>
      <c r="I19" s="52">
        <v>253</v>
      </c>
      <c r="J19" s="52">
        <v>100</v>
      </c>
      <c r="K19" s="52">
        <v>222</v>
      </c>
      <c r="L19" s="52">
        <v>89</v>
      </c>
      <c r="M19" s="52">
        <v>32</v>
      </c>
      <c r="N19" s="52">
        <v>32</v>
      </c>
      <c r="O19" s="52">
        <v>0</v>
      </c>
      <c r="P19" s="52">
        <v>0</v>
      </c>
      <c r="Q19" s="52">
        <v>0</v>
      </c>
      <c r="R19" s="52">
        <v>0</v>
      </c>
      <c r="S19" s="52">
        <v>86</v>
      </c>
      <c r="T19" s="52">
        <v>8</v>
      </c>
      <c r="U19" s="52">
        <v>288</v>
      </c>
      <c r="V19" s="52">
        <v>232</v>
      </c>
      <c r="W19" s="238">
        <v>56</v>
      </c>
      <c r="X19" s="238"/>
      <c r="Y19" s="238"/>
    </row>
    <row r="20" spans="1:25" ht="12.75">
      <c r="A20" s="59" t="s">
        <v>4135</v>
      </c>
      <c r="B20" s="237" t="s">
        <v>4136</v>
      </c>
      <c r="C20" s="237"/>
      <c r="D20" s="237"/>
      <c r="E20" s="60" t="s">
        <v>4314</v>
      </c>
      <c r="F20" s="51">
        <v>1428</v>
      </c>
      <c r="G20" s="52">
        <v>1082</v>
      </c>
      <c r="H20" s="52">
        <v>346</v>
      </c>
      <c r="I20" s="52">
        <v>0</v>
      </c>
      <c r="J20" s="52">
        <v>0</v>
      </c>
      <c r="K20" s="52">
        <v>0</v>
      </c>
      <c r="L20" s="52">
        <v>0</v>
      </c>
      <c r="M20" s="52">
        <v>377</v>
      </c>
      <c r="N20" s="52">
        <v>136</v>
      </c>
      <c r="O20" s="52">
        <v>336</v>
      </c>
      <c r="P20" s="52">
        <v>108</v>
      </c>
      <c r="Q20" s="52">
        <v>341</v>
      </c>
      <c r="R20" s="52">
        <v>96</v>
      </c>
      <c r="S20" s="52">
        <v>28</v>
      </c>
      <c r="T20" s="52">
        <v>6</v>
      </c>
      <c r="U20" s="52">
        <v>472</v>
      </c>
      <c r="V20" s="52">
        <v>365</v>
      </c>
      <c r="W20" s="238">
        <v>107</v>
      </c>
      <c r="X20" s="238"/>
      <c r="Y20" s="238"/>
    </row>
    <row r="21" spans="1:25" ht="12.75">
      <c r="A21" s="59" t="s">
        <v>4137</v>
      </c>
      <c r="B21" s="237" t="s">
        <v>4138</v>
      </c>
      <c r="C21" s="237"/>
      <c r="D21" s="237"/>
      <c r="E21" s="60" t="s">
        <v>4314</v>
      </c>
      <c r="F21" s="51">
        <v>1267</v>
      </c>
      <c r="G21" s="52">
        <v>722</v>
      </c>
      <c r="H21" s="52">
        <v>545</v>
      </c>
      <c r="I21" s="52">
        <v>0</v>
      </c>
      <c r="J21" s="52">
        <v>0</v>
      </c>
      <c r="K21" s="52">
        <v>0</v>
      </c>
      <c r="L21" s="52">
        <v>0</v>
      </c>
      <c r="M21" s="52">
        <v>381</v>
      </c>
      <c r="N21" s="52">
        <v>279</v>
      </c>
      <c r="O21" s="52">
        <v>318</v>
      </c>
      <c r="P21" s="52">
        <v>255</v>
      </c>
      <c r="Q21" s="52">
        <v>0</v>
      </c>
      <c r="R21" s="52">
        <v>0</v>
      </c>
      <c r="S21" s="52">
        <v>23</v>
      </c>
      <c r="T21" s="52">
        <v>11</v>
      </c>
      <c r="U21" s="52">
        <v>549</v>
      </c>
      <c r="V21" s="52">
        <v>316</v>
      </c>
      <c r="W21" s="238">
        <v>233</v>
      </c>
      <c r="X21" s="238"/>
      <c r="Y21" s="238"/>
    </row>
    <row r="22" spans="1:25" ht="12.75">
      <c r="A22" s="59" t="s">
        <v>4139</v>
      </c>
      <c r="B22" s="237" t="s">
        <v>4140</v>
      </c>
      <c r="C22" s="237"/>
      <c r="D22" s="237"/>
      <c r="E22" s="60" t="s">
        <v>4314</v>
      </c>
      <c r="F22" s="51">
        <v>681</v>
      </c>
      <c r="G22" s="52">
        <v>435</v>
      </c>
      <c r="H22" s="52">
        <v>246</v>
      </c>
      <c r="I22" s="52">
        <v>0</v>
      </c>
      <c r="J22" s="52">
        <v>0</v>
      </c>
      <c r="K22" s="52">
        <v>0</v>
      </c>
      <c r="L22" s="52">
        <v>0</v>
      </c>
      <c r="M22" s="52">
        <v>198</v>
      </c>
      <c r="N22" s="52">
        <v>126</v>
      </c>
      <c r="O22" s="52">
        <v>223</v>
      </c>
      <c r="P22" s="52">
        <v>119</v>
      </c>
      <c r="Q22" s="52">
        <v>0</v>
      </c>
      <c r="R22" s="52">
        <v>0</v>
      </c>
      <c r="S22" s="52">
        <v>14</v>
      </c>
      <c r="T22" s="52">
        <v>1</v>
      </c>
      <c r="U22" s="52">
        <v>404</v>
      </c>
      <c r="V22" s="52">
        <v>277</v>
      </c>
      <c r="W22" s="238">
        <v>127</v>
      </c>
      <c r="X22" s="238"/>
      <c r="Y22" s="238"/>
    </row>
    <row r="23" spans="1:25" ht="12.75">
      <c r="A23" s="59" t="s">
        <v>4141</v>
      </c>
      <c r="B23" s="237" t="s">
        <v>4142</v>
      </c>
      <c r="C23" s="237"/>
      <c r="D23" s="237"/>
      <c r="E23" s="60" t="s">
        <v>4314</v>
      </c>
      <c r="F23" s="51">
        <v>629</v>
      </c>
      <c r="G23" s="52">
        <v>511</v>
      </c>
      <c r="H23" s="52">
        <v>118</v>
      </c>
      <c r="I23" s="52">
        <v>0</v>
      </c>
      <c r="J23" s="52">
        <v>0</v>
      </c>
      <c r="K23" s="52">
        <v>0</v>
      </c>
      <c r="L23" s="52">
        <v>0</v>
      </c>
      <c r="M23" s="52">
        <v>235</v>
      </c>
      <c r="N23" s="52">
        <v>59</v>
      </c>
      <c r="O23" s="52">
        <v>261</v>
      </c>
      <c r="P23" s="52">
        <v>58</v>
      </c>
      <c r="Q23" s="52">
        <v>0</v>
      </c>
      <c r="R23" s="52">
        <v>0</v>
      </c>
      <c r="S23" s="52">
        <v>15</v>
      </c>
      <c r="T23" s="52">
        <v>1</v>
      </c>
      <c r="U23" s="52">
        <v>319</v>
      </c>
      <c r="V23" s="52">
        <v>263</v>
      </c>
      <c r="W23" s="238">
        <v>56</v>
      </c>
      <c r="X23" s="238"/>
      <c r="Y23" s="238"/>
    </row>
    <row r="24" spans="1:25" ht="12.75">
      <c r="A24" s="59" t="s">
        <v>4143</v>
      </c>
      <c r="B24" s="237" t="s">
        <v>4144</v>
      </c>
      <c r="C24" s="237"/>
      <c r="D24" s="237"/>
      <c r="E24" s="60" t="s">
        <v>4314</v>
      </c>
      <c r="F24" s="51">
        <v>1441</v>
      </c>
      <c r="G24" s="52">
        <v>490</v>
      </c>
      <c r="H24" s="52">
        <v>951</v>
      </c>
      <c r="I24" s="52">
        <v>0</v>
      </c>
      <c r="J24" s="52">
        <v>0</v>
      </c>
      <c r="K24" s="52">
        <v>0</v>
      </c>
      <c r="L24" s="52">
        <v>0</v>
      </c>
      <c r="M24" s="52">
        <v>278</v>
      </c>
      <c r="N24" s="52">
        <v>477</v>
      </c>
      <c r="O24" s="52">
        <v>180</v>
      </c>
      <c r="P24" s="52">
        <v>436</v>
      </c>
      <c r="Q24" s="52">
        <v>8</v>
      </c>
      <c r="R24" s="52">
        <v>17</v>
      </c>
      <c r="S24" s="52">
        <v>24</v>
      </c>
      <c r="T24" s="52">
        <v>21</v>
      </c>
      <c r="U24" s="52">
        <v>506</v>
      </c>
      <c r="V24" s="52">
        <v>165</v>
      </c>
      <c r="W24" s="238">
        <v>341</v>
      </c>
      <c r="X24" s="238"/>
      <c r="Y24" s="238"/>
    </row>
    <row r="25" spans="1:25" ht="12.75">
      <c r="A25" s="59" t="s">
        <v>4145</v>
      </c>
      <c r="B25" s="237" t="s">
        <v>4146</v>
      </c>
      <c r="C25" s="237"/>
      <c r="D25" s="237"/>
      <c r="E25" s="60" t="s">
        <v>4314</v>
      </c>
      <c r="F25" s="51">
        <v>3065</v>
      </c>
      <c r="G25" s="52">
        <v>737</v>
      </c>
      <c r="H25" s="52">
        <v>2328</v>
      </c>
      <c r="I25" s="52">
        <v>0</v>
      </c>
      <c r="J25" s="52">
        <v>0</v>
      </c>
      <c r="K25" s="52">
        <v>0</v>
      </c>
      <c r="L25" s="52">
        <v>0</v>
      </c>
      <c r="M25" s="52">
        <v>249</v>
      </c>
      <c r="N25" s="52">
        <v>791</v>
      </c>
      <c r="O25" s="52">
        <v>197</v>
      </c>
      <c r="P25" s="52">
        <v>663</v>
      </c>
      <c r="Q25" s="52">
        <v>291</v>
      </c>
      <c r="R25" s="52">
        <v>874</v>
      </c>
      <c r="S25" s="52">
        <v>0</v>
      </c>
      <c r="T25" s="52">
        <v>0</v>
      </c>
      <c r="U25" s="52">
        <v>1354</v>
      </c>
      <c r="V25" s="52">
        <v>251</v>
      </c>
      <c r="W25" s="238">
        <v>1103</v>
      </c>
      <c r="X25" s="238"/>
      <c r="Y25" s="238"/>
    </row>
    <row r="26" spans="1:25" ht="12.75">
      <c r="A26" s="61"/>
      <c r="B26" s="239"/>
      <c r="C26" s="239"/>
      <c r="D26" s="239"/>
      <c r="E26" s="60" t="s">
        <v>4313</v>
      </c>
      <c r="F26" s="51">
        <v>3037</v>
      </c>
      <c r="G26" s="52">
        <v>1095</v>
      </c>
      <c r="H26" s="52">
        <v>1942</v>
      </c>
      <c r="I26" s="52">
        <v>490</v>
      </c>
      <c r="J26" s="52">
        <v>765</v>
      </c>
      <c r="K26" s="52">
        <v>270</v>
      </c>
      <c r="L26" s="52">
        <v>497</v>
      </c>
      <c r="M26" s="52">
        <v>274</v>
      </c>
      <c r="N26" s="52">
        <v>560</v>
      </c>
      <c r="O26" s="52">
        <v>61</v>
      </c>
      <c r="P26" s="52">
        <v>120</v>
      </c>
      <c r="Q26" s="52">
        <v>0</v>
      </c>
      <c r="R26" s="52">
        <v>0</v>
      </c>
      <c r="S26" s="52">
        <v>0</v>
      </c>
      <c r="T26" s="52">
        <v>0</v>
      </c>
      <c r="U26" s="52">
        <v>765</v>
      </c>
      <c r="V26" s="52">
        <v>176</v>
      </c>
      <c r="W26" s="238">
        <v>589</v>
      </c>
      <c r="X26" s="238"/>
      <c r="Y26" s="238"/>
    </row>
    <row r="27" spans="1:25" ht="12.75">
      <c r="A27" s="59" t="s">
        <v>4147</v>
      </c>
      <c r="B27" s="237" t="s">
        <v>4148</v>
      </c>
      <c r="C27" s="237"/>
      <c r="D27" s="237"/>
      <c r="E27" s="60" t="s">
        <v>4314</v>
      </c>
      <c r="F27" s="51">
        <v>2766</v>
      </c>
      <c r="G27" s="52">
        <v>740</v>
      </c>
      <c r="H27" s="52">
        <v>2026</v>
      </c>
      <c r="I27" s="52">
        <v>0</v>
      </c>
      <c r="J27" s="52">
        <v>0</v>
      </c>
      <c r="K27" s="52">
        <v>0</v>
      </c>
      <c r="L27" s="52">
        <v>0</v>
      </c>
      <c r="M27" s="52">
        <v>302</v>
      </c>
      <c r="N27" s="52">
        <v>746</v>
      </c>
      <c r="O27" s="52">
        <v>219</v>
      </c>
      <c r="P27" s="52">
        <v>663</v>
      </c>
      <c r="Q27" s="52">
        <v>210</v>
      </c>
      <c r="R27" s="52">
        <v>612</v>
      </c>
      <c r="S27" s="52">
        <v>9</v>
      </c>
      <c r="T27" s="52">
        <v>5</v>
      </c>
      <c r="U27" s="52">
        <v>957</v>
      </c>
      <c r="V27" s="52">
        <v>237</v>
      </c>
      <c r="W27" s="238">
        <v>720</v>
      </c>
      <c r="X27" s="238"/>
      <c r="Y27" s="238"/>
    </row>
    <row r="28" spans="1:25" ht="12.75">
      <c r="A28" s="61"/>
      <c r="B28" s="239"/>
      <c r="C28" s="239"/>
      <c r="D28" s="239"/>
      <c r="E28" s="60" t="s">
        <v>4313</v>
      </c>
      <c r="F28" s="51">
        <v>3499</v>
      </c>
      <c r="G28" s="52">
        <v>1357</v>
      </c>
      <c r="H28" s="52">
        <v>2142</v>
      </c>
      <c r="I28" s="52">
        <v>550</v>
      </c>
      <c r="J28" s="52">
        <v>802</v>
      </c>
      <c r="K28" s="52">
        <v>366</v>
      </c>
      <c r="L28" s="52">
        <v>680</v>
      </c>
      <c r="M28" s="52">
        <v>344</v>
      </c>
      <c r="N28" s="52">
        <v>578</v>
      </c>
      <c r="O28" s="52">
        <v>0</v>
      </c>
      <c r="P28" s="52">
        <v>0</v>
      </c>
      <c r="Q28" s="52">
        <v>0</v>
      </c>
      <c r="R28" s="52">
        <v>0</v>
      </c>
      <c r="S28" s="52">
        <v>97</v>
      </c>
      <c r="T28" s="52">
        <v>82</v>
      </c>
      <c r="U28" s="52">
        <v>700</v>
      </c>
      <c r="V28" s="52">
        <v>204</v>
      </c>
      <c r="W28" s="238">
        <v>496</v>
      </c>
      <c r="X28" s="238"/>
      <c r="Y28" s="238"/>
    </row>
    <row r="29" spans="1:25" ht="12.75">
      <c r="A29" s="59" t="s">
        <v>4149</v>
      </c>
      <c r="B29" s="237" t="s">
        <v>4150</v>
      </c>
      <c r="C29" s="237"/>
      <c r="D29" s="237"/>
      <c r="E29" s="60" t="s">
        <v>4313</v>
      </c>
      <c r="F29" s="51">
        <v>464</v>
      </c>
      <c r="G29" s="52">
        <v>313</v>
      </c>
      <c r="H29" s="52">
        <v>151</v>
      </c>
      <c r="I29" s="52">
        <v>138</v>
      </c>
      <c r="J29" s="52">
        <v>50</v>
      </c>
      <c r="K29" s="52">
        <v>141</v>
      </c>
      <c r="L29" s="52">
        <v>96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34</v>
      </c>
      <c r="T29" s="52">
        <v>5</v>
      </c>
      <c r="U29" s="52">
        <v>209</v>
      </c>
      <c r="V29" s="52">
        <v>124</v>
      </c>
      <c r="W29" s="238">
        <v>85</v>
      </c>
      <c r="X29" s="238"/>
      <c r="Y29" s="238"/>
    </row>
    <row r="30" spans="1:25" ht="12.75">
      <c r="A30" s="59" t="s">
        <v>4151</v>
      </c>
      <c r="B30" s="237" t="s">
        <v>4152</v>
      </c>
      <c r="C30" s="237"/>
      <c r="D30" s="237"/>
      <c r="E30" s="60" t="s">
        <v>4313</v>
      </c>
      <c r="F30" s="51">
        <v>966</v>
      </c>
      <c r="G30" s="52">
        <v>572</v>
      </c>
      <c r="H30" s="52">
        <v>394</v>
      </c>
      <c r="I30" s="52">
        <v>295</v>
      </c>
      <c r="J30" s="52">
        <v>218</v>
      </c>
      <c r="K30" s="52">
        <v>247</v>
      </c>
      <c r="L30" s="52">
        <v>169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30</v>
      </c>
      <c r="T30" s="52">
        <v>7</v>
      </c>
      <c r="U30" s="52">
        <v>478</v>
      </c>
      <c r="V30" s="52">
        <v>216</v>
      </c>
      <c r="W30" s="238">
        <v>262</v>
      </c>
      <c r="X30" s="238"/>
      <c r="Y30" s="238"/>
    </row>
    <row r="31" spans="1:25" ht="12.75">
      <c r="A31" s="59" t="s">
        <v>4153</v>
      </c>
      <c r="B31" s="237" t="s">
        <v>4154</v>
      </c>
      <c r="C31" s="237"/>
      <c r="D31" s="237"/>
      <c r="E31" s="60" t="s">
        <v>4313</v>
      </c>
      <c r="F31" s="51">
        <v>764</v>
      </c>
      <c r="G31" s="52">
        <v>365</v>
      </c>
      <c r="H31" s="52">
        <v>399</v>
      </c>
      <c r="I31" s="52">
        <v>243</v>
      </c>
      <c r="J31" s="52">
        <v>257</v>
      </c>
      <c r="K31" s="52">
        <v>122</v>
      </c>
      <c r="L31" s="52">
        <v>142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328</v>
      </c>
      <c r="V31" s="52">
        <v>155</v>
      </c>
      <c r="W31" s="238">
        <v>173</v>
      </c>
      <c r="X31" s="238"/>
      <c r="Y31" s="238"/>
    </row>
    <row r="32" spans="1:25" ht="12.75">
      <c r="A32" s="59" t="s">
        <v>4155</v>
      </c>
      <c r="B32" s="237" t="s">
        <v>4156</v>
      </c>
      <c r="C32" s="237"/>
      <c r="D32" s="237"/>
      <c r="E32" s="60" t="s">
        <v>4313</v>
      </c>
      <c r="F32" s="51">
        <v>385</v>
      </c>
      <c r="G32" s="52">
        <v>219</v>
      </c>
      <c r="H32" s="52">
        <v>166</v>
      </c>
      <c r="I32" s="52">
        <v>108</v>
      </c>
      <c r="J32" s="52">
        <v>79</v>
      </c>
      <c r="K32" s="52">
        <v>111</v>
      </c>
      <c r="L32" s="52">
        <v>87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173</v>
      </c>
      <c r="V32" s="52">
        <v>102</v>
      </c>
      <c r="W32" s="238">
        <v>71</v>
      </c>
      <c r="X32" s="238"/>
      <c r="Y32" s="238"/>
    </row>
    <row r="33" spans="1:25" ht="12.75">
      <c r="A33" s="59" t="s">
        <v>4157</v>
      </c>
      <c r="B33" s="237" t="s">
        <v>4158</v>
      </c>
      <c r="C33" s="237"/>
      <c r="D33" s="237"/>
      <c r="E33" s="60" t="s">
        <v>4313</v>
      </c>
      <c r="F33" s="51">
        <v>1447</v>
      </c>
      <c r="G33" s="52">
        <v>818</v>
      </c>
      <c r="H33" s="52">
        <v>629</v>
      </c>
      <c r="I33" s="52">
        <v>384</v>
      </c>
      <c r="J33" s="52">
        <v>334</v>
      </c>
      <c r="K33" s="52">
        <v>343</v>
      </c>
      <c r="L33" s="52">
        <v>268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91</v>
      </c>
      <c r="T33" s="52">
        <v>27</v>
      </c>
      <c r="U33" s="52">
        <v>488</v>
      </c>
      <c r="V33" s="52">
        <v>254</v>
      </c>
      <c r="W33" s="238">
        <v>234</v>
      </c>
      <c r="X33" s="238"/>
      <c r="Y33" s="238"/>
    </row>
    <row r="34" spans="1:25" ht="12.75">
      <c r="A34" s="59" t="s">
        <v>4159</v>
      </c>
      <c r="B34" s="237" t="s">
        <v>4160</v>
      </c>
      <c r="C34" s="237"/>
      <c r="D34" s="237"/>
      <c r="E34" s="60" t="s">
        <v>4313</v>
      </c>
      <c r="F34" s="51">
        <v>582</v>
      </c>
      <c r="G34" s="52">
        <v>352</v>
      </c>
      <c r="H34" s="52">
        <v>230</v>
      </c>
      <c r="I34" s="52">
        <v>160</v>
      </c>
      <c r="J34" s="52">
        <v>113</v>
      </c>
      <c r="K34" s="52">
        <v>171</v>
      </c>
      <c r="L34" s="52">
        <v>116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21</v>
      </c>
      <c r="T34" s="52">
        <v>1</v>
      </c>
      <c r="U34" s="52">
        <v>347</v>
      </c>
      <c r="V34" s="52">
        <v>200</v>
      </c>
      <c r="W34" s="238">
        <v>147</v>
      </c>
      <c r="X34" s="238"/>
      <c r="Y34" s="238"/>
    </row>
    <row r="35" spans="1:25" ht="12.75">
      <c r="A35" s="59" t="s">
        <v>4161</v>
      </c>
      <c r="B35" s="237" t="s">
        <v>4162</v>
      </c>
      <c r="C35" s="237"/>
      <c r="D35" s="237"/>
      <c r="E35" s="60" t="s">
        <v>4313</v>
      </c>
      <c r="F35" s="51">
        <v>259</v>
      </c>
      <c r="G35" s="52">
        <v>120</v>
      </c>
      <c r="H35" s="52">
        <v>139</v>
      </c>
      <c r="I35" s="52">
        <v>66</v>
      </c>
      <c r="J35" s="52">
        <v>80</v>
      </c>
      <c r="K35" s="52">
        <v>40</v>
      </c>
      <c r="L35" s="52">
        <v>52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14</v>
      </c>
      <c r="T35" s="52">
        <v>7</v>
      </c>
      <c r="U35" s="52">
        <v>90</v>
      </c>
      <c r="V35" s="52">
        <v>46</v>
      </c>
      <c r="W35" s="238">
        <v>44</v>
      </c>
      <c r="X35" s="238"/>
      <c r="Y35" s="238"/>
    </row>
    <row r="36" spans="1:25" ht="12.75">
      <c r="A36" s="59" t="s">
        <v>4163</v>
      </c>
      <c r="B36" s="237" t="s">
        <v>4164</v>
      </c>
      <c r="C36" s="237"/>
      <c r="D36" s="237"/>
      <c r="E36" s="60" t="s">
        <v>4313</v>
      </c>
      <c r="F36" s="51">
        <v>243</v>
      </c>
      <c r="G36" s="52">
        <v>128</v>
      </c>
      <c r="H36" s="52">
        <v>115</v>
      </c>
      <c r="I36" s="52">
        <v>50</v>
      </c>
      <c r="J36" s="52">
        <v>49</v>
      </c>
      <c r="K36" s="52">
        <v>72</v>
      </c>
      <c r="L36" s="52">
        <v>65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6</v>
      </c>
      <c r="T36" s="52">
        <v>1</v>
      </c>
      <c r="U36" s="52">
        <v>144</v>
      </c>
      <c r="V36" s="52">
        <v>78</v>
      </c>
      <c r="W36" s="238">
        <v>66</v>
      </c>
      <c r="X36" s="238"/>
      <c r="Y36" s="238"/>
    </row>
    <row r="37" spans="1:25" ht="12.75">
      <c r="A37" s="59" t="s">
        <v>4165</v>
      </c>
      <c r="B37" s="237" t="s">
        <v>4166</v>
      </c>
      <c r="C37" s="237"/>
      <c r="D37" s="237"/>
      <c r="E37" s="60" t="s">
        <v>4313</v>
      </c>
      <c r="F37" s="51">
        <v>600</v>
      </c>
      <c r="G37" s="52">
        <v>329</v>
      </c>
      <c r="H37" s="52">
        <v>271</v>
      </c>
      <c r="I37" s="52">
        <v>137</v>
      </c>
      <c r="J37" s="52">
        <v>100</v>
      </c>
      <c r="K37" s="52">
        <v>187</v>
      </c>
      <c r="L37" s="52">
        <v>166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5</v>
      </c>
      <c r="T37" s="52">
        <v>5</v>
      </c>
      <c r="U37" s="52">
        <v>278</v>
      </c>
      <c r="V37" s="52">
        <v>179</v>
      </c>
      <c r="W37" s="238">
        <v>99</v>
      </c>
      <c r="X37" s="238"/>
      <c r="Y37" s="238"/>
    </row>
    <row r="38" spans="1:25" ht="12.75">
      <c r="A38" s="59" t="s">
        <v>4167</v>
      </c>
      <c r="B38" s="237" t="s">
        <v>4168</v>
      </c>
      <c r="C38" s="237"/>
      <c r="D38" s="237"/>
      <c r="E38" s="60" t="s">
        <v>4313</v>
      </c>
      <c r="F38" s="51">
        <v>1168</v>
      </c>
      <c r="G38" s="52">
        <v>799</v>
      </c>
      <c r="H38" s="52">
        <v>369</v>
      </c>
      <c r="I38" s="52">
        <v>377</v>
      </c>
      <c r="J38" s="52">
        <v>181</v>
      </c>
      <c r="K38" s="52">
        <v>399</v>
      </c>
      <c r="L38" s="52">
        <v>187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23</v>
      </c>
      <c r="T38" s="52">
        <v>1</v>
      </c>
      <c r="U38" s="52">
        <v>594</v>
      </c>
      <c r="V38" s="52">
        <v>416</v>
      </c>
      <c r="W38" s="238">
        <v>178</v>
      </c>
      <c r="X38" s="238"/>
      <c r="Y38" s="238"/>
    </row>
    <row r="39" spans="1:25" ht="12.75">
      <c r="A39" s="59" t="s">
        <v>4169</v>
      </c>
      <c r="B39" s="237" t="s">
        <v>4170</v>
      </c>
      <c r="C39" s="237"/>
      <c r="D39" s="237"/>
      <c r="E39" s="60" t="s">
        <v>4313</v>
      </c>
      <c r="F39" s="51">
        <v>721</v>
      </c>
      <c r="G39" s="52">
        <v>480</v>
      </c>
      <c r="H39" s="52">
        <v>241</v>
      </c>
      <c r="I39" s="52">
        <v>265</v>
      </c>
      <c r="J39" s="52">
        <v>130</v>
      </c>
      <c r="K39" s="52">
        <v>186</v>
      </c>
      <c r="L39" s="52">
        <v>105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29</v>
      </c>
      <c r="T39" s="52">
        <v>6</v>
      </c>
      <c r="U39" s="52">
        <v>338</v>
      </c>
      <c r="V39" s="52">
        <v>212</v>
      </c>
      <c r="W39" s="238">
        <v>126</v>
      </c>
      <c r="X39" s="238"/>
      <c r="Y39" s="238"/>
    </row>
    <row r="40" spans="1:25" ht="12.75">
      <c r="A40" s="59" t="s">
        <v>4171</v>
      </c>
      <c r="B40" s="237" t="s">
        <v>4172</v>
      </c>
      <c r="C40" s="237"/>
      <c r="D40" s="237"/>
      <c r="E40" s="60" t="s">
        <v>4313</v>
      </c>
      <c r="F40" s="51">
        <v>109</v>
      </c>
      <c r="G40" s="52">
        <v>35</v>
      </c>
      <c r="H40" s="52">
        <v>74</v>
      </c>
      <c r="I40" s="52">
        <v>19</v>
      </c>
      <c r="J40" s="52">
        <v>33</v>
      </c>
      <c r="K40" s="52">
        <v>11</v>
      </c>
      <c r="L40" s="52">
        <v>21</v>
      </c>
      <c r="M40" s="52">
        <v>5</v>
      </c>
      <c r="N40" s="52">
        <v>20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57</v>
      </c>
      <c r="V40" s="52">
        <v>16</v>
      </c>
      <c r="W40" s="238">
        <v>41</v>
      </c>
      <c r="X40" s="238"/>
      <c r="Y40" s="238"/>
    </row>
    <row r="41" spans="1:25" ht="12.75">
      <c r="A41" s="59" t="s">
        <v>4173</v>
      </c>
      <c r="B41" s="237" t="s">
        <v>4174</v>
      </c>
      <c r="C41" s="237"/>
      <c r="D41" s="237"/>
      <c r="E41" s="60" t="s">
        <v>4313</v>
      </c>
      <c r="F41" s="51">
        <v>642</v>
      </c>
      <c r="G41" s="52">
        <v>417</v>
      </c>
      <c r="H41" s="52">
        <v>225</v>
      </c>
      <c r="I41" s="52">
        <v>139</v>
      </c>
      <c r="J41" s="52">
        <v>87</v>
      </c>
      <c r="K41" s="52">
        <v>215</v>
      </c>
      <c r="L41" s="52">
        <v>129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63</v>
      </c>
      <c r="T41" s="52">
        <v>9</v>
      </c>
      <c r="U41" s="52">
        <v>206</v>
      </c>
      <c r="V41" s="52">
        <v>126</v>
      </c>
      <c r="W41" s="238">
        <v>80</v>
      </c>
      <c r="X41" s="238"/>
      <c r="Y41" s="238"/>
    </row>
    <row r="42" spans="1:25" ht="12.75">
      <c r="A42" s="59" t="s">
        <v>4175</v>
      </c>
      <c r="B42" s="237" t="s">
        <v>4176</v>
      </c>
      <c r="C42" s="237"/>
      <c r="D42" s="237"/>
      <c r="E42" s="60" t="s">
        <v>4313</v>
      </c>
      <c r="F42" s="51">
        <v>1079</v>
      </c>
      <c r="G42" s="52">
        <v>594</v>
      </c>
      <c r="H42" s="52">
        <v>485</v>
      </c>
      <c r="I42" s="52">
        <v>170</v>
      </c>
      <c r="J42" s="52">
        <v>156</v>
      </c>
      <c r="K42" s="52">
        <v>309</v>
      </c>
      <c r="L42" s="52">
        <v>295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115</v>
      </c>
      <c r="T42" s="52">
        <v>34</v>
      </c>
      <c r="U42" s="52">
        <v>594</v>
      </c>
      <c r="V42" s="52">
        <v>306</v>
      </c>
      <c r="W42" s="238">
        <v>288</v>
      </c>
      <c r="X42" s="238"/>
      <c r="Y42" s="238"/>
    </row>
    <row r="43" spans="1:25" ht="12.75">
      <c r="A43" s="59" t="s">
        <v>4177</v>
      </c>
      <c r="B43" s="237" t="s">
        <v>4178</v>
      </c>
      <c r="C43" s="237"/>
      <c r="D43" s="237"/>
      <c r="E43" s="60" t="s">
        <v>4313</v>
      </c>
      <c r="F43" s="51">
        <v>353</v>
      </c>
      <c r="G43" s="52">
        <v>217</v>
      </c>
      <c r="H43" s="52">
        <v>136</v>
      </c>
      <c r="I43" s="52">
        <v>110</v>
      </c>
      <c r="J43" s="52">
        <v>61</v>
      </c>
      <c r="K43" s="52">
        <v>90</v>
      </c>
      <c r="L43" s="52">
        <v>65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17</v>
      </c>
      <c r="T43" s="52">
        <v>10</v>
      </c>
      <c r="U43" s="52">
        <v>278</v>
      </c>
      <c r="V43" s="52">
        <v>179</v>
      </c>
      <c r="W43" s="238">
        <v>99</v>
      </c>
      <c r="X43" s="238"/>
      <c r="Y43" s="238"/>
    </row>
    <row r="44" spans="1:25" ht="12.75">
      <c r="A44" s="59" t="s">
        <v>4179</v>
      </c>
      <c r="B44" s="237" t="s">
        <v>4180</v>
      </c>
      <c r="C44" s="237"/>
      <c r="D44" s="237"/>
      <c r="E44" s="60" t="s">
        <v>4313</v>
      </c>
      <c r="F44" s="51">
        <v>1018</v>
      </c>
      <c r="G44" s="52">
        <v>781</v>
      </c>
      <c r="H44" s="52">
        <v>237</v>
      </c>
      <c r="I44" s="52">
        <v>283</v>
      </c>
      <c r="J44" s="52">
        <v>96</v>
      </c>
      <c r="K44" s="52">
        <v>223</v>
      </c>
      <c r="L44" s="52">
        <v>60</v>
      </c>
      <c r="M44" s="52">
        <v>230</v>
      </c>
      <c r="N44" s="52">
        <v>71</v>
      </c>
      <c r="O44" s="52">
        <v>0</v>
      </c>
      <c r="P44" s="52">
        <v>0</v>
      </c>
      <c r="Q44" s="52">
        <v>0</v>
      </c>
      <c r="R44" s="52">
        <v>0</v>
      </c>
      <c r="S44" s="52">
        <v>45</v>
      </c>
      <c r="T44" s="52">
        <v>10</v>
      </c>
      <c r="U44" s="52">
        <v>252</v>
      </c>
      <c r="V44" s="52">
        <v>202</v>
      </c>
      <c r="W44" s="238">
        <v>50</v>
      </c>
      <c r="X44" s="238"/>
      <c r="Y44" s="238"/>
    </row>
    <row r="45" spans="1:25" ht="12.75">
      <c r="A45" s="59" t="s">
        <v>4181</v>
      </c>
      <c r="B45" s="237" t="s">
        <v>4182</v>
      </c>
      <c r="C45" s="237"/>
      <c r="D45" s="237"/>
      <c r="E45" s="60" t="s">
        <v>4313</v>
      </c>
      <c r="F45" s="51">
        <v>356</v>
      </c>
      <c r="G45" s="52">
        <v>197</v>
      </c>
      <c r="H45" s="52">
        <v>159</v>
      </c>
      <c r="I45" s="52">
        <v>108</v>
      </c>
      <c r="J45" s="52">
        <v>83</v>
      </c>
      <c r="K45" s="52">
        <v>89</v>
      </c>
      <c r="L45" s="52">
        <v>76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150</v>
      </c>
      <c r="V45" s="52">
        <v>74</v>
      </c>
      <c r="W45" s="238">
        <v>76</v>
      </c>
      <c r="X45" s="238"/>
      <c r="Y45" s="238"/>
    </row>
    <row r="46" spans="1:25" ht="12.75">
      <c r="A46" s="59" t="s">
        <v>4183</v>
      </c>
      <c r="B46" s="237" t="s">
        <v>4184</v>
      </c>
      <c r="C46" s="237"/>
      <c r="D46" s="237"/>
      <c r="E46" s="60" t="s">
        <v>4313</v>
      </c>
      <c r="F46" s="51">
        <v>686</v>
      </c>
      <c r="G46" s="52">
        <v>450</v>
      </c>
      <c r="H46" s="52">
        <v>236</v>
      </c>
      <c r="I46" s="52">
        <v>233</v>
      </c>
      <c r="J46" s="52">
        <v>140</v>
      </c>
      <c r="K46" s="52">
        <v>192</v>
      </c>
      <c r="L46" s="52">
        <v>82</v>
      </c>
      <c r="M46" s="52">
        <v>11</v>
      </c>
      <c r="N46" s="52">
        <v>7</v>
      </c>
      <c r="O46" s="52">
        <v>0</v>
      </c>
      <c r="P46" s="52">
        <v>0</v>
      </c>
      <c r="Q46" s="52">
        <v>0</v>
      </c>
      <c r="R46" s="52">
        <v>0</v>
      </c>
      <c r="S46" s="52">
        <v>14</v>
      </c>
      <c r="T46" s="52">
        <v>7</v>
      </c>
      <c r="U46" s="52">
        <v>239</v>
      </c>
      <c r="V46" s="52">
        <v>166</v>
      </c>
      <c r="W46" s="238">
        <v>73</v>
      </c>
      <c r="X46" s="238"/>
      <c r="Y46" s="238"/>
    </row>
    <row r="47" spans="1:25" ht="12.75">
      <c r="A47" s="59" t="s">
        <v>4185</v>
      </c>
      <c r="B47" s="237" t="s">
        <v>4186</v>
      </c>
      <c r="C47" s="237"/>
      <c r="D47" s="237"/>
      <c r="E47" s="60" t="s">
        <v>4313</v>
      </c>
      <c r="F47" s="51">
        <v>51</v>
      </c>
      <c r="G47" s="52">
        <v>4</v>
      </c>
      <c r="H47" s="52">
        <v>47</v>
      </c>
      <c r="I47" s="52">
        <v>0</v>
      </c>
      <c r="J47" s="52">
        <v>0</v>
      </c>
      <c r="K47" s="52">
        <v>3</v>
      </c>
      <c r="L47" s="52">
        <v>41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1</v>
      </c>
      <c r="T47" s="52">
        <v>6</v>
      </c>
      <c r="U47" s="52">
        <v>49</v>
      </c>
      <c r="V47" s="52">
        <v>7</v>
      </c>
      <c r="W47" s="238">
        <v>42</v>
      </c>
      <c r="X47" s="238"/>
      <c r="Y47" s="238"/>
    </row>
    <row r="48" spans="1:25" ht="12.75">
      <c r="A48" s="59" t="s">
        <v>4187</v>
      </c>
      <c r="B48" s="237" t="s">
        <v>4188</v>
      </c>
      <c r="C48" s="237"/>
      <c r="D48" s="237"/>
      <c r="E48" s="60" t="s">
        <v>4313</v>
      </c>
      <c r="F48" s="51">
        <v>597</v>
      </c>
      <c r="G48" s="52">
        <v>349</v>
      </c>
      <c r="H48" s="52">
        <v>248</v>
      </c>
      <c r="I48" s="52">
        <v>144</v>
      </c>
      <c r="J48" s="52">
        <v>129</v>
      </c>
      <c r="K48" s="52">
        <v>130</v>
      </c>
      <c r="L48" s="52">
        <v>99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75</v>
      </c>
      <c r="T48" s="52">
        <v>20</v>
      </c>
      <c r="U48" s="52">
        <v>338</v>
      </c>
      <c r="V48" s="52">
        <v>165</v>
      </c>
      <c r="W48" s="238">
        <v>173</v>
      </c>
      <c r="X48" s="238"/>
      <c r="Y48" s="238"/>
    </row>
    <row r="49" spans="1:25" ht="12.75">
      <c r="A49" s="59" t="s">
        <v>4189</v>
      </c>
      <c r="B49" s="237" t="s">
        <v>4190</v>
      </c>
      <c r="C49" s="237"/>
      <c r="D49" s="237"/>
      <c r="E49" s="60" t="s">
        <v>4313</v>
      </c>
      <c r="F49" s="51">
        <v>705</v>
      </c>
      <c r="G49" s="52">
        <v>438</v>
      </c>
      <c r="H49" s="52">
        <v>267</v>
      </c>
      <c r="I49" s="52">
        <v>147</v>
      </c>
      <c r="J49" s="52">
        <v>93</v>
      </c>
      <c r="K49" s="52">
        <v>222</v>
      </c>
      <c r="L49" s="52">
        <v>143</v>
      </c>
      <c r="M49" s="52">
        <v>5</v>
      </c>
      <c r="N49" s="52">
        <v>15</v>
      </c>
      <c r="O49" s="52">
        <v>0</v>
      </c>
      <c r="P49" s="52">
        <v>0</v>
      </c>
      <c r="Q49" s="52">
        <v>0</v>
      </c>
      <c r="R49" s="52">
        <v>0</v>
      </c>
      <c r="S49" s="52">
        <v>64</v>
      </c>
      <c r="T49" s="52">
        <v>16</v>
      </c>
      <c r="U49" s="52">
        <v>419</v>
      </c>
      <c r="V49" s="52">
        <v>252</v>
      </c>
      <c r="W49" s="238">
        <v>167</v>
      </c>
      <c r="X49" s="238"/>
      <c r="Y49" s="238"/>
    </row>
    <row r="50" spans="1:25" ht="12.75">
      <c r="A50" s="59" t="s">
        <v>4191</v>
      </c>
      <c r="B50" s="237" t="s">
        <v>4192</v>
      </c>
      <c r="C50" s="237"/>
      <c r="D50" s="237"/>
      <c r="E50" s="60" t="s">
        <v>4313</v>
      </c>
      <c r="F50" s="51">
        <v>1395</v>
      </c>
      <c r="G50" s="52">
        <v>916</v>
      </c>
      <c r="H50" s="52">
        <v>479</v>
      </c>
      <c r="I50" s="52">
        <v>458</v>
      </c>
      <c r="J50" s="52">
        <v>274</v>
      </c>
      <c r="K50" s="52">
        <v>439</v>
      </c>
      <c r="L50" s="52">
        <v>200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19</v>
      </c>
      <c r="T50" s="52">
        <v>5</v>
      </c>
      <c r="U50" s="52">
        <v>589</v>
      </c>
      <c r="V50" s="52">
        <v>383</v>
      </c>
      <c r="W50" s="238">
        <v>206</v>
      </c>
      <c r="X50" s="238"/>
      <c r="Y50" s="238"/>
    </row>
    <row r="51" spans="1:25" ht="12.75">
      <c r="A51" s="59" t="s">
        <v>4193</v>
      </c>
      <c r="B51" s="237" t="s">
        <v>4194</v>
      </c>
      <c r="C51" s="237"/>
      <c r="D51" s="237"/>
      <c r="E51" s="60" t="s">
        <v>4313</v>
      </c>
      <c r="F51" s="51">
        <v>334</v>
      </c>
      <c r="G51" s="52">
        <v>134</v>
      </c>
      <c r="H51" s="52">
        <v>200</v>
      </c>
      <c r="I51" s="52">
        <v>30</v>
      </c>
      <c r="J51" s="52">
        <v>72</v>
      </c>
      <c r="K51" s="52">
        <v>65</v>
      </c>
      <c r="L51" s="52">
        <v>116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39</v>
      </c>
      <c r="T51" s="52">
        <v>12</v>
      </c>
      <c r="U51" s="52">
        <v>267</v>
      </c>
      <c r="V51" s="52">
        <v>117</v>
      </c>
      <c r="W51" s="238">
        <v>150</v>
      </c>
      <c r="X51" s="238"/>
      <c r="Y51" s="238"/>
    </row>
    <row r="52" spans="1:25" ht="12.75">
      <c r="A52" s="59" t="s">
        <v>4195</v>
      </c>
      <c r="B52" s="237" t="s">
        <v>4196</v>
      </c>
      <c r="C52" s="237"/>
      <c r="D52" s="237"/>
      <c r="E52" s="60" t="s">
        <v>4313</v>
      </c>
      <c r="F52" s="51">
        <v>733</v>
      </c>
      <c r="G52" s="52">
        <v>265</v>
      </c>
      <c r="H52" s="52">
        <v>468</v>
      </c>
      <c r="I52" s="52">
        <v>87</v>
      </c>
      <c r="J52" s="52">
        <v>190</v>
      </c>
      <c r="K52" s="52">
        <v>107</v>
      </c>
      <c r="L52" s="52">
        <v>227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71</v>
      </c>
      <c r="T52" s="52">
        <v>51</v>
      </c>
      <c r="U52" s="52">
        <v>488</v>
      </c>
      <c r="V52" s="52">
        <v>148</v>
      </c>
      <c r="W52" s="238">
        <v>340</v>
      </c>
      <c r="X52" s="238"/>
      <c r="Y52" s="238"/>
    </row>
    <row r="53" spans="1:25" ht="12.75">
      <c r="A53" s="59" t="s">
        <v>4197</v>
      </c>
      <c r="B53" s="237" t="s">
        <v>4198</v>
      </c>
      <c r="C53" s="237"/>
      <c r="D53" s="237"/>
      <c r="E53" s="60" t="s">
        <v>4313</v>
      </c>
      <c r="F53" s="51">
        <v>332</v>
      </c>
      <c r="G53" s="52">
        <v>224</v>
      </c>
      <c r="H53" s="52">
        <v>108</v>
      </c>
      <c r="I53" s="52">
        <v>63</v>
      </c>
      <c r="J53" s="52">
        <v>42</v>
      </c>
      <c r="K53" s="52">
        <v>102</v>
      </c>
      <c r="L53" s="52">
        <v>58</v>
      </c>
      <c r="M53" s="52">
        <v>33</v>
      </c>
      <c r="N53" s="52">
        <v>6</v>
      </c>
      <c r="O53" s="52">
        <v>25</v>
      </c>
      <c r="P53" s="52">
        <v>1</v>
      </c>
      <c r="Q53" s="52">
        <v>1</v>
      </c>
      <c r="R53" s="52">
        <v>1</v>
      </c>
      <c r="S53" s="52">
        <v>0</v>
      </c>
      <c r="T53" s="52">
        <v>0</v>
      </c>
      <c r="U53" s="52">
        <v>154</v>
      </c>
      <c r="V53" s="52">
        <v>96</v>
      </c>
      <c r="W53" s="238">
        <v>58</v>
      </c>
      <c r="X53" s="238"/>
      <c r="Y53" s="238"/>
    </row>
    <row r="54" spans="1:25" ht="12.75">
      <c r="A54" s="59" t="s">
        <v>4199</v>
      </c>
      <c r="B54" s="237" t="s">
        <v>4200</v>
      </c>
      <c r="C54" s="237"/>
      <c r="D54" s="237"/>
      <c r="E54" s="60" t="s">
        <v>4313</v>
      </c>
      <c r="F54" s="51">
        <v>470</v>
      </c>
      <c r="G54" s="52">
        <v>166</v>
      </c>
      <c r="H54" s="52">
        <v>304</v>
      </c>
      <c r="I54" s="52">
        <v>76</v>
      </c>
      <c r="J54" s="52">
        <v>110</v>
      </c>
      <c r="K54" s="52">
        <v>48</v>
      </c>
      <c r="L54" s="52">
        <v>96</v>
      </c>
      <c r="M54" s="52">
        <v>36</v>
      </c>
      <c r="N54" s="52">
        <v>97</v>
      </c>
      <c r="O54" s="52">
        <v>0</v>
      </c>
      <c r="P54" s="52">
        <v>0</v>
      </c>
      <c r="Q54" s="52">
        <v>0</v>
      </c>
      <c r="R54" s="52">
        <v>0</v>
      </c>
      <c r="S54" s="52">
        <v>6</v>
      </c>
      <c r="T54" s="52">
        <v>1</v>
      </c>
      <c r="U54" s="52">
        <v>103</v>
      </c>
      <c r="V54" s="52">
        <v>37</v>
      </c>
      <c r="W54" s="238">
        <v>66</v>
      </c>
      <c r="X54" s="238"/>
      <c r="Y54" s="238"/>
    </row>
    <row r="55" spans="1:25" ht="12.75">
      <c r="A55" s="59" t="s">
        <v>4201</v>
      </c>
      <c r="B55" s="237" t="s">
        <v>4202</v>
      </c>
      <c r="C55" s="237"/>
      <c r="D55" s="237"/>
      <c r="E55" s="60" t="s">
        <v>4313</v>
      </c>
      <c r="F55" s="51">
        <v>344</v>
      </c>
      <c r="G55" s="52">
        <v>178</v>
      </c>
      <c r="H55" s="52">
        <v>166</v>
      </c>
      <c r="I55" s="52">
        <v>101</v>
      </c>
      <c r="J55" s="52">
        <v>77</v>
      </c>
      <c r="K55" s="52">
        <v>75</v>
      </c>
      <c r="L55" s="52">
        <v>87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2</v>
      </c>
      <c r="T55" s="52">
        <v>2</v>
      </c>
      <c r="U55" s="52">
        <v>150</v>
      </c>
      <c r="V55" s="52">
        <v>52</v>
      </c>
      <c r="W55" s="238">
        <v>98</v>
      </c>
      <c r="X55" s="238"/>
      <c r="Y55" s="238"/>
    </row>
    <row r="56" spans="1:25" ht="12.75">
      <c r="A56" s="59" t="s">
        <v>4203</v>
      </c>
      <c r="B56" s="237" t="s">
        <v>4204</v>
      </c>
      <c r="C56" s="237"/>
      <c r="D56" s="237"/>
      <c r="E56" s="60" t="s">
        <v>4313</v>
      </c>
      <c r="F56" s="51">
        <v>1457</v>
      </c>
      <c r="G56" s="52">
        <v>931</v>
      </c>
      <c r="H56" s="52">
        <v>526</v>
      </c>
      <c r="I56" s="52">
        <v>495</v>
      </c>
      <c r="J56" s="52">
        <v>281</v>
      </c>
      <c r="K56" s="52">
        <v>375</v>
      </c>
      <c r="L56" s="52">
        <v>224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61</v>
      </c>
      <c r="T56" s="52">
        <v>21</v>
      </c>
      <c r="U56" s="52">
        <v>397</v>
      </c>
      <c r="V56" s="52">
        <v>215</v>
      </c>
      <c r="W56" s="238">
        <v>182</v>
      </c>
      <c r="X56" s="238"/>
      <c r="Y56" s="238"/>
    </row>
    <row r="57" spans="1:25" ht="12.75">
      <c r="A57" s="59" t="s">
        <v>4205</v>
      </c>
      <c r="B57" s="237" t="s">
        <v>4206</v>
      </c>
      <c r="C57" s="237"/>
      <c r="D57" s="237"/>
      <c r="E57" s="60" t="s">
        <v>4313</v>
      </c>
      <c r="F57" s="51">
        <v>246</v>
      </c>
      <c r="G57" s="52">
        <v>117</v>
      </c>
      <c r="H57" s="52">
        <v>129</v>
      </c>
      <c r="I57" s="52">
        <v>60</v>
      </c>
      <c r="J57" s="52">
        <v>56</v>
      </c>
      <c r="K57" s="52">
        <v>48</v>
      </c>
      <c r="L57" s="52">
        <v>71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9</v>
      </c>
      <c r="T57" s="52">
        <v>2</v>
      </c>
      <c r="U57" s="52">
        <v>100</v>
      </c>
      <c r="V57" s="52">
        <v>44</v>
      </c>
      <c r="W57" s="238">
        <v>56</v>
      </c>
      <c r="X57" s="238"/>
      <c r="Y57" s="238"/>
    </row>
    <row r="58" spans="1:25" ht="12.75">
      <c r="A58" s="59" t="s">
        <v>4207</v>
      </c>
      <c r="B58" s="237" t="s">
        <v>4208</v>
      </c>
      <c r="C58" s="237"/>
      <c r="D58" s="237"/>
      <c r="E58" s="60" t="s">
        <v>4313</v>
      </c>
      <c r="F58" s="51">
        <v>336</v>
      </c>
      <c r="G58" s="52">
        <v>209</v>
      </c>
      <c r="H58" s="52">
        <v>127</v>
      </c>
      <c r="I58" s="52">
        <v>105</v>
      </c>
      <c r="J58" s="52">
        <v>67</v>
      </c>
      <c r="K58" s="52">
        <v>93</v>
      </c>
      <c r="L58" s="52">
        <v>57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11</v>
      </c>
      <c r="T58" s="52">
        <v>3</v>
      </c>
      <c r="U58" s="52">
        <v>240</v>
      </c>
      <c r="V58" s="52">
        <v>123</v>
      </c>
      <c r="W58" s="238">
        <v>117</v>
      </c>
      <c r="X58" s="238"/>
      <c r="Y58" s="238"/>
    </row>
    <row r="59" spans="1:25" ht="12.75">
      <c r="A59" s="59" t="s">
        <v>4209</v>
      </c>
      <c r="B59" s="237" t="s">
        <v>4210</v>
      </c>
      <c r="C59" s="237"/>
      <c r="D59" s="237"/>
      <c r="E59" s="60" t="s">
        <v>4313</v>
      </c>
      <c r="F59" s="51">
        <v>726</v>
      </c>
      <c r="G59" s="52">
        <v>398</v>
      </c>
      <c r="H59" s="52">
        <v>328</v>
      </c>
      <c r="I59" s="52">
        <v>199</v>
      </c>
      <c r="J59" s="52">
        <v>170</v>
      </c>
      <c r="K59" s="52">
        <v>171</v>
      </c>
      <c r="L59" s="52">
        <v>150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28</v>
      </c>
      <c r="T59" s="52">
        <v>8</v>
      </c>
      <c r="U59" s="52">
        <v>232</v>
      </c>
      <c r="V59" s="52">
        <v>125</v>
      </c>
      <c r="W59" s="238">
        <v>107</v>
      </c>
      <c r="X59" s="238"/>
      <c r="Y59" s="238"/>
    </row>
    <row r="60" spans="1:25" ht="12.75">
      <c r="A60" s="59" t="s">
        <v>4211</v>
      </c>
      <c r="B60" s="237" t="s">
        <v>4212</v>
      </c>
      <c r="C60" s="237"/>
      <c r="D60" s="237"/>
      <c r="E60" s="60" t="s">
        <v>4313</v>
      </c>
      <c r="F60" s="51">
        <v>550</v>
      </c>
      <c r="G60" s="52">
        <v>240</v>
      </c>
      <c r="H60" s="52">
        <v>310</v>
      </c>
      <c r="I60" s="52">
        <v>130</v>
      </c>
      <c r="J60" s="52">
        <v>164</v>
      </c>
      <c r="K60" s="52">
        <v>95</v>
      </c>
      <c r="L60" s="52">
        <v>111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15</v>
      </c>
      <c r="T60" s="52">
        <v>35</v>
      </c>
      <c r="U60" s="52">
        <v>145</v>
      </c>
      <c r="V60" s="52">
        <v>83</v>
      </c>
      <c r="W60" s="238">
        <v>62</v>
      </c>
      <c r="X60" s="238"/>
      <c r="Y60" s="238"/>
    </row>
    <row r="61" spans="1:25" ht="12.75">
      <c r="A61" s="59" t="s">
        <v>4213</v>
      </c>
      <c r="B61" s="237" t="s">
        <v>4214</v>
      </c>
      <c r="C61" s="237"/>
      <c r="D61" s="237"/>
      <c r="E61" s="60" t="s">
        <v>4313</v>
      </c>
      <c r="F61" s="51">
        <v>1172</v>
      </c>
      <c r="G61" s="52">
        <v>670</v>
      </c>
      <c r="H61" s="52">
        <v>502</v>
      </c>
      <c r="I61" s="52">
        <v>351</v>
      </c>
      <c r="J61" s="52">
        <v>265</v>
      </c>
      <c r="K61" s="52">
        <v>306</v>
      </c>
      <c r="L61" s="52">
        <v>223</v>
      </c>
      <c r="M61" s="52">
        <v>9</v>
      </c>
      <c r="N61" s="52">
        <v>10</v>
      </c>
      <c r="O61" s="52">
        <v>0</v>
      </c>
      <c r="P61" s="52">
        <v>0</v>
      </c>
      <c r="Q61" s="52">
        <v>0</v>
      </c>
      <c r="R61" s="52">
        <v>0</v>
      </c>
      <c r="S61" s="52">
        <v>4</v>
      </c>
      <c r="T61" s="52">
        <v>4</v>
      </c>
      <c r="U61" s="52">
        <v>526</v>
      </c>
      <c r="V61" s="52">
        <v>323</v>
      </c>
      <c r="W61" s="238">
        <v>203</v>
      </c>
      <c r="X61" s="238"/>
      <c r="Y61" s="238"/>
    </row>
    <row r="62" spans="1:25" ht="12.75">
      <c r="A62" s="59" t="s">
        <v>4215</v>
      </c>
      <c r="B62" s="237" t="s">
        <v>4216</v>
      </c>
      <c r="C62" s="237"/>
      <c r="D62" s="237"/>
      <c r="E62" s="60" t="s">
        <v>4314</v>
      </c>
      <c r="F62" s="51">
        <v>768</v>
      </c>
      <c r="G62" s="52">
        <v>456</v>
      </c>
      <c r="H62" s="52">
        <v>312</v>
      </c>
      <c r="I62" s="52">
        <v>0</v>
      </c>
      <c r="J62" s="52">
        <v>0</v>
      </c>
      <c r="K62" s="52">
        <v>0</v>
      </c>
      <c r="L62" s="52">
        <v>0</v>
      </c>
      <c r="M62" s="52">
        <v>224</v>
      </c>
      <c r="N62" s="52">
        <v>165</v>
      </c>
      <c r="O62" s="52">
        <v>227</v>
      </c>
      <c r="P62" s="52">
        <v>146</v>
      </c>
      <c r="Q62" s="52">
        <v>0</v>
      </c>
      <c r="R62" s="52">
        <v>0</v>
      </c>
      <c r="S62" s="52">
        <v>5</v>
      </c>
      <c r="T62" s="52">
        <v>1</v>
      </c>
      <c r="U62" s="52">
        <v>303</v>
      </c>
      <c r="V62" s="52">
        <v>173</v>
      </c>
      <c r="W62" s="238">
        <v>130</v>
      </c>
      <c r="X62" s="238"/>
      <c r="Y62" s="238"/>
    </row>
    <row r="63" spans="1:25" ht="12.75">
      <c r="A63" s="59" t="s">
        <v>4217</v>
      </c>
      <c r="B63" s="237" t="s">
        <v>4218</v>
      </c>
      <c r="C63" s="237"/>
      <c r="D63" s="237"/>
      <c r="E63" s="60" t="s">
        <v>4314</v>
      </c>
      <c r="F63" s="51">
        <v>458</v>
      </c>
      <c r="G63" s="52">
        <v>184</v>
      </c>
      <c r="H63" s="52">
        <v>274</v>
      </c>
      <c r="I63" s="52">
        <v>0</v>
      </c>
      <c r="J63" s="52">
        <v>0</v>
      </c>
      <c r="K63" s="52">
        <v>0</v>
      </c>
      <c r="L63" s="52">
        <v>0</v>
      </c>
      <c r="M63" s="52">
        <v>124</v>
      </c>
      <c r="N63" s="52">
        <v>159</v>
      </c>
      <c r="O63" s="52">
        <v>59</v>
      </c>
      <c r="P63" s="52">
        <v>112</v>
      </c>
      <c r="Q63" s="52">
        <v>0</v>
      </c>
      <c r="R63" s="52">
        <v>0</v>
      </c>
      <c r="S63" s="52">
        <v>1</v>
      </c>
      <c r="T63" s="52">
        <v>3</v>
      </c>
      <c r="U63" s="52">
        <v>160</v>
      </c>
      <c r="V63" s="52">
        <v>50</v>
      </c>
      <c r="W63" s="238">
        <v>110</v>
      </c>
      <c r="X63" s="238"/>
      <c r="Y63" s="238"/>
    </row>
    <row r="64" spans="1:25" ht="12.75">
      <c r="A64" s="59" t="s">
        <v>4219</v>
      </c>
      <c r="B64" s="237" t="s">
        <v>4220</v>
      </c>
      <c r="C64" s="237"/>
      <c r="D64" s="237"/>
      <c r="E64" s="60" t="s">
        <v>4314</v>
      </c>
      <c r="F64" s="51">
        <v>407</v>
      </c>
      <c r="G64" s="52">
        <v>191</v>
      </c>
      <c r="H64" s="52">
        <v>216</v>
      </c>
      <c r="I64" s="52">
        <v>0</v>
      </c>
      <c r="J64" s="52">
        <v>0</v>
      </c>
      <c r="K64" s="52">
        <v>0</v>
      </c>
      <c r="L64" s="52">
        <v>0</v>
      </c>
      <c r="M64" s="52">
        <v>99</v>
      </c>
      <c r="N64" s="52">
        <v>83</v>
      </c>
      <c r="O64" s="52">
        <v>92</v>
      </c>
      <c r="P64" s="52">
        <v>133</v>
      </c>
      <c r="Q64" s="52">
        <v>0</v>
      </c>
      <c r="R64" s="52">
        <v>0</v>
      </c>
      <c r="S64" s="52">
        <v>0</v>
      </c>
      <c r="T64" s="52">
        <v>0</v>
      </c>
      <c r="U64" s="52">
        <v>152</v>
      </c>
      <c r="V64" s="52">
        <v>60</v>
      </c>
      <c r="W64" s="238">
        <v>92</v>
      </c>
      <c r="X64" s="238"/>
      <c r="Y64" s="238"/>
    </row>
    <row r="65" spans="1:25" ht="12.75">
      <c r="A65" s="59" t="s">
        <v>4221</v>
      </c>
      <c r="B65" s="237" t="s">
        <v>4222</v>
      </c>
      <c r="C65" s="237"/>
      <c r="D65" s="237"/>
      <c r="E65" s="60" t="s">
        <v>4314</v>
      </c>
      <c r="F65" s="51">
        <v>442</v>
      </c>
      <c r="G65" s="52">
        <v>316</v>
      </c>
      <c r="H65" s="52">
        <v>126</v>
      </c>
      <c r="I65" s="52">
        <v>0</v>
      </c>
      <c r="J65" s="52">
        <v>0</v>
      </c>
      <c r="K65" s="52">
        <v>0</v>
      </c>
      <c r="L65" s="52">
        <v>0</v>
      </c>
      <c r="M65" s="52">
        <v>181</v>
      </c>
      <c r="N65" s="52">
        <v>71</v>
      </c>
      <c r="O65" s="52">
        <v>132</v>
      </c>
      <c r="P65" s="52">
        <v>53</v>
      </c>
      <c r="Q65" s="52">
        <v>0</v>
      </c>
      <c r="R65" s="52">
        <v>0</v>
      </c>
      <c r="S65" s="52">
        <v>3</v>
      </c>
      <c r="T65" s="52">
        <v>2</v>
      </c>
      <c r="U65" s="52">
        <v>165</v>
      </c>
      <c r="V65" s="52">
        <v>101</v>
      </c>
      <c r="W65" s="238">
        <v>64</v>
      </c>
      <c r="X65" s="238"/>
      <c r="Y65" s="238"/>
    </row>
    <row r="66" spans="1:25" ht="12.75">
      <c r="A66" s="59" t="s">
        <v>4223</v>
      </c>
      <c r="B66" s="237" t="s">
        <v>4224</v>
      </c>
      <c r="C66" s="237"/>
      <c r="D66" s="237"/>
      <c r="E66" s="60" t="s">
        <v>4314</v>
      </c>
      <c r="F66" s="51">
        <v>691</v>
      </c>
      <c r="G66" s="52">
        <v>423</v>
      </c>
      <c r="H66" s="52">
        <v>268</v>
      </c>
      <c r="I66" s="52">
        <v>0</v>
      </c>
      <c r="J66" s="52">
        <v>0</v>
      </c>
      <c r="K66" s="52">
        <v>0</v>
      </c>
      <c r="L66" s="52">
        <v>0</v>
      </c>
      <c r="M66" s="52">
        <v>229</v>
      </c>
      <c r="N66" s="52">
        <v>140</v>
      </c>
      <c r="O66" s="52">
        <v>189</v>
      </c>
      <c r="P66" s="52">
        <v>127</v>
      </c>
      <c r="Q66" s="52">
        <v>5</v>
      </c>
      <c r="R66" s="52">
        <v>0</v>
      </c>
      <c r="S66" s="52">
        <v>0</v>
      </c>
      <c r="T66" s="52">
        <v>1</v>
      </c>
      <c r="U66" s="52">
        <v>323</v>
      </c>
      <c r="V66" s="52">
        <v>194</v>
      </c>
      <c r="W66" s="238">
        <v>129</v>
      </c>
      <c r="X66" s="238"/>
      <c r="Y66" s="238"/>
    </row>
    <row r="67" spans="1:25" ht="12.75">
      <c r="A67" s="59" t="s">
        <v>4225</v>
      </c>
      <c r="B67" s="237" t="s">
        <v>4226</v>
      </c>
      <c r="C67" s="237"/>
      <c r="D67" s="237"/>
      <c r="E67" s="60" t="s">
        <v>4314</v>
      </c>
      <c r="F67" s="51">
        <v>4</v>
      </c>
      <c r="G67" s="52">
        <v>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4</v>
      </c>
      <c r="T67" s="52">
        <v>0</v>
      </c>
      <c r="U67" s="52">
        <v>1</v>
      </c>
      <c r="V67" s="52">
        <v>1</v>
      </c>
      <c r="W67" s="238">
        <v>0</v>
      </c>
      <c r="X67" s="238"/>
      <c r="Y67" s="238"/>
    </row>
    <row r="68" spans="1:25" ht="12.75">
      <c r="A68" s="59" t="s">
        <v>4227</v>
      </c>
      <c r="B68" s="237" t="s">
        <v>4228</v>
      </c>
      <c r="C68" s="237"/>
      <c r="D68" s="237"/>
      <c r="E68" s="60" t="s">
        <v>4314</v>
      </c>
      <c r="F68" s="51">
        <v>587</v>
      </c>
      <c r="G68" s="52">
        <v>344</v>
      </c>
      <c r="H68" s="52">
        <v>243</v>
      </c>
      <c r="I68" s="52">
        <v>0</v>
      </c>
      <c r="J68" s="52">
        <v>0</v>
      </c>
      <c r="K68" s="52">
        <v>0</v>
      </c>
      <c r="L68" s="52">
        <v>0</v>
      </c>
      <c r="M68" s="52">
        <v>216</v>
      </c>
      <c r="N68" s="52">
        <v>155</v>
      </c>
      <c r="O68" s="52">
        <v>122</v>
      </c>
      <c r="P68" s="52">
        <v>86</v>
      </c>
      <c r="Q68" s="52">
        <v>0</v>
      </c>
      <c r="R68" s="52">
        <v>0</v>
      </c>
      <c r="S68" s="52">
        <v>6</v>
      </c>
      <c r="T68" s="52">
        <v>2</v>
      </c>
      <c r="U68" s="52">
        <v>361</v>
      </c>
      <c r="V68" s="52">
        <v>196</v>
      </c>
      <c r="W68" s="238">
        <v>165</v>
      </c>
      <c r="X68" s="238"/>
      <c r="Y68" s="238"/>
    </row>
    <row r="69" spans="1:25" ht="12.75">
      <c r="A69" s="59" t="s">
        <v>4229</v>
      </c>
      <c r="B69" s="237" t="s">
        <v>4230</v>
      </c>
      <c r="C69" s="237"/>
      <c r="D69" s="237"/>
      <c r="E69" s="60" t="s">
        <v>4314</v>
      </c>
      <c r="F69" s="51">
        <v>453</v>
      </c>
      <c r="G69" s="52">
        <v>212</v>
      </c>
      <c r="H69" s="52">
        <v>241</v>
      </c>
      <c r="I69" s="52">
        <v>0</v>
      </c>
      <c r="J69" s="52">
        <v>0</v>
      </c>
      <c r="K69" s="52">
        <v>0</v>
      </c>
      <c r="L69" s="52">
        <v>0</v>
      </c>
      <c r="M69" s="52">
        <v>130</v>
      </c>
      <c r="N69" s="52">
        <v>144</v>
      </c>
      <c r="O69" s="52">
        <v>82</v>
      </c>
      <c r="P69" s="52">
        <v>95</v>
      </c>
      <c r="Q69" s="52">
        <v>0</v>
      </c>
      <c r="R69" s="52">
        <v>0</v>
      </c>
      <c r="S69" s="52">
        <v>0</v>
      </c>
      <c r="T69" s="52">
        <v>2</v>
      </c>
      <c r="U69" s="52">
        <v>76</v>
      </c>
      <c r="V69" s="52">
        <v>36</v>
      </c>
      <c r="W69" s="238">
        <v>40</v>
      </c>
      <c r="X69" s="238"/>
      <c r="Y69" s="238"/>
    </row>
    <row r="70" spans="1:25" ht="12.75">
      <c r="A70" s="59" t="s">
        <v>4231</v>
      </c>
      <c r="B70" s="237" t="s">
        <v>4232</v>
      </c>
      <c r="C70" s="237"/>
      <c r="D70" s="237"/>
      <c r="E70" s="60" t="s">
        <v>4314</v>
      </c>
      <c r="F70" s="51">
        <v>669</v>
      </c>
      <c r="G70" s="52">
        <v>449</v>
      </c>
      <c r="H70" s="52">
        <v>220</v>
      </c>
      <c r="I70" s="52">
        <v>0</v>
      </c>
      <c r="J70" s="52">
        <v>0</v>
      </c>
      <c r="K70" s="52">
        <v>0</v>
      </c>
      <c r="L70" s="52">
        <v>0</v>
      </c>
      <c r="M70" s="52">
        <v>235</v>
      </c>
      <c r="N70" s="52">
        <v>122</v>
      </c>
      <c r="O70" s="52">
        <v>189</v>
      </c>
      <c r="P70" s="52">
        <v>96</v>
      </c>
      <c r="Q70" s="52">
        <v>0</v>
      </c>
      <c r="R70" s="52">
        <v>0</v>
      </c>
      <c r="S70" s="52">
        <v>25</v>
      </c>
      <c r="T70" s="52">
        <v>2</v>
      </c>
      <c r="U70" s="52">
        <v>255</v>
      </c>
      <c r="V70" s="52">
        <v>196</v>
      </c>
      <c r="W70" s="238">
        <v>59</v>
      </c>
      <c r="X70" s="238"/>
      <c r="Y70" s="238"/>
    </row>
    <row r="71" spans="1:25" ht="12.75">
      <c r="A71" s="59" t="s">
        <v>4233</v>
      </c>
      <c r="B71" s="237" t="s">
        <v>4234</v>
      </c>
      <c r="C71" s="237"/>
      <c r="D71" s="237"/>
      <c r="E71" s="60" t="s">
        <v>4314</v>
      </c>
      <c r="F71" s="51">
        <v>1121</v>
      </c>
      <c r="G71" s="52">
        <v>359</v>
      </c>
      <c r="H71" s="52">
        <v>762</v>
      </c>
      <c r="I71" s="52">
        <v>0</v>
      </c>
      <c r="J71" s="52">
        <v>0</v>
      </c>
      <c r="K71" s="52">
        <v>0</v>
      </c>
      <c r="L71" s="52">
        <v>0</v>
      </c>
      <c r="M71" s="52">
        <v>170</v>
      </c>
      <c r="N71" s="52">
        <v>352</v>
      </c>
      <c r="O71" s="52">
        <v>176</v>
      </c>
      <c r="P71" s="52">
        <v>406</v>
      </c>
      <c r="Q71" s="52">
        <v>0</v>
      </c>
      <c r="R71" s="52">
        <v>0</v>
      </c>
      <c r="S71" s="52">
        <v>13</v>
      </c>
      <c r="T71" s="52">
        <v>4</v>
      </c>
      <c r="U71" s="52">
        <v>494</v>
      </c>
      <c r="V71" s="52">
        <v>160</v>
      </c>
      <c r="W71" s="238">
        <v>334</v>
      </c>
      <c r="X71" s="238"/>
      <c r="Y71" s="238"/>
    </row>
    <row r="72" spans="1:25" ht="12.75">
      <c r="A72" s="59" t="s">
        <v>4235</v>
      </c>
      <c r="B72" s="237" t="s">
        <v>4236</v>
      </c>
      <c r="C72" s="237"/>
      <c r="D72" s="237"/>
      <c r="E72" s="60" t="s">
        <v>4314</v>
      </c>
      <c r="F72" s="51">
        <v>679</v>
      </c>
      <c r="G72" s="52">
        <v>236</v>
      </c>
      <c r="H72" s="52">
        <v>443</v>
      </c>
      <c r="I72" s="52">
        <v>0</v>
      </c>
      <c r="J72" s="52">
        <v>0</v>
      </c>
      <c r="K72" s="52">
        <v>0</v>
      </c>
      <c r="L72" s="52">
        <v>0</v>
      </c>
      <c r="M72" s="52">
        <v>134</v>
      </c>
      <c r="N72" s="52">
        <v>239</v>
      </c>
      <c r="O72" s="52">
        <v>101</v>
      </c>
      <c r="P72" s="52">
        <v>201</v>
      </c>
      <c r="Q72" s="52">
        <v>0</v>
      </c>
      <c r="R72" s="52">
        <v>0</v>
      </c>
      <c r="S72" s="52">
        <v>1</v>
      </c>
      <c r="T72" s="52">
        <v>3</v>
      </c>
      <c r="U72" s="52">
        <v>219</v>
      </c>
      <c r="V72" s="52">
        <v>76</v>
      </c>
      <c r="W72" s="238">
        <v>143</v>
      </c>
      <c r="X72" s="238"/>
      <c r="Y72" s="238"/>
    </row>
    <row r="73" spans="1:25" ht="12.75">
      <c r="A73" s="59" t="s">
        <v>4237</v>
      </c>
      <c r="B73" s="237" t="s">
        <v>4238</v>
      </c>
      <c r="C73" s="237"/>
      <c r="D73" s="237"/>
      <c r="E73" s="60" t="s">
        <v>4314</v>
      </c>
      <c r="F73" s="51">
        <v>462</v>
      </c>
      <c r="G73" s="52">
        <v>97</v>
      </c>
      <c r="H73" s="52">
        <v>365</v>
      </c>
      <c r="I73" s="52">
        <v>0</v>
      </c>
      <c r="J73" s="52">
        <v>0</v>
      </c>
      <c r="K73" s="52">
        <v>0</v>
      </c>
      <c r="L73" s="52">
        <v>0</v>
      </c>
      <c r="M73" s="52">
        <v>50</v>
      </c>
      <c r="N73" s="52">
        <v>187</v>
      </c>
      <c r="O73" s="52">
        <v>44</v>
      </c>
      <c r="P73" s="52">
        <v>178</v>
      </c>
      <c r="Q73" s="52">
        <v>0</v>
      </c>
      <c r="R73" s="52">
        <v>0</v>
      </c>
      <c r="S73" s="52">
        <v>3</v>
      </c>
      <c r="T73" s="52">
        <v>0</v>
      </c>
      <c r="U73" s="52">
        <v>180</v>
      </c>
      <c r="V73" s="52">
        <v>46</v>
      </c>
      <c r="W73" s="238">
        <v>134</v>
      </c>
      <c r="X73" s="238"/>
      <c r="Y73" s="238"/>
    </row>
    <row r="74" spans="1:25" ht="12.75">
      <c r="A74" s="59" t="s">
        <v>4239</v>
      </c>
      <c r="B74" s="237" t="s">
        <v>4240</v>
      </c>
      <c r="C74" s="237"/>
      <c r="D74" s="237"/>
      <c r="E74" s="60" t="s">
        <v>4314</v>
      </c>
      <c r="F74" s="51">
        <v>1110</v>
      </c>
      <c r="G74" s="52">
        <v>550</v>
      </c>
      <c r="H74" s="52">
        <v>560</v>
      </c>
      <c r="I74" s="52">
        <v>0</v>
      </c>
      <c r="J74" s="52">
        <v>0</v>
      </c>
      <c r="K74" s="52">
        <v>0</v>
      </c>
      <c r="L74" s="52">
        <v>0</v>
      </c>
      <c r="M74" s="52">
        <v>224</v>
      </c>
      <c r="N74" s="52">
        <v>202</v>
      </c>
      <c r="O74" s="52">
        <v>290</v>
      </c>
      <c r="P74" s="52">
        <v>340</v>
      </c>
      <c r="Q74" s="52">
        <v>0</v>
      </c>
      <c r="R74" s="52">
        <v>0</v>
      </c>
      <c r="S74" s="52">
        <v>36</v>
      </c>
      <c r="T74" s="52">
        <v>18</v>
      </c>
      <c r="U74" s="52">
        <v>579</v>
      </c>
      <c r="V74" s="52">
        <v>214</v>
      </c>
      <c r="W74" s="238">
        <v>365</v>
      </c>
      <c r="X74" s="238"/>
      <c r="Y74" s="238"/>
    </row>
    <row r="75" spans="1:25" ht="12.75">
      <c r="A75" s="59" t="s">
        <v>4241</v>
      </c>
      <c r="B75" s="237" t="s">
        <v>4242</v>
      </c>
      <c r="C75" s="237"/>
      <c r="D75" s="237"/>
      <c r="E75" s="60" t="s">
        <v>4314</v>
      </c>
      <c r="F75" s="51">
        <v>362</v>
      </c>
      <c r="G75" s="52">
        <v>149</v>
      </c>
      <c r="H75" s="52">
        <v>213</v>
      </c>
      <c r="I75" s="52">
        <v>0</v>
      </c>
      <c r="J75" s="52">
        <v>0</v>
      </c>
      <c r="K75" s="52">
        <v>0</v>
      </c>
      <c r="L75" s="52">
        <v>0</v>
      </c>
      <c r="M75" s="52">
        <v>62</v>
      </c>
      <c r="N75" s="52">
        <v>92</v>
      </c>
      <c r="O75" s="52">
        <v>73</v>
      </c>
      <c r="P75" s="52">
        <v>115</v>
      </c>
      <c r="Q75" s="52">
        <v>0</v>
      </c>
      <c r="R75" s="52">
        <v>0</v>
      </c>
      <c r="S75" s="52">
        <v>14</v>
      </c>
      <c r="T75" s="52">
        <v>6</v>
      </c>
      <c r="U75" s="52">
        <v>370</v>
      </c>
      <c r="V75" s="52">
        <v>181</v>
      </c>
      <c r="W75" s="238">
        <v>189</v>
      </c>
      <c r="X75" s="238"/>
      <c r="Y75" s="238"/>
    </row>
    <row r="76" spans="1:25" ht="12.75">
      <c r="A76" s="59" t="s">
        <v>4243</v>
      </c>
      <c r="B76" s="237" t="s">
        <v>4244</v>
      </c>
      <c r="C76" s="237"/>
      <c r="D76" s="237"/>
      <c r="E76" s="60" t="s">
        <v>4314</v>
      </c>
      <c r="F76" s="51">
        <v>772</v>
      </c>
      <c r="G76" s="52">
        <v>306</v>
      </c>
      <c r="H76" s="52">
        <v>466</v>
      </c>
      <c r="I76" s="52">
        <v>0</v>
      </c>
      <c r="J76" s="52">
        <v>0</v>
      </c>
      <c r="K76" s="52">
        <v>0</v>
      </c>
      <c r="L76" s="52">
        <v>0</v>
      </c>
      <c r="M76" s="52">
        <v>137</v>
      </c>
      <c r="N76" s="52">
        <v>201</v>
      </c>
      <c r="O76" s="52">
        <v>147</v>
      </c>
      <c r="P76" s="52">
        <v>257</v>
      </c>
      <c r="Q76" s="52">
        <v>0</v>
      </c>
      <c r="R76" s="52">
        <v>0</v>
      </c>
      <c r="S76" s="52">
        <v>22</v>
      </c>
      <c r="T76" s="52">
        <v>8</v>
      </c>
      <c r="U76" s="52">
        <v>611</v>
      </c>
      <c r="V76" s="52">
        <v>258</v>
      </c>
      <c r="W76" s="238">
        <v>353</v>
      </c>
      <c r="X76" s="238"/>
      <c r="Y76" s="238"/>
    </row>
    <row r="77" spans="1:25" ht="12.75">
      <c r="A77" s="59" t="s">
        <v>4245</v>
      </c>
      <c r="B77" s="237" t="s">
        <v>4246</v>
      </c>
      <c r="C77" s="237"/>
      <c r="D77" s="237"/>
      <c r="E77" s="60" t="s">
        <v>4314</v>
      </c>
      <c r="F77" s="51">
        <v>163</v>
      </c>
      <c r="G77" s="52">
        <v>104</v>
      </c>
      <c r="H77" s="52">
        <v>59</v>
      </c>
      <c r="I77" s="52">
        <v>0</v>
      </c>
      <c r="J77" s="52">
        <v>0</v>
      </c>
      <c r="K77" s="52">
        <v>0</v>
      </c>
      <c r="L77" s="52">
        <v>0</v>
      </c>
      <c r="M77" s="52">
        <v>51</v>
      </c>
      <c r="N77" s="52">
        <v>30</v>
      </c>
      <c r="O77" s="52">
        <v>52</v>
      </c>
      <c r="P77" s="52">
        <v>29</v>
      </c>
      <c r="Q77" s="52">
        <v>0</v>
      </c>
      <c r="R77" s="52">
        <v>0</v>
      </c>
      <c r="S77" s="52">
        <v>1</v>
      </c>
      <c r="T77" s="52">
        <v>0</v>
      </c>
      <c r="U77" s="52">
        <v>104</v>
      </c>
      <c r="V77" s="52">
        <v>64</v>
      </c>
      <c r="W77" s="238">
        <v>40</v>
      </c>
      <c r="X77" s="238"/>
      <c r="Y77" s="238"/>
    </row>
    <row r="78" spans="1:25" ht="12.75">
      <c r="A78" s="59" t="s">
        <v>4247</v>
      </c>
      <c r="B78" s="237" t="s">
        <v>4248</v>
      </c>
      <c r="C78" s="237"/>
      <c r="D78" s="237"/>
      <c r="E78" s="60" t="s">
        <v>4314</v>
      </c>
      <c r="F78" s="51">
        <v>354</v>
      </c>
      <c r="G78" s="52">
        <v>172</v>
      </c>
      <c r="H78" s="52">
        <v>182</v>
      </c>
      <c r="I78" s="52">
        <v>0</v>
      </c>
      <c r="J78" s="52">
        <v>0</v>
      </c>
      <c r="K78" s="52">
        <v>0</v>
      </c>
      <c r="L78" s="52">
        <v>0</v>
      </c>
      <c r="M78" s="52">
        <v>96</v>
      </c>
      <c r="N78" s="52">
        <v>86</v>
      </c>
      <c r="O78" s="52">
        <v>67</v>
      </c>
      <c r="P78" s="52">
        <v>95</v>
      </c>
      <c r="Q78" s="52">
        <v>7</v>
      </c>
      <c r="R78" s="52">
        <v>1</v>
      </c>
      <c r="S78" s="52">
        <v>2</v>
      </c>
      <c r="T78" s="52">
        <v>0</v>
      </c>
      <c r="U78" s="52">
        <v>223</v>
      </c>
      <c r="V78" s="52">
        <v>80</v>
      </c>
      <c r="W78" s="238">
        <v>143</v>
      </c>
      <c r="X78" s="238"/>
      <c r="Y78" s="238"/>
    </row>
    <row r="79" spans="1:25" ht="12.75">
      <c r="A79" s="59" t="s">
        <v>4249</v>
      </c>
      <c r="B79" s="237" t="s">
        <v>4250</v>
      </c>
      <c r="C79" s="237"/>
      <c r="D79" s="237"/>
      <c r="E79" s="60" t="s">
        <v>4314</v>
      </c>
      <c r="F79" s="51">
        <v>375</v>
      </c>
      <c r="G79" s="52">
        <v>280</v>
      </c>
      <c r="H79" s="52">
        <v>95</v>
      </c>
      <c r="I79" s="52">
        <v>0</v>
      </c>
      <c r="J79" s="52">
        <v>0</v>
      </c>
      <c r="K79" s="52">
        <v>0</v>
      </c>
      <c r="L79" s="52">
        <v>0</v>
      </c>
      <c r="M79" s="52">
        <v>147</v>
      </c>
      <c r="N79" s="52">
        <v>45</v>
      </c>
      <c r="O79" s="52">
        <v>123</v>
      </c>
      <c r="P79" s="52">
        <v>48</v>
      </c>
      <c r="Q79" s="52">
        <v>0</v>
      </c>
      <c r="R79" s="52">
        <v>0</v>
      </c>
      <c r="S79" s="52">
        <v>10</v>
      </c>
      <c r="T79" s="52">
        <v>2</v>
      </c>
      <c r="U79" s="52">
        <v>238</v>
      </c>
      <c r="V79" s="52">
        <v>170</v>
      </c>
      <c r="W79" s="238">
        <v>68</v>
      </c>
      <c r="X79" s="238"/>
      <c r="Y79" s="238"/>
    </row>
    <row r="80" spans="1:25" ht="12.75">
      <c r="A80" s="59" t="s">
        <v>4251</v>
      </c>
      <c r="B80" s="237" t="s">
        <v>4252</v>
      </c>
      <c r="C80" s="237"/>
      <c r="D80" s="237"/>
      <c r="E80" s="60" t="s">
        <v>4314</v>
      </c>
      <c r="F80" s="51">
        <v>327</v>
      </c>
      <c r="G80" s="52">
        <v>121</v>
      </c>
      <c r="H80" s="52">
        <v>206</v>
      </c>
      <c r="I80" s="52">
        <v>0</v>
      </c>
      <c r="J80" s="52">
        <v>0</v>
      </c>
      <c r="K80" s="52">
        <v>0</v>
      </c>
      <c r="L80" s="52">
        <v>0</v>
      </c>
      <c r="M80" s="52">
        <v>66</v>
      </c>
      <c r="N80" s="52">
        <v>91</v>
      </c>
      <c r="O80" s="52">
        <v>55</v>
      </c>
      <c r="P80" s="52">
        <v>115</v>
      </c>
      <c r="Q80" s="52">
        <v>0</v>
      </c>
      <c r="R80" s="52">
        <v>0</v>
      </c>
      <c r="S80" s="52">
        <v>0</v>
      </c>
      <c r="T80" s="52">
        <v>0</v>
      </c>
      <c r="U80" s="52">
        <v>149</v>
      </c>
      <c r="V80" s="52">
        <v>53</v>
      </c>
      <c r="W80" s="238">
        <v>96</v>
      </c>
      <c r="X80" s="238"/>
      <c r="Y80" s="238"/>
    </row>
    <row r="81" spans="1:25" ht="12.75">
      <c r="A81" s="59" t="s">
        <v>4253</v>
      </c>
      <c r="B81" s="237" t="s">
        <v>4254</v>
      </c>
      <c r="C81" s="237"/>
      <c r="D81" s="237"/>
      <c r="E81" s="60" t="s">
        <v>4314</v>
      </c>
      <c r="F81" s="51">
        <v>696</v>
      </c>
      <c r="G81" s="52">
        <v>366</v>
      </c>
      <c r="H81" s="52">
        <v>330</v>
      </c>
      <c r="I81" s="52">
        <v>0</v>
      </c>
      <c r="J81" s="52">
        <v>0</v>
      </c>
      <c r="K81" s="52">
        <v>0</v>
      </c>
      <c r="L81" s="52">
        <v>0</v>
      </c>
      <c r="M81" s="52">
        <v>184</v>
      </c>
      <c r="N81" s="52">
        <v>157</v>
      </c>
      <c r="O81" s="52">
        <v>173</v>
      </c>
      <c r="P81" s="52">
        <v>172</v>
      </c>
      <c r="Q81" s="52">
        <v>0</v>
      </c>
      <c r="R81" s="52">
        <v>0</v>
      </c>
      <c r="S81" s="52">
        <v>9</v>
      </c>
      <c r="T81" s="52">
        <v>1</v>
      </c>
      <c r="U81" s="52">
        <v>280</v>
      </c>
      <c r="V81" s="52">
        <v>127</v>
      </c>
      <c r="W81" s="238">
        <v>153</v>
      </c>
      <c r="X81" s="238"/>
      <c r="Y81" s="238"/>
    </row>
    <row r="82" spans="1:25" ht="12.75">
      <c r="A82" s="59" t="s">
        <v>4255</v>
      </c>
      <c r="B82" s="237" t="s">
        <v>4256</v>
      </c>
      <c r="C82" s="237"/>
      <c r="D82" s="237"/>
      <c r="E82" s="60" t="s">
        <v>4314</v>
      </c>
      <c r="F82" s="51">
        <v>127</v>
      </c>
      <c r="G82" s="52">
        <v>88</v>
      </c>
      <c r="H82" s="52">
        <v>39</v>
      </c>
      <c r="I82" s="52">
        <v>0</v>
      </c>
      <c r="J82" s="52">
        <v>0</v>
      </c>
      <c r="K82" s="52">
        <v>0</v>
      </c>
      <c r="L82" s="52">
        <v>0</v>
      </c>
      <c r="M82" s="52">
        <v>64</v>
      </c>
      <c r="N82" s="52">
        <v>27</v>
      </c>
      <c r="O82" s="52">
        <v>21</v>
      </c>
      <c r="P82" s="52">
        <v>11</v>
      </c>
      <c r="Q82" s="52">
        <v>0</v>
      </c>
      <c r="R82" s="52">
        <v>0</v>
      </c>
      <c r="S82" s="52">
        <v>3</v>
      </c>
      <c r="T82" s="52">
        <v>1</v>
      </c>
      <c r="U82" s="52">
        <v>76</v>
      </c>
      <c r="V82" s="52">
        <v>49</v>
      </c>
      <c r="W82" s="238">
        <v>27</v>
      </c>
      <c r="X82" s="238"/>
      <c r="Y82" s="238"/>
    </row>
    <row r="83" spans="1:25" ht="12.75">
      <c r="A83" s="59" t="s">
        <v>4257</v>
      </c>
      <c r="B83" s="237" t="s">
        <v>4258</v>
      </c>
      <c r="C83" s="237"/>
      <c r="D83" s="237"/>
      <c r="E83" s="60" t="s">
        <v>4314</v>
      </c>
      <c r="F83" s="51">
        <v>382</v>
      </c>
      <c r="G83" s="52">
        <v>301</v>
      </c>
      <c r="H83" s="52">
        <v>81</v>
      </c>
      <c r="I83" s="52">
        <v>0</v>
      </c>
      <c r="J83" s="52">
        <v>0</v>
      </c>
      <c r="K83" s="52">
        <v>0</v>
      </c>
      <c r="L83" s="52">
        <v>0</v>
      </c>
      <c r="M83" s="52">
        <v>152</v>
      </c>
      <c r="N83" s="52">
        <v>48</v>
      </c>
      <c r="O83" s="52">
        <v>146</v>
      </c>
      <c r="P83" s="52">
        <v>33</v>
      </c>
      <c r="Q83" s="52">
        <v>0</v>
      </c>
      <c r="R83" s="52">
        <v>0</v>
      </c>
      <c r="S83" s="52">
        <v>3</v>
      </c>
      <c r="T83" s="52">
        <v>0</v>
      </c>
      <c r="U83" s="52">
        <v>168</v>
      </c>
      <c r="V83" s="52">
        <v>130</v>
      </c>
      <c r="W83" s="238">
        <v>38</v>
      </c>
      <c r="X83" s="238"/>
      <c r="Y83" s="238"/>
    </row>
    <row r="84" spans="1:25" ht="12.75">
      <c r="A84" s="59" t="s">
        <v>4259</v>
      </c>
      <c r="B84" s="237" t="s">
        <v>4260</v>
      </c>
      <c r="C84" s="237"/>
      <c r="D84" s="237"/>
      <c r="E84" s="60" t="s">
        <v>4314</v>
      </c>
      <c r="F84" s="51">
        <v>548</v>
      </c>
      <c r="G84" s="52">
        <v>146</v>
      </c>
      <c r="H84" s="52">
        <v>402</v>
      </c>
      <c r="I84" s="52">
        <v>0</v>
      </c>
      <c r="J84" s="52">
        <v>0</v>
      </c>
      <c r="K84" s="52">
        <v>0</v>
      </c>
      <c r="L84" s="52">
        <v>0</v>
      </c>
      <c r="M84" s="52">
        <v>74</v>
      </c>
      <c r="N84" s="52">
        <v>192</v>
      </c>
      <c r="O84" s="52">
        <v>64</v>
      </c>
      <c r="P84" s="52">
        <v>204</v>
      </c>
      <c r="Q84" s="52">
        <v>0</v>
      </c>
      <c r="R84" s="52">
        <v>0</v>
      </c>
      <c r="S84" s="52">
        <v>8</v>
      </c>
      <c r="T84" s="52">
        <v>6</v>
      </c>
      <c r="U84" s="52">
        <v>222</v>
      </c>
      <c r="V84" s="52">
        <v>76</v>
      </c>
      <c r="W84" s="238">
        <v>146</v>
      </c>
      <c r="X84" s="238"/>
      <c r="Y84" s="238"/>
    </row>
    <row r="85" spans="1:25" ht="12.75">
      <c r="A85" s="59" t="s">
        <v>4261</v>
      </c>
      <c r="B85" s="237" t="s">
        <v>4262</v>
      </c>
      <c r="C85" s="237"/>
      <c r="D85" s="237"/>
      <c r="E85" s="60" t="s">
        <v>4314</v>
      </c>
      <c r="F85" s="51">
        <v>161</v>
      </c>
      <c r="G85" s="52">
        <v>93</v>
      </c>
      <c r="H85" s="52">
        <v>68</v>
      </c>
      <c r="I85" s="52">
        <v>0</v>
      </c>
      <c r="J85" s="52">
        <v>0</v>
      </c>
      <c r="K85" s="52">
        <v>0</v>
      </c>
      <c r="L85" s="52">
        <v>0</v>
      </c>
      <c r="M85" s="52">
        <v>71</v>
      </c>
      <c r="N85" s="52">
        <v>43</v>
      </c>
      <c r="O85" s="52">
        <v>22</v>
      </c>
      <c r="P85" s="52">
        <v>25</v>
      </c>
      <c r="Q85" s="52">
        <v>0</v>
      </c>
      <c r="R85" s="52">
        <v>0</v>
      </c>
      <c r="S85" s="52">
        <v>0</v>
      </c>
      <c r="T85" s="52">
        <v>0</v>
      </c>
      <c r="U85" s="52">
        <v>78</v>
      </c>
      <c r="V85" s="52">
        <v>38</v>
      </c>
      <c r="W85" s="238">
        <v>40</v>
      </c>
      <c r="X85" s="238"/>
      <c r="Y85" s="238"/>
    </row>
    <row r="86" spans="1:25" ht="12.75">
      <c r="A86" s="59" t="s">
        <v>4263</v>
      </c>
      <c r="B86" s="237" t="s">
        <v>4264</v>
      </c>
      <c r="C86" s="237"/>
      <c r="D86" s="237"/>
      <c r="E86" s="60" t="s">
        <v>4314</v>
      </c>
      <c r="F86" s="51">
        <v>439</v>
      </c>
      <c r="G86" s="52">
        <v>219</v>
      </c>
      <c r="H86" s="52">
        <v>220</v>
      </c>
      <c r="I86" s="52">
        <v>0</v>
      </c>
      <c r="J86" s="52">
        <v>0</v>
      </c>
      <c r="K86" s="52">
        <v>0</v>
      </c>
      <c r="L86" s="52">
        <v>0</v>
      </c>
      <c r="M86" s="52">
        <v>136</v>
      </c>
      <c r="N86" s="52">
        <v>131</v>
      </c>
      <c r="O86" s="52">
        <v>79</v>
      </c>
      <c r="P86" s="52">
        <v>89</v>
      </c>
      <c r="Q86" s="52">
        <v>0</v>
      </c>
      <c r="R86" s="52">
        <v>0</v>
      </c>
      <c r="S86" s="52">
        <v>4</v>
      </c>
      <c r="T86" s="52">
        <v>0</v>
      </c>
      <c r="U86" s="52">
        <v>177</v>
      </c>
      <c r="V86" s="52">
        <v>76</v>
      </c>
      <c r="W86" s="238">
        <v>101</v>
      </c>
      <c r="X86" s="238"/>
      <c r="Y86" s="238"/>
    </row>
    <row r="87" spans="1:25" ht="12.75">
      <c r="A87" s="59" t="s">
        <v>4265</v>
      </c>
      <c r="B87" s="237" t="s">
        <v>4266</v>
      </c>
      <c r="C87" s="237"/>
      <c r="D87" s="237"/>
      <c r="E87" s="60" t="s">
        <v>4314</v>
      </c>
      <c r="F87" s="51">
        <v>809</v>
      </c>
      <c r="G87" s="52">
        <v>200</v>
      </c>
      <c r="H87" s="52">
        <v>609</v>
      </c>
      <c r="I87" s="52">
        <v>0</v>
      </c>
      <c r="J87" s="52">
        <v>0</v>
      </c>
      <c r="K87" s="52">
        <v>0</v>
      </c>
      <c r="L87" s="52">
        <v>0</v>
      </c>
      <c r="M87" s="52">
        <v>88</v>
      </c>
      <c r="N87" s="52">
        <v>334</v>
      </c>
      <c r="O87" s="52">
        <v>102</v>
      </c>
      <c r="P87" s="52">
        <v>237</v>
      </c>
      <c r="Q87" s="52">
        <v>4</v>
      </c>
      <c r="R87" s="52">
        <v>31</v>
      </c>
      <c r="S87" s="52">
        <v>6</v>
      </c>
      <c r="T87" s="52">
        <v>7</v>
      </c>
      <c r="U87" s="52">
        <v>224</v>
      </c>
      <c r="V87" s="52">
        <v>70</v>
      </c>
      <c r="W87" s="238">
        <v>154</v>
      </c>
      <c r="X87" s="238"/>
      <c r="Y87" s="238"/>
    </row>
    <row r="88" spans="1:25" ht="12.75">
      <c r="A88" s="59" t="s">
        <v>4267</v>
      </c>
      <c r="B88" s="237" t="s">
        <v>4268</v>
      </c>
      <c r="C88" s="237"/>
      <c r="D88" s="237"/>
      <c r="E88" s="60" t="s">
        <v>4314</v>
      </c>
      <c r="F88" s="51">
        <v>262</v>
      </c>
      <c r="G88" s="52">
        <v>168</v>
      </c>
      <c r="H88" s="52">
        <v>94</v>
      </c>
      <c r="I88" s="52">
        <v>0</v>
      </c>
      <c r="J88" s="52">
        <v>0</v>
      </c>
      <c r="K88" s="52">
        <v>0</v>
      </c>
      <c r="L88" s="52">
        <v>0</v>
      </c>
      <c r="M88" s="52">
        <v>57</v>
      </c>
      <c r="N88" s="52">
        <v>30</v>
      </c>
      <c r="O88" s="52">
        <v>94</v>
      </c>
      <c r="P88" s="52">
        <v>64</v>
      </c>
      <c r="Q88" s="52">
        <v>14</v>
      </c>
      <c r="R88" s="52">
        <v>0</v>
      </c>
      <c r="S88" s="52">
        <v>3</v>
      </c>
      <c r="T88" s="52">
        <v>0</v>
      </c>
      <c r="U88" s="52">
        <v>102</v>
      </c>
      <c r="V88" s="52">
        <v>84</v>
      </c>
      <c r="W88" s="238">
        <v>18</v>
      </c>
      <c r="X88" s="238"/>
      <c r="Y88" s="238"/>
    </row>
    <row r="89" spans="1:25" ht="12.75">
      <c r="A89" s="59" t="s">
        <v>4269</v>
      </c>
      <c r="B89" s="237" t="s">
        <v>4270</v>
      </c>
      <c r="C89" s="237"/>
      <c r="D89" s="237"/>
      <c r="E89" s="60" t="s">
        <v>4314</v>
      </c>
      <c r="F89" s="51">
        <v>461</v>
      </c>
      <c r="G89" s="52">
        <v>177</v>
      </c>
      <c r="H89" s="52">
        <v>284</v>
      </c>
      <c r="I89" s="52">
        <v>0</v>
      </c>
      <c r="J89" s="52">
        <v>0</v>
      </c>
      <c r="K89" s="52">
        <v>0</v>
      </c>
      <c r="L89" s="52">
        <v>0</v>
      </c>
      <c r="M89" s="52">
        <v>78</v>
      </c>
      <c r="N89" s="52">
        <v>107</v>
      </c>
      <c r="O89" s="52">
        <v>90</v>
      </c>
      <c r="P89" s="52">
        <v>175</v>
      </c>
      <c r="Q89" s="52">
        <v>0</v>
      </c>
      <c r="R89" s="52">
        <v>0</v>
      </c>
      <c r="S89" s="52">
        <v>9</v>
      </c>
      <c r="T89" s="52">
        <v>2</v>
      </c>
      <c r="U89" s="52">
        <v>296</v>
      </c>
      <c r="V89" s="52">
        <v>98</v>
      </c>
      <c r="W89" s="238">
        <v>198</v>
      </c>
      <c r="X89" s="238"/>
      <c r="Y89" s="238"/>
    </row>
    <row r="90" spans="1:25" ht="12.75">
      <c r="A90" s="59" t="s">
        <v>4271</v>
      </c>
      <c r="B90" s="237" t="s">
        <v>4272</v>
      </c>
      <c r="C90" s="237"/>
      <c r="D90" s="237"/>
      <c r="E90" s="60" t="s">
        <v>4314</v>
      </c>
      <c r="F90" s="51">
        <v>344</v>
      </c>
      <c r="G90" s="52">
        <v>208</v>
      </c>
      <c r="H90" s="52">
        <v>136</v>
      </c>
      <c r="I90" s="52">
        <v>0</v>
      </c>
      <c r="J90" s="52">
        <v>0</v>
      </c>
      <c r="K90" s="52">
        <v>0</v>
      </c>
      <c r="L90" s="52">
        <v>0</v>
      </c>
      <c r="M90" s="52">
        <v>113</v>
      </c>
      <c r="N90" s="52">
        <v>78</v>
      </c>
      <c r="O90" s="52">
        <v>92</v>
      </c>
      <c r="P90" s="52">
        <v>58</v>
      </c>
      <c r="Q90" s="52">
        <v>0</v>
      </c>
      <c r="R90" s="52">
        <v>0</v>
      </c>
      <c r="S90" s="52">
        <v>3</v>
      </c>
      <c r="T90" s="52">
        <v>0</v>
      </c>
      <c r="U90" s="52">
        <v>86</v>
      </c>
      <c r="V90" s="52">
        <v>51</v>
      </c>
      <c r="W90" s="238">
        <v>35</v>
      </c>
      <c r="X90" s="238"/>
      <c r="Y90" s="238"/>
    </row>
    <row r="91" spans="1:25" ht="12.75">
      <c r="A91" s="59" t="s">
        <v>4273</v>
      </c>
      <c r="B91" s="237" t="s">
        <v>4274</v>
      </c>
      <c r="C91" s="237"/>
      <c r="D91" s="237"/>
      <c r="E91" s="60" t="s">
        <v>4314</v>
      </c>
      <c r="F91" s="51">
        <v>135</v>
      </c>
      <c r="G91" s="52">
        <v>83</v>
      </c>
      <c r="H91" s="52">
        <v>52</v>
      </c>
      <c r="I91" s="52">
        <v>0</v>
      </c>
      <c r="J91" s="52">
        <v>0</v>
      </c>
      <c r="K91" s="52">
        <v>0</v>
      </c>
      <c r="L91" s="52">
        <v>0</v>
      </c>
      <c r="M91" s="52">
        <v>40</v>
      </c>
      <c r="N91" s="52">
        <v>24</v>
      </c>
      <c r="O91" s="52">
        <v>43</v>
      </c>
      <c r="P91" s="52">
        <v>28</v>
      </c>
      <c r="Q91" s="52">
        <v>0</v>
      </c>
      <c r="R91" s="52">
        <v>0</v>
      </c>
      <c r="S91" s="52">
        <v>0</v>
      </c>
      <c r="T91" s="52">
        <v>0</v>
      </c>
      <c r="U91" s="52">
        <v>14</v>
      </c>
      <c r="V91" s="52">
        <v>14</v>
      </c>
      <c r="W91" s="238">
        <v>0</v>
      </c>
      <c r="X91" s="238"/>
      <c r="Y91" s="238"/>
    </row>
    <row r="92" spans="1:25" ht="12.75">
      <c r="A92" s="59" t="s">
        <v>4275</v>
      </c>
      <c r="B92" s="237" t="s">
        <v>4276</v>
      </c>
      <c r="C92" s="237"/>
      <c r="D92" s="237"/>
      <c r="E92" s="60" t="s">
        <v>4314</v>
      </c>
      <c r="F92" s="51">
        <v>440</v>
      </c>
      <c r="G92" s="52">
        <v>222</v>
      </c>
      <c r="H92" s="52">
        <v>218</v>
      </c>
      <c r="I92" s="52">
        <v>0</v>
      </c>
      <c r="J92" s="52">
        <v>0</v>
      </c>
      <c r="K92" s="52">
        <v>0</v>
      </c>
      <c r="L92" s="52">
        <v>0</v>
      </c>
      <c r="M92" s="52">
        <v>93</v>
      </c>
      <c r="N92" s="52">
        <v>75</v>
      </c>
      <c r="O92" s="52">
        <v>114</v>
      </c>
      <c r="P92" s="52">
        <v>142</v>
      </c>
      <c r="Q92" s="52">
        <v>0</v>
      </c>
      <c r="R92" s="52">
        <v>0</v>
      </c>
      <c r="S92" s="52">
        <v>15</v>
      </c>
      <c r="T92" s="52">
        <v>1</v>
      </c>
      <c r="U92" s="52">
        <v>259</v>
      </c>
      <c r="V92" s="52">
        <v>129</v>
      </c>
      <c r="W92" s="238">
        <v>130</v>
      </c>
      <c r="X92" s="238"/>
      <c r="Y92" s="238"/>
    </row>
    <row r="93" spans="1:25" ht="12.75">
      <c r="A93" s="59" t="s">
        <v>4277</v>
      </c>
      <c r="B93" s="237" t="s">
        <v>4278</v>
      </c>
      <c r="C93" s="237"/>
      <c r="D93" s="237"/>
      <c r="E93" s="60" t="s">
        <v>4314</v>
      </c>
      <c r="F93" s="51">
        <v>393</v>
      </c>
      <c r="G93" s="52">
        <v>138</v>
      </c>
      <c r="H93" s="52">
        <v>255</v>
      </c>
      <c r="I93" s="52">
        <v>0</v>
      </c>
      <c r="J93" s="52">
        <v>0</v>
      </c>
      <c r="K93" s="52">
        <v>0</v>
      </c>
      <c r="L93" s="52">
        <v>0</v>
      </c>
      <c r="M93" s="52">
        <v>79</v>
      </c>
      <c r="N93" s="52">
        <v>112</v>
      </c>
      <c r="O93" s="52">
        <v>48</v>
      </c>
      <c r="P93" s="52">
        <v>133</v>
      </c>
      <c r="Q93" s="52">
        <v>11</v>
      </c>
      <c r="R93" s="52">
        <v>10</v>
      </c>
      <c r="S93" s="52">
        <v>0</v>
      </c>
      <c r="T93" s="52">
        <v>0</v>
      </c>
      <c r="U93" s="52">
        <v>271</v>
      </c>
      <c r="V93" s="52">
        <v>94</v>
      </c>
      <c r="W93" s="238">
        <v>177</v>
      </c>
      <c r="X93" s="238"/>
      <c r="Y93" s="238"/>
    </row>
    <row r="94" spans="1:25" ht="12.75">
      <c r="A94" s="59" t="s">
        <v>4279</v>
      </c>
      <c r="B94" s="237" t="s">
        <v>4280</v>
      </c>
      <c r="C94" s="237"/>
      <c r="D94" s="237"/>
      <c r="E94" s="60" t="s">
        <v>4314</v>
      </c>
      <c r="F94" s="51">
        <v>73</v>
      </c>
      <c r="G94" s="52">
        <v>42</v>
      </c>
      <c r="H94" s="52">
        <v>31</v>
      </c>
      <c r="I94" s="52">
        <v>0</v>
      </c>
      <c r="J94" s="52">
        <v>0</v>
      </c>
      <c r="K94" s="52">
        <v>0</v>
      </c>
      <c r="L94" s="52">
        <v>0</v>
      </c>
      <c r="M94" s="52">
        <v>27</v>
      </c>
      <c r="N94" s="52">
        <v>16</v>
      </c>
      <c r="O94" s="52">
        <v>15</v>
      </c>
      <c r="P94" s="52">
        <v>15</v>
      </c>
      <c r="Q94" s="52">
        <v>0</v>
      </c>
      <c r="R94" s="52">
        <v>0</v>
      </c>
      <c r="S94" s="52">
        <v>0</v>
      </c>
      <c r="T94" s="52">
        <v>0</v>
      </c>
      <c r="U94" s="52">
        <v>43</v>
      </c>
      <c r="V94" s="52">
        <v>23</v>
      </c>
      <c r="W94" s="238">
        <v>20</v>
      </c>
      <c r="X94" s="238"/>
      <c r="Y94" s="238"/>
    </row>
    <row r="95" spans="1:25" ht="12.75">
      <c r="A95" s="59" t="s">
        <v>4281</v>
      </c>
      <c r="B95" s="237" t="s">
        <v>4282</v>
      </c>
      <c r="C95" s="237"/>
      <c r="D95" s="237"/>
      <c r="E95" s="60" t="s">
        <v>4313</v>
      </c>
      <c r="F95" s="51">
        <v>425</v>
      </c>
      <c r="G95" s="52">
        <v>311</v>
      </c>
      <c r="H95" s="52">
        <v>114</v>
      </c>
      <c r="I95" s="52">
        <v>143</v>
      </c>
      <c r="J95" s="52">
        <v>57</v>
      </c>
      <c r="K95" s="52">
        <v>154</v>
      </c>
      <c r="L95" s="52">
        <v>57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14</v>
      </c>
      <c r="T95" s="52">
        <v>0</v>
      </c>
      <c r="U95" s="52">
        <v>79</v>
      </c>
      <c r="V95" s="52">
        <v>57</v>
      </c>
      <c r="W95" s="238">
        <v>22</v>
      </c>
      <c r="X95" s="238"/>
      <c r="Y95" s="238"/>
    </row>
    <row r="96" spans="1:25" ht="12.75">
      <c r="A96" s="59" t="s">
        <v>4283</v>
      </c>
      <c r="B96" s="237" t="s">
        <v>4284</v>
      </c>
      <c r="C96" s="237"/>
      <c r="D96" s="237"/>
      <c r="E96" s="60" t="s">
        <v>4313</v>
      </c>
      <c r="F96" s="51">
        <v>159</v>
      </c>
      <c r="G96" s="52">
        <v>64</v>
      </c>
      <c r="H96" s="52">
        <v>95</v>
      </c>
      <c r="I96" s="52">
        <v>43</v>
      </c>
      <c r="J96" s="52">
        <v>70</v>
      </c>
      <c r="K96" s="52">
        <v>17</v>
      </c>
      <c r="L96" s="52">
        <v>25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4</v>
      </c>
      <c r="T96" s="52">
        <v>0</v>
      </c>
      <c r="U96" s="52">
        <v>130</v>
      </c>
      <c r="V96" s="52">
        <v>89</v>
      </c>
      <c r="W96" s="238">
        <v>41</v>
      </c>
      <c r="X96" s="238"/>
      <c r="Y96" s="238"/>
    </row>
    <row r="97" spans="1:25" ht="12.75">
      <c r="A97" s="59" t="s">
        <v>4285</v>
      </c>
      <c r="B97" s="237" t="s">
        <v>4286</v>
      </c>
      <c r="C97" s="237"/>
      <c r="D97" s="237"/>
      <c r="E97" s="60" t="s">
        <v>4313</v>
      </c>
      <c r="F97" s="51">
        <v>356</v>
      </c>
      <c r="G97" s="52">
        <v>196</v>
      </c>
      <c r="H97" s="52">
        <v>160</v>
      </c>
      <c r="I97" s="52">
        <v>71</v>
      </c>
      <c r="J97" s="52">
        <v>58</v>
      </c>
      <c r="K97" s="52">
        <v>82</v>
      </c>
      <c r="L97" s="52">
        <v>87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43</v>
      </c>
      <c r="T97" s="52">
        <v>15</v>
      </c>
      <c r="U97" s="52">
        <v>119</v>
      </c>
      <c r="V97" s="52">
        <v>48</v>
      </c>
      <c r="W97" s="238">
        <v>71</v>
      </c>
      <c r="X97" s="238"/>
      <c r="Y97" s="238"/>
    </row>
    <row r="98" spans="1:25" ht="12.75">
      <c r="A98" s="59" t="s">
        <v>4287</v>
      </c>
      <c r="B98" s="237" t="s">
        <v>4288</v>
      </c>
      <c r="C98" s="237"/>
      <c r="D98" s="237"/>
      <c r="E98" s="60" t="s">
        <v>4314</v>
      </c>
      <c r="F98" s="51">
        <v>271</v>
      </c>
      <c r="G98" s="52">
        <v>138</v>
      </c>
      <c r="H98" s="52">
        <v>133</v>
      </c>
      <c r="I98" s="52">
        <v>0</v>
      </c>
      <c r="J98" s="52">
        <v>0</v>
      </c>
      <c r="K98" s="52">
        <v>0</v>
      </c>
      <c r="L98" s="52">
        <v>0</v>
      </c>
      <c r="M98" s="52">
        <v>82</v>
      </c>
      <c r="N98" s="52">
        <v>70</v>
      </c>
      <c r="O98" s="52">
        <v>56</v>
      </c>
      <c r="P98" s="52">
        <v>63</v>
      </c>
      <c r="Q98" s="52">
        <v>0</v>
      </c>
      <c r="R98" s="52">
        <v>0</v>
      </c>
      <c r="S98" s="52">
        <v>0</v>
      </c>
      <c r="T98" s="52">
        <v>0</v>
      </c>
      <c r="U98" s="52">
        <v>99</v>
      </c>
      <c r="V98" s="52">
        <v>35</v>
      </c>
      <c r="W98" s="238">
        <v>64</v>
      </c>
      <c r="X98" s="238"/>
      <c r="Y98" s="238"/>
    </row>
    <row r="99" spans="1:25" ht="12.75">
      <c r="A99" s="59" t="s">
        <v>4289</v>
      </c>
      <c r="B99" s="237" t="s">
        <v>4290</v>
      </c>
      <c r="C99" s="237"/>
      <c r="D99" s="237"/>
      <c r="E99" s="60" t="s">
        <v>4314</v>
      </c>
      <c r="F99" s="51">
        <v>198</v>
      </c>
      <c r="G99" s="52">
        <v>143</v>
      </c>
      <c r="H99" s="52">
        <v>55</v>
      </c>
      <c r="I99" s="52">
        <v>0</v>
      </c>
      <c r="J99" s="52">
        <v>0</v>
      </c>
      <c r="K99" s="52">
        <v>0</v>
      </c>
      <c r="L99" s="52">
        <v>0</v>
      </c>
      <c r="M99" s="52">
        <v>81</v>
      </c>
      <c r="N99" s="52">
        <v>39</v>
      </c>
      <c r="O99" s="52">
        <v>60</v>
      </c>
      <c r="P99" s="52">
        <v>16</v>
      </c>
      <c r="Q99" s="52">
        <v>0</v>
      </c>
      <c r="R99" s="52">
        <v>0</v>
      </c>
      <c r="S99" s="52">
        <v>2</v>
      </c>
      <c r="T99" s="52">
        <v>0</v>
      </c>
      <c r="U99" s="52">
        <v>152</v>
      </c>
      <c r="V99" s="52">
        <v>102</v>
      </c>
      <c r="W99" s="238">
        <v>50</v>
      </c>
      <c r="X99" s="238"/>
      <c r="Y99" s="238"/>
    </row>
    <row r="100" spans="1:25" ht="12.75">
      <c r="A100" s="59" t="s">
        <v>4291</v>
      </c>
      <c r="B100" s="237" t="s">
        <v>4292</v>
      </c>
      <c r="C100" s="237"/>
      <c r="D100" s="237"/>
      <c r="E100" s="60" t="s">
        <v>4313</v>
      </c>
      <c r="F100" s="51">
        <v>228</v>
      </c>
      <c r="G100" s="52">
        <v>99</v>
      </c>
      <c r="H100" s="52">
        <v>129</v>
      </c>
      <c r="I100" s="52">
        <v>62</v>
      </c>
      <c r="J100" s="52">
        <v>88</v>
      </c>
      <c r="K100" s="52">
        <v>30</v>
      </c>
      <c r="L100" s="52">
        <v>40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7</v>
      </c>
      <c r="T100" s="52">
        <v>1</v>
      </c>
      <c r="U100" s="52">
        <v>46</v>
      </c>
      <c r="V100" s="52">
        <v>28</v>
      </c>
      <c r="W100" s="238">
        <v>18</v>
      </c>
      <c r="X100" s="238"/>
      <c r="Y100" s="238"/>
    </row>
    <row r="101" spans="1:25" ht="12.75">
      <c r="A101" s="59" t="s">
        <v>4293</v>
      </c>
      <c r="B101" s="237" t="s">
        <v>4294</v>
      </c>
      <c r="C101" s="237"/>
      <c r="D101" s="237"/>
      <c r="E101" s="60" t="s">
        <v>4313</v>
      </c>
      <c r="F101" s="51">
        <v>204</v>
      </c>
      <c r="G101" s="52">
        <v>40</v>
      </c>
      <c r="H101" s="52">
        <v>164</v>
      </c>
      <c r="I101" s="52">
        <v>23</v>
      </c>
      <c r="J101" s="52">
        <v>82</v>
      </c>
      <c r="K101" s="52">
        <v>17</v>
      </c>
      <c r="L101" s="52">
        <v>82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80</v>
      </c>
      <c r="V101" s="52">
        <v>7</v>
      </c>
      <c r="W101" s="238">
        <v>73</v>
      </c>
      <c r="X101" s="238"/>
      <c r="Y101" s="238"/>
    </row>
    <row r="102" spans="1:25" ht="12.75">
      <c r="A102" s="59" t="s">
        <v>4295</v>
      </c>
      <c r="B102" s="237" t="s">
        <v>4296</v>
      </c>
      <c r="C102" s="237"/>
      <c r="D102" s="237"/>
      <c r="E102" s="60" t="s">
        <v>4314</v>
      </c>
      <c r="F102" s="51">
        <v>275</v>
      </c>
      <c r="G102" s="52">
        <v>170</v>
      </c>
      <c r="H102" s="52">
        <v>105</v>
      </c>
      <c r="I102" s="52">
        <v>0</v>
      </c>
      <c r="J102" s="52">
        <v>0</v>
      </c>
      <c r="K102" s="52">
        <v>0</v>
      </c>
      <c r="L102" s="52">
        <v>0</v>
      </c>
      <c r="M102" s="52">
        <v>89</v>
      </c>
      <c r="N102" s="52">
        <v>60</v>
      </c>
      <c r="O102" s="52">
        <v>81</v>
      </c>
      <c r="P102" s="52">
        <v>45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238">
        <v>0</v>
      </c>
      <c r="X102" s="238"/>
      <c r="Y102" s="238"/>
    </row>
    <row r="103" spans="1:25" ht="12.75">
      <c r="A103" s="59" t="s">
        <v>4297</v>
      </c>
      <c r="B103" s="237" t="s">
        <v>4298</v>
      </c>
      <c r="C103" s="237"/>
      <c r="D103" s="237"/>
      <c r="E103" s="60" t="s">
        <v>4312</v>
      </c>
      <c r="F103" s="51">
        <v>2024</v>
      </c>
      <c r="G103" s="52">
        <v>1002</v>
      </c>
      <c r="H103" s="52">
        <v>1022</v>
      </c>
      <c r="I103" s="52">
        <v>275</v>
      </c>
      <c r="J103" s="52">
        <v>292</v>
      </c>
      <c r="K103" s="52">
        <v>727</v>
      </c>
      <c r="L103" s="52">
        <v>730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429</v>
      </c>
      <c r="V103" s="52">
        <v>248</v>
      </c>
      <c r="W103" s="238">
        <v>181</v>
      </c>
      <c r="X103" s="238"/>
      <c r="Y103" s="238"/>
    </row>
    <row r="104" spans="1:25" ht="12.75">
      <c r="A104" s="20"/>
      <c r="B104" s="211"/>
      <c r="C104" s="211"/>
      <c r="D104" s="211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11"/>
      <c r="X104" s="211"/>
      <c r="Y104" s="211"/>
    </row>
    <row r="105" spans="1:25" ht="12.75">
      <c r="A105" s="224" t="s">
        <v>4299</v>
      </c>
      <c r="B105" s="224"/>
      <c r="C105" s="36" t="s">
        <v>4300</v>
      </c>
      <c r="D105" s="224" t="s">
        <v>4301</v>
      </c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5"/>
    </row>
    <row r="106" spans="1:25" ht="12.75">
      <c r="A106" s="236"/>
      <c r="B106" s="236"/>
      <c r="C106" s="36" t="s">
        <v>4302</v>
      </c>
      <c r="D106" s="224" t="s">
        <v>4303</v>
      </c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5"/>
    </row>
    <row r="107" spans="1:25" ht="12.75">
      <c r="A107" s="236"/>
      <c r="B107" s="236"/>
      <c r="C107" s="36" t="s">
        <v>4304</v>
      </c>
      <c r="D107" s="224" t="s">
        <v>4315</v>
      </c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5"/>
    </row>
  </sheetData>
  <sheetProtection/>
  <mergeCells count="218">
    <mergeCell ref="A1:W1"/>
    <mergeCell ref="A2:W2"/>
    <mergeCell ref="A3:W3"/>
    <mergeCell ref="B4:D4"/>
    <mergeCell ref="F4:H4"/>
    <mergeCell ref="I4:J4"/>
    <mergeCell ref="K4:L4"/>
    <mergeCell ref="M4:N4"/>
    <mergeCell ref="O4:P4"/>
    <mergeCell ref="Q4:R4"/>
    <mergeCell ref="A6:D6"/>
    <mergeCell ref="W6:Y6"/>
    <mergeCell ref="B7:E7"/>
    <mergeCell ref="W7:Y7"/>
    <mergeCell ref="S4:T4"/>
    <mergeCell ref="U4:Y4"/>
    <mergeCell ref="B5:D5"/>
    <mergeCell ref="W5:Y5"/>
    <mergeCell ref="B10:D10"/>
    <mergeCell ref="W10:Y10"/>
    <mergeCell ref="B11:E11"/>
    <mergeCell ref="W11:Y11"/>
    <mergeCell ref="B8:E8"/>
    <mergeCell ref="W8:Y8"/>
    <mergeCell ref="B9:D9"/>
    <mergeCell ref="W9:Y9"/>
    <mergeCell ref="B14:E14"/>
    <mergeCell ref="W14:Y14"/>
    <mergeCell ref="B15:D15"/>
    <mergeCell ref="W15:Y15"/>
    <mergeCell ref="B12:D12"/>
    <mergeCell ref="W12:Y12"/>
    <mergeCell ref="B13:D13"/>
    <mergeCell ref="W13:Y13"/>
    <mergeCell ref="B18:D18"/>
    <mergeCell ref="W18:Y18"/>
    <mergeCell ref="B19:D19"/>
    <mergeCell ref="W19:Y19"/>
    <mergeCell ref="B16:D16"/>
    <mergeCell ref="W16:Y16"/>
    <mergeCell ref="B17:D17"/>
    <mergeCell ref="W17:Y17"/>
    <mergeCell ref="B22:D22"/>
    <mergeCell ref="W22:Y22"/>
    <mergeCell ref="B23:D23"/>
    <mergeCell ref="W23:Y23"/>
    <mergeCell ref="B20:D20"/>
    <mergeCell ref="W20:Y20"/>
    <mergeCell ref="B21:D21"/>
    <mergeCell ref="W21:Y21"/>
    <mergeCell ref="B26:D26"/>
    <mergeCell ref="W26:Y26"/>
    <mergeCell ref="B27:D27"/>
    <mergeCell ref="W27:Y27"/>
    <mergeCell ref="B24:D24"/>
    <mergeCell ref="W24:Y24"/>
    <mergeCell ref="B25:D25"/>
    <mergeCell ref="W25:Y25"/>
    <mergeCell ref="B30:D30"/>
    <mergeCell ref="W30:Y30"/>
    <mergeCell ref="B31:D31"/>
    <mergeCell ref="W31:Y31"/>
    <mergeCell ref="B28:D28"/>
    <mergeCell ref="W28:Y28"/>
    <mergeCell ref="B29:D29"/>
    <mergeCell ref="W29:Y29"/>
    <mergeCell ref="B34:D34"/>
    <mergeCell ref="W34:Y34"/>
    <mergeCell ref="B35:D35"/>
    <mergeCell ref="W35:Y35"/>
    <mergeCell ref="B32:D32"/>
    <mergeCell ref="W32:Y32"/>
    <mergeCell ref="B33:D33"/>
    <mergeCell ref="W33:Y33"/>
    <mergeCell ref="B38:D38"/>
    <mergeCell ref="W38:Y38"/>
    <mergeCell ref="B39:D39"/>
    <mergeCell ref="W39:Y39"/>
    <mergeCell ref="B36:D36"/>
    <mergeCell ref="W36:Y36"/>
    <mergeCell ref="B37:D37"/>
    <mergeCell ref="W37:Y37"/>
    <mergeCell ref="B42:D42"/>
    <mergeCell ref="W42:Y42"/>
    <mergeCell ref="B43:D43"/>
    <mergeCell ref="W43:Y43"/>
    <mergeCell ref="B40:D40"/>
    <mergeCell ref="W40:Y40"/>
    <mergeCell ref="B41:D41"/>
    <mergeCell ref="W41:Y41"/>
    <mergeCell ref="B46:D46"/>
    <mergeCell ref="W46:Y46"/>
    <mergeCell ref="B47:D47"/>
    <mergeCell ref="W47:Y47"/>
    <mergeCell ref="B44:D44"/>
    <mergeCell ref="W44:Y44"/>
    <mergeCell ref="B45:D45"/>
    <mergeCell ref="W45:Y45"/>
    <mergeCell ref="B50:D50"/>
    <mergeCell ref="W50:Y50"/>
    <mergeCell ref="B51:D51"/>
    <mergeCell ref="W51:Y51"/>
    <mergeCell ref="B48:D48"/>
    <mergeCell ref="W48:Y48"/>
    <mergeCell ref="B49:D49"/>
    <mergeCell ref="W49:Y49"/>
    <mergeCell ref="B54:D54"/>
    <mergeCell ref="W54:Y54"/>
    <mergeCell ref="B55:D55"/>
    <mergeCell ref="W55:Y55"/>
    <mergeCell ref="B52:D52"/>
    <mergeCell ref="W52:Y52"/>
    <mergeCell ref="B53:D53"/>
    <mergeCell ref="W53:Y53"/>
    <mergeCell ref="B58:D58"/>
    <mergeCell ref="W58:Y58"/>
    <mergeCell ref="B59:D59"/>
    <mergeCell ref="W59:Y59"/>
    <mergeCell ref="B56:D56"/>
    <mergeCell ref="W56:Y56"/>
    <mergeCell ref="B57:D57"/>
    <mergeCell ref="W57:Y57"/>
    <mergeCell ref="B62:D62"/>
    <mergeCell ref="W62:Y62"/>
    <mergeCell ref="B63:D63"/>
    <mergeCell ref="W63:Y63"/>
    <mergeCell ref="B60:D60"/>
    <mergeCell ref="W60:Y60"/>
    <mergeCell ref="B61:D61"/>
    <mergeCell ref="W61:Y61"/>
    <mergeCell ref="B66:D66"/>
    <mergeCell ref="W66:Y66"/>
    <mergeCell ref="B67:D67"/>
    <mergeCell ref="W67:Y67"/>
    <mergeCell ref="B64:D64"/>
    <mergeCell ref="W64:Y64"/>
    <mergeCell ref="B65:D65"/>
    <mergeCell ref="W65:Y65"/>
    <mergeCell ref="B70:D70"/>
    <mergeCell ref="W70:Y70"/>
    <mergeCell ref="B71:D71"/>
    <mergeCell ref="W71:Y71"/>
    <mergeCell ref="B68:D68"/>
    <mergeCell ref="W68:Y68"/>
    <mergeCell ref="B69:D69"/>
    <mergeCell ref="W69:Y69"/>
    <mergeCell ref="B74:D74"/>
    <mergeCell ref="W74:Y74"/>
    <mergeCell ref="B75:D75"/>
    <mergeCell ref="W75:Y75"/>
    <mergeCell ref="B72:D72"/>
    <mergeCell ref="W72:Y72"/>
    <mergeCell ref="B73:D73"/>
    <mergeCell ref="W73:Y73"/>
    <mergeCell ref="B78:D78"/>
    <mergeCell ref="W78:Y78"/>
    <mergeCell ref="B79:D79"/>
    <mergeCell ref="W79:Y79"/>
    <mergeCell ref="B76:D76"/>
    <mergeCell ref="W76:Y76"/>
    <mergeCell ref="B77:D77"/>
    <mergeCell ref="W77:Y77"/>
    <mergeCell ref="B82:D82"/>
    <mergeCell ref="W82:Y82"/>
    <mergeCell ref="B83:D83"/>
    <mergeCell ref="W83:Y83"/>
    <mergeCell ref="B80:D80"/>
    <mergeCell ref="W80:Y80"/>
    <mergeCell ref="B81:D81"/>
    <mergeCell ref="W81:Y81"/>
    <mergeCell ref="B86:D86"/>
    <mergeCell ref="W86:Y86"/>
    <mergeCell ref="B87:D87"/>
    <mergeCell ref="W87:Y87"/>
    <mergeCell ref="B84:D84"/>
    <mergeCell ref="W84:Y84"/>
    <mergeCell ref="B85:D85"/>
    <mergeCell ref="W85:Y85"/>
    <mergeCell ref="B90:D90"/>
    <mergeCell ref="W90:Y90"/>
    <mergeCell ref="B91:D91"/>
    <mergeCell ref="W91:Y91"/>
    <mergeCell ref="B88:D88"/>
    <mergeCell ref="W88:Y88"/>
    <mergeCell ref="B89:D89"/>
    <mergeCell ref="W89:Y89"/>
    <mergeCell ref="B94:D94"/>
    <mergeCell ref="W94:Y94"/>
    <mergeCell ref="B95:D95"/>
    <mergeCell ref="W95:Y95"/>
    <mergeCell ref="B92:D92"/>
    <mergeCell ref="W92:Y92"/>
    <mergeCell ref="B93:D93"/>
    <mergeCell ref="W93:Y93"/>
    <mergeCell ref="B98:D98"/>
    <mergeCell ref="W98:Y98"/>
    <mergeCell ref="B99:D99"/>
    <mergeCell ref="W99:Y99"/>
    <mergeCell ref="B96:D96"/>
    <mergeCell ref="W96:Y96"/>
    <mergeCell ref="B97:D97"/>
    <mergeCell ref="W97:Y97"/>
    <mergeCell ref="B102:D102"/>
    <mergeCell ref="W102:Y102"/>
    <mergeCell ref="B103:D103"/>
    <mergeCell ref="W103:Y103"/>
    <mergeCell ref="B100:D100"/>
    <mergeCell ref="W100:Y100"/>
    <mergeCell ref="B101:D101"/>
    <mergeCell ref="W101:Y101"/>
    <mergeCell ref="A106:B106"/>
    <mergeCell ref="D106:X106"/>
    <mergeCell ref="A107:B107"/>
    <mergeCell ref="D107:X107"/>
    <mergeCell ref="B104:D104"/>
    <mergeCell ref="W104:Y104"/>
    <mergeCell ref="A105:B105"/>
    <mergeCell ref="D105:X105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6"/>
  <sheetViews>
    <sheetView showGridLines="0" zoomScalePageLayoutView="0" workbookViewId="0" topLeftCell="A1">
      <selection activeCell="S1" sqref="S1"/>
    </sheetView>
  </sheetViews>
  <sheetFormatPr defaultColWidth="9.140625" defaultRowHeight="12.75"/>
  <cols>
    <col min="1" max="1" width="5.421875" style="0" customWidth="1"/>
    <col min="2" max="3" width="3.28125" style="0" customWidth="1"/>
    <col min="4" max="4" width="8.57421875" style="0" customWidth="1"/>
    <col min="5" max="5" width="6.421875" style="0" customWidth="1"/>
    <col min="6" max="8" width="7.00390625" style="0" customWidth="1"/>
    <col min="9" max="16" width="6.421875" style="0" customWidth="1"/>
    <col min="17" max="18" width="0.13671875" style="0" customWidth="1"/>
  </cols>
  <sheetData>
    <row r="1" spans="1:18" ht="18" customHeight="1">
      <c r="A1" s="216" t="s">
        <v>644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"/>
      <c r="R1" s="1"/>
    </row>
    <row r="2" spans="1:18" ht="18" customHeight="1">
      <c r="A2" s="217" t="s">
        <v>4316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"/>
      <c r="R2" s="1"/>
    </row>
    <row r="3" spans="1:18" ht="13.5" customHeight="1">
      <c r="A3" s="218" t="s">
        <v>4306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1"/>
      <c r="R3" s="1"/>
    </row>
    <row r="4" spans="1:18" ht="12.75">
      <c r="A4" s="211"/>
      <c r="B4" s="211"/>
      <c r="C4" s="37"/>
      <c r="D4" s="62" t="s">
        <v>4317</v>
      </c>
      <c r="E4" s="62" t="s">
        <v>4318</v>
      </c>
      <c r="F4" s="219" t="s">
        <v>4319</v>
      </c>
      <c r="G4" s="219"/>
      <c r="H4" s="219"/>
      <c r="I4" s="219" t="s">
        <v>4320</v>
      </c>
      <c r="J4" s="219"/>
      <c r="K4" s="219" t="s">
        <v>4321</v>
      </c>
      <c r="L4" s="219"/>
      <c r="M4" s="219" t="s">
        <v>4322</v>
      </c>
      <c r="N4" s="219"/>
      <c r="O4" s="227" t="s">
        <v>4323</v>
      </c>
      <c r="P4" s="227"/>
      <c r="Q4" s="227"/>
      <c r="R4" s="227"/>
    </row>
    <row r="5" spans="1:18" ht="12.75">
      <c r="A5" s="243"/>
      <c r="B5" s="243"/>
      <c r="C5" s="7"/>
      <c r="D5" s="63" t="s">
        <v>4073</v>
      </c>
      <c r="E5" s="63" t="s">
        <v>1908</v>
      </c>
      <c r="F5" s="4" t="s">
        <v>4073</v>
      </c>
      <c r="G5" s="4" t="s">
        <v>4117</v>
      </c>
      <c r="H5" s="4" t="s">
        <v>4118</v>
      </c>
      <c r="I5" s="4" t="s">
        <v>4117</v>
      </c>
      <c r="J5" s="4" t="s">
        <v>4118</v>
      </c>
      <c r="K5" s="4" t="s">
        <v>4117</v>
      </c>
      <c r="L5" s="4" t="s">
        <v>4118</v>
      </c>
      <c r="M5" s="4" t="s">
        <v>4117</v>
      </c>
      <c r="N5" s="4" t="s">
        <v>4118</v>
      </c>
      <c r="O5" s="4" t="s">
        <v>4117</v>
      </c>
      <c r="P5" s="227" t="s">
        <v>4118</v>
      </c>
      <c r="Q5" s="227"/>
      <c r="R5" s="227"/>
    </row>
    <row r="6" spans="1:18" ht="12.75">
      <c r="A6" s="215" t="s">
        <v>1909</v>
      </c>
      <c r="B6" s="215"/>
      <c r="C6" s="64" t="s">
        <v>4081</v>
      </c>
      <c r="D6" s="26">
        <v>1326029</v>
      </c>
      <c r="E6" s="48">
        <v>5.2685876402401455</v>
      </c>
      <c r="F6" s="28">
        <v>69863</v>
      </c>
      <c r="G6" s="28">
        <v>41717</v>
      </c>
      <c r="H6" s="28">
        <v>28146</v>
      </c>
      <c r="I6" s="28">
        <v>10210</v>
      </c>
      <c r="J6" s="28">
        <v>3062</v>
      </c>
      <c r="K6" s="28">
        <v>479</v>
      </c>
      <c r="L6" s="28">
        <v>201</v>
      </c>
      <c r="M6" s="28">
        <v>25174</v>
      </c>
      <c r="N6" s="28">
        <v>20168</v>
      </c>
      <c r="O6" s="28">
        <v>5854</v>
      </c>
      <c r="P6" s="245">
        <v>4715</v>
      </c>
      <c r="Q6" s="245"/>
      <c r="R6" s="245"/>
    </row>
    <row r="7" spans="1:18" ht="12.75">
      <c r="A7" s="215"/>
      <c r="B7" s="215"/>
      <c r="C7" s="64" t="s">
        <v>4324</v>
      </c>
      <c r="D7" s="26">
        <v>412035</v>
      </c>
      <c r="E7" s="48">
        <v>3.1708471367723616</v>
      </c>
      <c r="F7" s="28">
        <v>13065</v>
      </c>
      <c r="G7" s="28">
        <v>8566</v>
      </c>
      <c r="H7" s="28">
        <v>4499</v>
      </c>
      <c r="I7" s="28">
        <v>2387</v>
      </c>
      <c r="J7" s="28">
        <v>546</v>
      </c>
      <c r="K7" s="28">
        <v>25</v>
      </c>
      <c r="L7" s="28">
        <v>17</v>
      </c>
      <c r="M7" s="28">
        <v>4332</v>
      </c>
      <c r="N7" s="28">
        <v>2720</v>
      </c>
      <c r="O7" s="28">
        <v>1822</v>
      </c>
      <c r="P7" s="245">
        <v>1216</v>
      </c>
      <c r="Q7" s="245"/>
      <c r="R7" s="245"/>
    </row>
    <row r="8" spans="1:18" ht="12.75">
      <c r="A8" s="215"/>
      <c r="B8" s="215"/>
      <c r="C8" s="64" t="s">
        <v>4325</v>
      </c>
      <c r="D8" s="26">
        <v>913994</v>
      </c>
      <c r="E8" s="48">
        <v>6.2142639886038635</v>
      </c>
      <c r="F8" s="28">
        <v>56798</v>
      </c>
      <c r="G8" s="28">
        <v>33151</v>
      </c>
      <c r="H8" s="28">
        <v>23647</v>
      </c>
      <c r="I8" s="28">
        <v>7823</v>
      </c>
      <c r="J8" s="28">
        <v>2516</v>
      </c>
      <c r="K8" s="28">
        <v>454</v>
      </c>
      <c r="L8" s="28">
        <v>184</v>
      </c>
      <c r="M8" s="28">
        <v>20842</v>
      </c>
      <c r="N8" s="28">
        <v>17448</v>
      </c>
      <c r="O8" s="28">
        <v>4032</v>
      </c>
      <c r="P8" s="245">
        <v>3499</v>
      </c>
      <c r="Q8" s="245"/>
      <c r="R8" s="245"/>
    </row>
    <row r="9" spans="1:18" ht="12.75">
      <c r="A9" s="224"/>
      <c r="B9" s="224"/>
      <c r="C9" s="46"/>
      <c r="D9" s="4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24"/>
      <c r="Q9" s="224"/>
      <c r="R9" s="224"/>
    </row>
    <row r="10" spans="1:18" ht="12.75">
      <c r="A10" s="215" t="s">
        <v>1913</v>
      </c>
      <c r="B10" s="215"/>
      <c r="C10" s="64" t="s">
        <v>4081</v>
      </c>
      <c r="D10" s="26">
        <v>31613</v>
      </c>
      <c r="E10" s="48">
        <v>4.390598804289374</v>
      </c>
      <c r="F10" s="28">
        <v>1388</v>
      </c>
      <c r="G10" s="28">
        <v>1067</v>
      </c>
      <c r="H10" s="28">
        <v>321</v>
      </c>
      <c r="I10" s="28">
        <v>216</v>
      </c>
      <c r="J10" s="28">
        <v>47</v>
      </c>
      <c r="K10" s="28">
        <v>0</v>
      </c>
      <c r="L10" s="28">
        <v>0</v>
      </c>
      <c r="M10" s="28">
        <v>639</v>
      </c>
      <c r="N10" s="28">
        <v>200</v>
      </c>
      <c r="O10" s="28">
        <v>212</v>
      </c>
      <c r="P10" s="245">
        <v>74</v>
      </c>
      <c r="Q10" s="245"/>
      <c r="R10" s="245"/>
    </row>
    <row r="11" spans="1:18" ht="12.75">
      <c r="A11" s="215"/>
      <c r="B11" s="215"/>
      <c r="C11" s="64" t="s">
        <v>4324</v>
      </c>
      <c r="D11" s="26">
        <v>26374</v>
      </c>
      <c r="E11" s="48">
        <v>4.504436187154015</v>
      </c>
      <c r="F11" s="28">
        <v>1188</v>
      </c>
      <c r="G11" s="28">
        <v>930</v>
      </c>
      <c r="H11" s="28">
        <v>258</v>
      </c>
      <c r="I11" s="28">
        <v>193</v>
      </c>
      <c r="J11" s="28">
        <v>37</v>
      </c>
      <c r="K11" s="28">
        <v>0</v>
      </c>
      <c r="L11" s="28">
        <v>0</v>
      </c>
      <c r="M11" s="28">
        <v>555</v>
      </c>
      <c r="N11" s="28">
        <v>159</v>
      </c>
      <c r="O11" s="28">
        <v>182</v>
      </c>
      <c r="P11" s="245">
        <v>62</v>
      </c>
      <c r="Q11" s="245"/>
      <c r="R11" s="245"/>
    </row>
    <row r="12" spans="1:18" ht="12.75">
      <c r="A12" s="215"/>
      <c r="B12" s="215"/>
      <c r="C12" s="64" t="s">
        <v>4325</v>
      </c>
      <c r="D12" s="26">
        <v>5239</v>
      </c>
      <c r="E12" s="48">
        <v>3.8175224279442643</v>
      </c>
      <c r="F12" s="28">
        <v>200</v>
      </c>
      <c r="G12" s="28">
        <v>137</v>
      </c>
      <c r="H12" s="28">
        <v>63</v>
      </c>
      <c r="I12" s="28">
        <v>23</v>
      </c>
      <c r="J12" s="28">
        <v>10</v>
      </c>
      <c r="K12" s="28">
        <v>0</v>
      </c>
      <c r="L12" s="28">
        <v>0</v>
      </c>
      <c r="M12" s="28">
        <v>84</v>
      </c>
      <c r="N12" s="28">
        <v>41</v>
      </c>
      <c r="O12" s="28">
        <v>30</v>
      </c>
      <c r="P12" s="245">
        <v>12</v>
      </c>
      <c r="Q12" s="245"/>
      <c r="R12" s="245"/>
    </row>
    <row r="13" spans="1:18" ht="12.75">
      <c r="A13" s="224"/>
      <c r="B13" s="224"/>
      <c r="C13" s="46"/>
      <c r="D13" s="4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224"/>
      <c r="Q13" s="224"/>
      <c r="R13" s="224"/>
    </row>
    <row r="14" spans="1:18" ht="12.75">
      <c r="A14" s="215" t="s">
        <v>4087</v>
      </c>
      <c r="B14" s="215"/>
      <c r="C14" s="64" t="s">
        <v>4081</v>
      </c>
      <c r="D14" s="26">
        <v>94</v>
      </c>
      <c r="E14" s="48">
        <v>2.127659574468085</v>
      </c>
      <c r="F14" s="28">
        <v>2</v>
      </c>
      <c r="G14" s="28">
        <v>2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0</v>
      </c>
      <c r="O14" s="28">
        <v>1</v>
      </c>
      <c r="P14" s="245">
        <v>0</v>
      </c>
      <c r="Q14" s="245"/>
      <c r="R14" s="245"/>
    </row>
    <row r="15" spans="1:18" ht="12.75">
      <c r="A15" s="215"/>
      <c r="B15" s="215"/>
      <c r="C15" s="64" t="s">
        <v>4324</v>
      </c>
      <c r="D15" s="26">
        <v>94</v>
      </c>
      <c r="E15" s="48">
        <v>2.127659574468085</v>
      </c>
      <c r="F15" s="28">
        <v>2</v>
      </c>
      <c r="G15" s="28">
        <v>2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1</v>
      </c>
      <c r="N15" s="28">
        <v>0</v>
      </c>
      <c r="O15" s="28">
        <v>1</v>
      </c>
      <c r="P15" s="245">
        <v>0</v>
      </c>
      <c r="Q15" s="245"/>
      <c r="R15" s="245"/>
    </row>
    <row r="16" spans="1:18" ht="12.75">
      <c r="A16" s="224"/>
      <c r="B16" s="224"/>
      <c r="C16" s="46"/>
      <c r="D16" s="47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24"/>
      <c r="Q16" s="224"/>
      <c r="R16" s="224"/>
    </row>
    <row r="17" spans="1:18" ht="12.75">
      <c r="A17" s="215" t="s">
        <v>1919</v>
      </c>
      <c r="B17" s="215"/>
      <c r="C17" s="64" t="s">
        <v>4081</v>
      </c>
      <c r="D17" s="26">
        <v>115801</v>
      </c>
      <c r="E17" s="48">
        <v>3.741763888049326</v>
      </c>
      <c r="F17" s="28">
        <v>4333</v>
      </c>
      <c r="G17" s="28">
        <v>2679</v>
      </c>
      <c r="H17" s="28">
        <v>1654</v>
      </c>
      <c r="I17" s="28">
        <v>320</v>
      </c>
      <c r="J17" s="28">
        <v>155</v>
      </c>
      <c r="K17" s="28">
        <v>5</v>
      </c>
      <c r="L17" s="28">
        <v>1</v>
      </c>
      <c r="M17" s="28">
        <v>1786</v>
      </c>
      <c r="N17" s="28">
        <v>1084</v>
      </c>
      <c r="O17" s="28">
        <v>568</v>
      </c>
      <c r="P17" s="245">
        <v>414</v>
      </c>
      <c r="Q17" s="245"/>
      <c r="R17" s="245"/>
    </row>
    <row r="18" spans="1:18" ht="12.75">
      <c r="A18" s="215"/>
      <c r="B18" s="215"/>
      <c r="C18" s="64" t="s">
        <v>4324</v>
      </c>
      <c r="D18" s="26">
        <v>76276</v>
      </c>
      <c r="E18" s="48">
        <v>3.1608894016466516</v>
      </c>
      <c r="F18" s="28">
        <v>2411</v>
      </c>
      <c r="G18" s="28">
        <v>1481</v>
      </c>
      <c r="H18" s="28">
        <v>930</v>
      </c>
      <c r="I18" s="28">
        <v>157</v>
      </c>
      <c r="J18" s="28">
        <v>58</v>
      </c>
      <c r="K18" s="28">
        <v>2</v>
      </c>
      <c r="L18" s="28">
        <v>1</v>
      </c>
      <c r="M18" s="28">
        <v>991</v>
      </c>
      <c r="N18" s="28">
        <v>617</v>
      </c>
      <c r="O18" s="28">
        <v>331</v>
      </c>
      <c r="P18" s="245">
        <v>254</v>
      </c>
      <c r="Q18" s="245"/>
      <c r="R18" s="245"/>
    </row>
    <row r="19" spans="1:18" ht="12.75">
      <c r="A19" s="215"/>
      <c r="B19" s="215"/>
      <c r="C19" s="64" t="s">
        <v>4325</v>
      </c>
      <c r="D19" s="26">
        <v>39525</v>
      </c>
      <c r="E19" s="48">
        <v>4.862745098039215</v>
      </c>
      <c r="F19" s="28">
        <v>1922</v>
      </c>
      <c r="G19" s="28">
        <v>1198</v>
      </c>
      <c r="H19" s="28">
        <v>724</v>
      </c>
      <c r="I19" s="28">
        <v>163</v>
      </c>
      <c r="J19" s="28">
        <v>97</v>
      </c>
      <c r="K19" s="28">
        <v>3</v>
      </c>
      <c r="L19" s="28">
        <v>0</v>
      </c>
      <c r="M19" s="28">
        <v>795</v>
      </c>
      <c r="N19" s="28">
        <v>467</v>
      </c>
      <c r="O19" s="28">
        <v>237</v>
      </c>
      <c r="P19" s="245">
        <v>160</v>
      </c>
      <c r="Q19" s="245"/>
      <c r="R19" s="245"/>
    </row>
    <row r="20" spans="1:18" ht="12.75">
      <c r="A20" s="224"/>
      <c r="B20" s="224"/>
      <c r="C20" s="46"/>
      <c r="D20" s="47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24"/>
      <c r="Q20" s="224"/>
      <c r="R20" s="224"/>
    </row>
    <row r="21" spans="1:18" ht="12.75">
      <c r="A21" s="215" t="s">
        <v>4082</v>
      </c>
      <c r="B21" s="215"/>
      <c r="C21" s="64" t="s">
        <v>4081</v>
      </c>
      <c r="D21" s="26">
        <v>53194</v>
      </c>
      <c r="E21" s="48">
        <v>3.545512651802835</v>
      </c>
      <c r="F21" s="28">
        <v>1886</v>
      </c>
      <c r="G21" s="28">
        <v>1367</v>
      </c>
      <c r="H21" s="28">
        <v>519</v>
      </c>
      <c r="I21" s="28">
        <v>132</v>
      </c>
      <c r="J21" s="28">
        <v>41</v>
      </c>
      <c r="K21" s="28">
        <v>1</v>
      </c>
      <c r="L21" s="28">
        <v>0</v>
      </c>
      <c r="M21" s="28">
        <v>871</v>
      </c>
      <c r="N21" s="28">
        <v>334</v>
      </c>
      <c r="O21" s="28">
        <v>363</v>
      </c>
      <c r="P21" s="245">
        <v>144</v>
      </c>
      <c r="Q21" s="245"/>
      <c r="R21" s="245"/>
    </row>
    <row r="22" spans="1:18" ht="12.75">
      <c r="A22" s="215"/>
      <c r="B22" s="215"/>
      <c r="C22" s="64" t="s">
        <v>4324</v>
      </c>
      <c r="D22" s="26">
        <v>31649</v>
      </c>
      <c r="E22" s="48">
        <v>3.1185819457170845</v>
      </c>
      <c r="F22" s="28">
        <v>987</v>
      </c>
      <c r="G22" s="28">
        <v>714</v>
      </c>
      <c r="H22" s="28">
        <v>273</v>
      </c>
      <c r="I22" s="28">
        <v>43</v>
      </c>
      <c r="J22" s="28">
        <v>16</v>
      </c>
      <c r="K22" s="28">
        <v>1</v>
      </c>
      <c r="L22" s="28">
        <v>0</v>
      </c>
      <c r="M22" s="28">
        <v>396</v>
      </c>
      <c r="N22" s="28">
        <v>141</v>
      </c>
      <c r="O22" s="28">
        <v>274</v>
      </c>
      <c r="P22" s="245">
        <v>116</v>
      </c>
      <c r="Q22" s="245"/>
      <c r="R22" s="245"/>
    </row>
    <row r="23" spans="1:18" ht="12.75">
      <c r="A23" s="215"/>
      <c r="B23" s="215"/>
      <c r="C23" s="64" t="s">
        <v>4325</v>
      </c>
      <c r="D23" s="26">
        <v>21545</v>
      </c>
      <c r="E23" s="48">
        <v>4.172661870503597</v>
      </c>
      <c r="F23" s="28">
        <v>899</v>
      </c>
      <c r="G23" s="28">
        <v>653</v>
      </c>
      <c r="H23" s="28">
        <v>246</v>
      </c>
      <c r="I23" s="28">
        <v>89</v>
      </c>
      <c r="J23" s="28">
        <v>25</v>
      </c>
      <c r="K23" s="28">
        <v>0</v>
      </c>
      <c r="L23" s="28">
        <v>0</v>
      </c>
      <c r="M23" s="28">
        <v>475</v>
      </c>
      <c r="N23" s="28">
        <v>193</v>
      </c>
      <c r="O23" s="28">
        <v>89</v>
      </c>
      <c r="P23" s="245">
        <v>28</v>
      </c>
      <c r="Q23" s="245"/>
      <c r="R23" s="245"/>
    </row>
    <row r="24" spans="1:18" ht="12.75">
      <c r="A24" s="224"/>
      <c r="B24" s="224"/>
      <c r="C24" s="46"/>
      <c r="D24" s="47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24"/>
      <c r="Q24" s="224"/>
      <c r="R24" s="224"/>
    </row>
    <row r="25" spans="1:18" ht="12.75">
      <c r="A25" s="215" t="s">
        <v>4085</v>
      </c>
      <c r="B25" s="215"/>
      <c r="C25" s="64" t="s">
        <v>4081</v>
      </c>
      <c r="D25" s="26">
        <v>3523</v>
      </c>
      <c r="E25" s="48">
        <v>2.3843315356230486</v>
      </c>
      <c r="F25" s="28">
        <v>84</v>
      </c>
      <c r="G25" s="28">
        <v>37</v>
      </c>
      <c r="H25" s="28">
        <v>47</v>
      </c>
      <c r="I25" s="28">
        <v>2</v>
      </c>
      <c r="J25" s="28">
        <v>2</v>
      </c>
      <c r="K25" s="28">
        <v>0</v>
      </c>
      <c r="L25" s="28">
        <v>0</v>
      </c>
      <c r="M25" s="28">
        <v>21</v>
      </c>
      <c r="N25" s="28">
        <v>25</v>
      </c>
      <c r="O25" s="28">
        <v>14</v>
      </c>
      <c r="P25" s="245">
        <v>20</v>
      </c>
      <c r="Q25" s="245"/>
      <c r="R25" s="245"/>
    </row>
    <row r="26" spans="1:18" ht="12.75">
      <c r="A26" s="215"/>
      <c r="B26" s="215"/>
      <c r="C26" s="64" t="s">
        <v>4324</v>
      </c>
      <c r="D26" s="26">
        <v>3523</v>
      </c>
      <c r="E26" s="48">
        <v>2.3843315356230486</v>
      </c>
      <c r="F26" s="28">
        <v>84</v>
      </c>
      <c r="G26" s="28">
        <v>37</v>
      </c>
      <c r="H26" s="28">
        <v>47</v>
      </c>
      <c r="I26" s="28">
        <v>2</v>
      </c>
      <c r="J26" s="28">
        <v>2</v>
      </c>
      <c r="K26" s="28">
        <v>0</v>
      </c>
      <c r="L26" s="28">
        <v>0</v>
      </c>
      <c r="M26" s="28">
        <v>21</v>
      </c>
      <c r="N26" s="28">
        <v>25</v>
      </c>
      <c r="O26" s="28">
        <v>14</v>
      </c>
      <c r="P26" s="245">
        <v>20</v>
      </c>
      <c r="Q26" s="245"/>
      <c r="R26" s="245"/>
    </row>
    <row r="27" spans="1:18" ht="12.75">
      <c r="A27" s="224"/>
      <c r="B27" s="224"/>
      <c r="C27" s="46"/>
      <c r="D27" s="4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24"/>
      <c r="Q27" s="224"/>
      <c r="R27" s="224"/>
    </row>
    <row r="28" spans="1:18" ht="12.75">
      <c r="A28" s="215" t="s">
        <v>4083</v>
      </c>
      <c r="B28" s="215"/>
      <c r="C28" s="64" t="s">
        <v>4081</v>
      </c>
      <c r="D28" s="26">
        <v>728735</v>
      </c>
      <c r="E28" s="48">
        <v>4.103137628904883</v>
      </c>
      <c r="F28" s="28">
        <v>29901</v>
      </c>
      <c r="G28" s="28">
        <v>18054</v>
      </c>
      <c r="H28" s="28">
        <v>11847</v>
      </c>
      <c r="I28" s="28">
        <v>6536</v>
      </c>
      <c r="J28" s="28">
        <v>1522</v>
      </c>
      <c r="K28" s="28">
        <v>122</v>
      </c>
      <c r="L28" s="28">
        <v>52</v>
      </c>
      <c r="M28" s="28">
        <v>9866</v>
      </c>
      <c r="N28" s="28">
        <v>8942</v>
      </c>
      <c r="O28" s="28">
        <v>1530</v>
      </c>
      <c r="P28" s="245">
        <v>1331</v>
      </c>
      <c r="Q28" s="245"/>
      <c r="R28" s="245"/>
    </row>
    <row r="29" spans="1:18" ht="12.75">
      <c r="A29" s="215"/>
      <c r="B29" s="215"/>
      <c r="C29" s="64" t="s">
        <v>4324</v>
      </c>
      <c r="D29" s="26">
        <v>218113</v>
      </c>
      <c r="E29" s="48">
        <v>2.5074158807590563</v>
      </c>
      <c r="F29" s="28">
        <v>5469</v>
      </c>
      <c r="G29" s="28">
        <v>3595</v>
      </c>
      <c r="H29" s="28">
        <v>1874</v>
      </c>
      <c r="I29" s="28">
        <v>1512</v>
      </c>
      <c r="J29" s="28">
        <v>263</v>
      </c>
      <c r="K29" s="28">
        <v>4</v>
      </c>
      <c r="L29" s="28">
        <v>7</v>
      </c>
      <c r="M29" s="28">
        <v>1508</v>
      </c>
      <c r="N29" s="28">
        <v>1238</v>
      </c>
      <c r="O29" s="28">
        <v>571</v>
      </c>
      <c r="P29" s="245">
        <v>366</v>
      </c>
      <c r="Q29" s="245"/>
      <c r="R29" s="245"/>
    </row>
    <row r="30" spans="1:18" ht="12.75">
      <c r="A30" s="215"/>
      <c r="B30" s="215"/>
      <c r="C30" s="64" t="s">
        <v>4325</v>
      </c>
      <c r="D30" s="26">
        <v>510622</v>
      </c>
      <c r="E30" s="48">
        <v>4.784752713357435</v>
      </c>
      <c r="F30" s="28">
        <v>24432</v>
      </c>
      <c r="G30" s="28">
        <v>14459</v>
      </c>
      <c r="H30" s="28">
        <v>9973</v>
      </c>
      <c r="I30" s="28">
        <v>5024</v>
      </c>
      <c r="J30" s="28">
        <v>1259</v>
      </c>
      <c r="K30" s="28">
        <v>118</v>
      </c>
      <c r="L30" s="28">
        <v>45</v>
      </c>
      <c r="M30" s="28">
        <v>8358</v>
      </c>
      <c r="N30" s="28">
        <v>7704</v>
      </c>
      <c r="O30" s="28">
        <v>959</v>
      </c>
      <c r="P30" s="245">
        <v>965</v>
      </c>
      <c r="Q30" s="245"/>
      <c r="R30" s="245"/>
    </row>
    <row r="31" spans="1:18" ht="12.75">
      <c r="A31" s="224"/>
      <c r="B31" s="224"/>
      <c r="C31" s="46"/>
      <c r="D31" s="4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224"/>
      <c r="Q31" s="224"/>
      <c r="R31" s="224"/>
    </row>
    <row r="32" spans="1:18" ht="12.75">
      <c r="A32" s="215" t="s">
        <v>4092</v>
      </c>
      <c r="B32" s="215"/>
      <c r="C32" s="64" t="s">
        <v>4081</v>
      </c>
      <c r="D32" s="26">
        <v>154675</v>
      </c>
      <c r="E32" s="48">
        <v>9.437207047034104</v>
      </c>
      <c r="F32" s="28">
        <v>14597</v>
      </c>
      <c r="G32" s="28">
        <v>8602</v>
      </c>
      <c r="H32" s="28">
        <v>5995</v>
      </c>
      <c r="I32" s="28">
        <v>1577</v>
      </c>
      <c r="J32" s="28">
        <v>574</v>
      </c>
      <c r="K32" s="28">
        <v>163</v>
      </c>
      <c r="L32" s="28">
        <v>73</v>
      </c>
      <c r="M32" s="28">
        <v>5509</v>
      </c>
      <c r="N32" s="28">
        <v>4199</v>
      </c>
      <c r="O32" s="28">
        <v>1353</v>
      </c>
      <c r="P32" s="245">
        <v>1149</v>
      </c>
      <c r="Q32" s="245"/>
      <c r="R32" s="245"/>
    </row>
    <row r="33" spans="1:18" ht="12.75">
      <c r="A33" s="215"/>
      <c r="B33" s="215"/>
      <c r="C33" s="64" t="s">
        <v>4324</v>
      </c>
      <c r="D33" s="26">
        <v>23592</v>
      </c>
      <c r="E33" s="48">
        <v>6.408952187182096</v>
      </c>
      <c r="F33" s="28">
        <v>1512</v>
      </c>
      <c r="G33" s="28">
        <v>950</v>
      </c>
      <c r="H33" s="28">
        <v>562</v>
      </c>
      <c r="I33" s="28">
        <v>292</v>
      </c>
      <c r="J33" s="28">
        <v>98</v>
      </c>
      <c r="K33" s="28">
        <v>10</v>
      </c>
      <c r="L33" s="28">
        <v>3</v>
      </c>
      <c r="M33" s="28">
        <v>437</v>
      </c>
      <c r="N33" s="28">
        <v>279</v>
      </c>
      <c r="O33" s="28">
        <v>211</v>
      </c>
      <c r="P33" s="245">
        <v>182</v>
      </c>
      <c r="Q33" s="245"/>
      <c r="R33" s="245"/>
    </row>
    <row r="34" spans="1:18" ht="12.75">
      <c r="A34" s="215"/>
      <c r="B34" s="215"/>
      <c r="C34" s="64" t="s">
        <v>4325</v>
      </c>
      <c r="D34" s="26">
        <v>131083</v>
      </c>
      <c r="E34" s="48">
        <v>9.982225002479344</v>
      </c>
      <c r="F34" s="28">
        <v>13085</v>
      </c>
      <c r="G34" s="28">
        <v>7652</v>
      </c>
      <c r="H34" s="28">
        <v>5433</v>
      </c>
      <c r="I34" s="28">
        <v>1285</v>
      </c>
      <c r="J34" s="28">
        <v>476</v>
      </c>
      <c r="K34" s="28">
        <v>153</v>
      </c>
      <c r="L34" s="28">
        <v>70</v>
      </c>
      <c r="M34" s="28">
        <v>5072</v>
      </c>
      <c r="N34" s="28">
        <v>3920</v>
      </c>
      <c r="O34" s="28">
        <v>1142</v>
      </c>
      <c r="P34" s="245">
        <v>967</v>
      </c>
      <c r="Q34" s="245"/>
      <c r="R34" s="245"/>
    </row>
    <row r="35" spans="1:18" ht="12.75">
      <c r="A35" s="224"/>
      <c r="B35" s="224"/>
      <c r="C35" s="46"/>
      <c r="D35" s="4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24"/>
      <c r="Q35" s="224"/>
      <c r="R35" s="224"/>
    </row>
    <row r="36" spans="1:18" ht="12.75">
      <c r="A36" s="215" t="s">
        <v>4089</v>
      </c>
      <c r="B36" s="215"/>
      <c r="C36" s="64" t="s">
        <v>4081</v>
      </c>
      <c r="D36" s="26">
        <v>36765</v>
      </c>
      <c r="E36" s="48">
        <v>4.050047599619203</v>
      </c>
      <c r="F36" s="28">
        <v>1489</v>
      </c>
      <c r="G36" s="28">
        <v>807</v>
      </c>
      <c r="H36" s="28">
        <v>682</v>
      </c>
      <c r="I36" s="28">
        <v>67</v>
      </c>
      <c r="J36" s="28">
        <v>15</v>
      </c>
      <c r="K36" s="28">
        <v>12</v>
      </c>
      <c r="L36" s="28">
        <v>2</v>
      </c>
      <c r="M36" s="28">
        <v>617</v>
      </c>
      <c r="N36" s="28">
        <v>522</v>
      </c>
      <c r="O36" s="28">
        <v>111</v>
      </c>
      <c r="P36" s="245">
        <v>143</v>
      </c>
      <c r="Q36" s="245"/>
      <c r="R36" s="245"/>
    </row>
    <row r="37" spans="1:18" ht="12.75">
      <c r="A37" s="215"/>
      <c r="B37" s="215"/>
      <c r="C37" s="64" t="s">
        <v>4324</v>
      </c>
      <c r="D37" s="26">
        <v>8597</v>
      </c>
      <c r="E37" s="48">
        <v>2.09375363498895</v>
      </c>
      <c r="F37" s="28">
        <v>180</v>
      </c>
      <c r="G37" s="28">
        <v>89</v>
      </c>
      <c r="H37" s="28">
        <v>91</v>
      </c>
      <c r="I37" s="28">
        <v>12</v>
      </c>
      <c r="J37" s="28">
        <v>2</v>
      </c>
      <c r="K37" s="28">
        <v>0</v>
      </c>
      <c r="L37" s="28">
        <v>0</v>
      </c>
      <c r="M37" s="28">
        <v>56</v>
      </c>
      <c r="N37" s="28">
        <v>58</v>
      </c>
      <c r="O37" s="28">
        <v>21</v>
      </c>
      <c r="P37" s="245">
        <v>31</v>
      </c>
      <c r="Q37" s="245"/>
      <c r="R37" s="245"/>
    </row>
    <row r="38" spans="1:18" ht="12.75">
      <c r="A38" s="215"/>
      <c r="B38" s="215"/>
      <c r="C38" s="64" t="s">
        <v>4325</v>
      </c>
      <c r="D38" s="26">
        <v>28168</v>
      </c>
      <c r="E38" s="48">
        <v>4.647117296222664</v>
      </c>
      <c r="F38" s="28">
        <v>1309</v>
      </c>
      <c r="G38" s="28">
        <v>718</v>
      </c>
      <c r="H38" s="28">
        <v>591</v>
      </c>
      <c r="I38" s="28">
        <v>55</v>
      </c>
      <c r="J38" s="28">
        <v>13</v>
      </c>
      <c r="K38" s="28">
        <v>12</v>
      </c>
      <c r="L38" s="28">
        <v>2</v>
      </c>
      <c r="M38" s="28">
        <v>561</v>
      </c>
      <c r="N38" s="28">
        <v>464</v>
      </c>
      <c r="O38" s="28">
        <v>90</v>
      </c>
      <c r="P38" s="245">
        <v>112</v>
      </c>
      <c r="Q38" s="245"/>
      <c r="R38" s="245"/>
    </row>
    <row r="39" spans="1:18" ht="12.75">
      <c r="A39" s="224"/>
      <c r="B39" s="224"/>
      <c r="C39" s="46"/>
      <c r="D39" s="4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224"/>
      <c r="Q39" s="224"/>
      <c r="R39" s="224"/>
    </row>
    <row r="40" spans="1:18" ht="12.75">
      <c r="A40" s="215" t="s">
        <v>4086</v>
      </c>
      <c r="B40" s="215"/>
      <c r="C40" s="64" t="s">
        <v>4081</v>
      </c>
      <c r="D40" s="26">
        <v>67739</v>
      </c>
      <c r="E40" s="48">
        <v>6.309511507403416</v>
      </c>
      <c r="F40" s="28">
        <v>4274</v>
      </c>
      <c r="G40" s="28">
        <v>2183</v>
      </c>
      <c r="H40" s="28">
        <v>2091</v>
      </c>
      <c r="I40" s="28">
        <v>165</v>
      </c>
      <c r="J40" s="28">
        <v>58</v>
      </c>
      <c r="K40" s="28">
        <v>14</v>
      </c>
      <c r="L40" s="28">
        <v>1</v>
      </c>
      <c r="M40" s="28">
        <v>1624</v>
      </c>
      <c r="N40" s="28">
        <v>1565</v>
      </c>
      <c r="O40" s="28">
        <v>380</v>
      </c>
      <c r="P40" s="245">
        <v>467</v>
      </c>
      <c r="Q40" s="245"/>
      <c r="R40" s="245"/>
    </row>
    <row r="41" spans="1:18" ht="12.75">
      <c r="A41" s="215"/>
      <c r="B41" s="215"/>
      <c r="C41" s="64" t="s">
        <v>4324</v>
      </c>
      <c r="D41" s="26">
        <v>10330</v>
      </c>
      <c r="E41" s="48">
        <v>3.6979670861568246</v>
      </c>
      <c r="F41" s="28">
        <v>382</v>
      </c>
      <c r="G41" s="28">
        <v>256</v>
      </c>
      <c r="H41" s="28">
        <v>126</v>
      </c>
      <c r="I41" s="28">
        <v>30</v>
      </c>
      <c r="J41" s="28">
        <v>6</v>
      </c>
      <c r="K41" s="28">
        <v>2</v>
      </c>
      <c r="L41" s="28">
        <v>0</v>
      </c>
      <c r="M41" s="28">
        <v>183</v>
      </c>
      <c r="N41" s="28">
        <v>68</v>
      </c>
      <c r="O41" s="28">
        <v>41</v>
      </c>
      <c r="P41" s="245">
        <v>52</v>
      </c>
      <c r="Q41" s="245"/>
      <c r="R41" s="245"/>
    </row>
    <row r="42" spans="1:18" ht="12.75">
      <c r="A42" s="215"/>
      <c r="B42" s="215"/>
      <c r="C42" s="64" t="s">
        <v>4325</v>
      </c>
      <c r="D42" s="26">
        <v>57409</v>
      </c>
      <c r="E42" s="48">
        <v>6.779424828859587</v>
      </c>
      <c r="F42" s="28">
        <v>3892</v>
      </c>
      <c r="G42" s="28">
        <v>1927</v>
      </c>
      <c r="H42" s="28">
        <v>1965</v>
      </c>
      <c r="I42" s="28">
        <v>135</v>
      </c>
      <c r="J42" s="28">
        <v>52</v>
      </c>
      <c r="K42" s="28">
        <v>12</v>
      </c>
      <c r="L42" s="28">
        <v>1</v>
      </c>
      <c r="M42" s="28">
        <v>1441</v>
      </c>
      <c r="N42" s="28">
        <v>1497</v>
      </c>
      <c r="O42" s="28">
        <v>339</v>
      </c>
      <c r="P42" s="245">
        <v>415</v>
      </c>
      <c r="Q42" s="245"/>
      <c r="R42" s="245"/>
    </row>
    <row r="43" spans="1:18" ht="12.75">
      <c r="A43" s="224"/>
      <c r="B43" s="224"/>
      <c r="C43" s="46"/>
      <c r="D43" s="47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24"/>
      <c r="Q43" s="224"/>
      <c r="R43" s="224"/>
    </row>
    <row r="44" spans="1:18" ht="12.75">
      <c r="A44" s="215" t="s">
        <v>4094</v>
      </c>
      <c r="B44" s="215"/>
      <c r="C44" s="64" t="s">
        <v>4081</v>
      </c>
      <c r="D44" s="26">
        <v>17827</v>
      </c>
      <c r="E44" s="48">
        <v>14.433163179446906</v>
      </c>
      <c r="F44" s="28">
        <v>2573</v>
      </c>
      <c r="G44" s="28">
        <v>1702</v>
      </c>
      <c r="H44" s="28">
        <v>871</v>
      </c>
      <c r="I44" s="28">
        <v>156</v>
      </c>
      <c r="J44" s="28">
        <v>79</v>
      </c>
      <c r="K44" s="28">
        <v>66</v>
      </c>
      <c r="L44" s="28">
        <v>25</v>
      </c>
      <c r="M44" s="28">
        <v>1129</v>
      </c>
      <c r="N44" s="28">
        <v>595</v>
      </c>
      <c r="O44" s="28">
        <v>351</v>
      </c>
      <c r="P44" s="245">
        <v>172</v>
      </c>
      <c r="Q44" s="245"/>
      <c r="R44" s="245"/>
    </row>
    <row r="45" spans="1:18" ht="12.75">
      <c r="A45" s="215"/>
      <c r="B45" s="215"/>
      <c r="C45" s="64" t="s">
        <v>4324</v>
      </c>
      <c r="D45" s="26">
        <v>1879</v>
      </c>
      <c r="E45" s="48">
        <v>14.422565194252261</v>
      </c>
      <c r="F45" s="28">
        <v>271</v>
      </c>
      <c r="G45" s="28">
        <v>183</v>
      </c>
      <c r="H45" s="28">
        <v>88</v>
      </c>
      <c r="I45" s="28">
        <v>29</v>
      </c>
      <c r="J45" s="28">
        <v>9</v>
      </c>
      <c r="K45" s="28">
        <v>1</v>
      </c>
      <c r="L45" s="28">
        <v>5</v>
      </c>
      <c r="M45" s="28">
        <v>87</v>
      </c>
      <c r="N45" s="28">
        <v>60</v>
      </c>
      <c r="O45" s="28">
        <v>66</v>
      </c>
      <c r="P45" s="245">
        <v>14</v>
      </c>
      <c r="Q45" s="245"/>
      <c r="R45" s="245"/>
    </row>
    <row r="46" spans="1:18" ht="12.75">
      <c r="A46" s="215"/>
      <c r="B46" s="215"/>
      <c r="C46" s="64" t="s">
        <v>4325</v>
      </c>
      <c r="D46" s="26">
        <v>15948</v>
      </c>
      <c r="E46" s="48">
        <v>14.434411838475043</v>
      </c>
      <c r="F46" s="28">
        <v>2302</v>
      </c>
      <c r="G46" s="28">
        <v>1519</v>
      </c>
      <c r="H46" s="28">
        <v>783</v>
      </c>
      <c r="I46" s="28">
        <v>127</v>
      </c>
      <c r="J46" s="28">
        <v>70</v>
      </c>
      <c r="K46" s="28">
        <v>65</v>
      </c>
      <c r="L46" s="28">
        <v>20</v>
      </c>
      <c r="M46" s="28">
        <v>1042</v>
      </c>
      <c r="N46" s="28">
        <v>535</v>
      </c>
      <c r="O46" s="28">
        <v>285</v>
      </c>
      <c r="P46" s="245">
        <v>158</v>
      </c>
      <c r="Q46" s="245"/>
      <c r="R46" s="245"/>
    </row>
    <row r="47" spans="1:18" ht="12.75">
      <c r="A47" s="224"/>
      <c r="B47" s="224"/>
      <c r="C47" s="46"/>
      <c r="D47" s="4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24"/>
      <c r="Q47" s="224"/>
      <c r="R47" s="224"/>
    </row>
    <row r="48" spans="1:18" ht="12.75">
      <c r="A48" s="215" t="s">
        <v>4093</v>
      </c>
      <c r="B48" s="215"/>
      <c r="C48" s="64" t="s">
        <v>4081</v>
      </c>
      <c r="D48" s="26">
        <v>29233</v>
      </c>
      <c r="E48" s="48">
        <v>13.895255362090788</v>
      </c>
      <c r="F48" s="28">
        <v>4062</v>
      </c>
      <c r="G48" s="28">
        <v>2538</v>
      </c>
      <c r="H48" s="28">
        <v>1524</v>
      </c>
      <c r="I48" s="28">
        <v>549</v>
      </c>
      <c r="J48" s="28">
        <v>264</v>
      </c>
      <c r="K48" s="28">
        <v>35</v>
      </c>
      <c r="L48" s="28">
        <v>8</v>
      </c>
      <c r="M48" s="28">
        <v>1559</v>
      </c>
      <c r="N48" s="28">
        <v>963</v>
      </c>
      <c r="O48" s="28">
        <v>395</v>
      </c>
      <c r="P48" s="245">
        <v>289</v>
      </c>
      <c r="Q48" s="245"/>
      <c r="R48" s="245"/>
    </row>
    <row r="49" spans="1:18" ht="12.75">
      <c r="A49" s="215"/>
      <c r="B49" s="215"/>
      <c r="C49" s="64" t="s">
        <v>4324</v>
      </c>
      <c r="D49" s="26">
        <v>3566</v>
      </c>
      <c r="E49" s="48">
        <v>8.132361189007291</v>
      </c>
      <c r="F49" s="28">
        <v>290</v>
      </c>
      <c r="G49" s="28">
        <v>170</v>
      </c>
      <c r="H49" s="28">
        <v>120</v>
      </c>
      <c r="I49" s="28">
        <v>73</v>
      </c>
      <c r="J49" s="28">
        <v>38</v>
      </c>
      <c r="K49" s="28">
        <v>3</v>
      </c>
      <c r="L49" s="28">
        <v>0</v>
      </c>
      <c r="M49" s="28">
        <v>46</v>
      </c>
      <c r="N49" s="28">
        <v>22</v>
      </c>
      <c r="O49" s="28">
        <v>48</v>
      </c>
      <c r="P49" s="245">
        <v>60</v>
      </c>
      <c r="Q49" s="245"/>
      <c r="R49" s="245"/>
    </row>
    <row r="50" spans="1:18" ht="12.75">
      <c r="A50" s="215"/>
      <c r="B50" s="215"/>
      <c r="C50" s="64" t="s">
        <v>4325</v>
      </c>
      <c r="D50" s="26">
        <v>25667</v>
      </c>
      <c r="E50" s="48">
        <v>14.695913040090389</v>
      </c>
      <c r="F50" s="28">
        <v>3772</v>
      </c>
      <c r="G50" s="28">
        <v>2368</v>
      </c>
      <c r="H50" s="28">
        <v>1404</v>
      </c>
      <c r="I50" s="28">
        <v>476</v>
      </c>
      <c r="J50" s="28">
        <v>226</v>
      </c>
      <c r="K50" s="28">
        <v>32</v>
      </c>
      <c r="L50" s="28">
        <v>8</v>
      </c>
      <c r="M50" s="28">
        <v>1513</v>
      </c>
      <c r="N50" s="28">
        <v>941</v>
      </c>
      <c r="O50" s="28">
        <v>347</v>
      </c>
      <c r="P50" s="245">
        <v>229</v>
      </c>
      <c r="Q50" s="245"/>
      <c r="R50" s="245"/>
    </row>
    <row r="51" spans="1:18" ht="12.75">
      <c r="A51" s="224"/>
      <c r="B51" s="224"/>
      <c r="C51" s="46"/>
      <c r="D51" s="47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24"/>
      <c r="Q51" s="224"/>
      <c r="R51" s="224"/>
    </row>
    <row r="52" spans="1:18" ht="12.75">
      <c r="A52" s="215" t="s">
        <v>4091</v>
      </c>
      <c r="B52" s="215"/>
      <c r="C52" s="64" t="s">
        <v>4081</v>
      </c>
      <c r="D52" s="26">
        <v>86830</v>
      </c>
      <c r="E52" s="48">
        <v>6.073937579177704</v>
      </c>
      <c r="F52" s="28">
        <v>5274</v>
      </c>
      <c r="G52" s="28">
        <v>2679</v>
      </c>
      <c r="H52" s="28">
        <v>2595</v>
      </c>
      <c r="I52" s="28">
        <v>490</v>
      </c>
      <c r="J52" s="28">
        <v>305</v>
      </c>
      <c r="K52" s="28">
        <v>61</v>
      </c>
      <c r="L52" s="28">
        <v>39</v>
      </c>
      <c r="M52" s="28">
        <v>1552</v>
      </c>
      <c r="N52" s="28">
        <v>1739</v>
      </c>
      <c r="O52" s="28">
        <v>576</v>
      </c>
      <c r="P52" s="245">
        <v>512</v>
      </c>
      <c r="Q52" s="245"/>
      <c r="R52" s="245"/>
    </row>
    <row r="53" spans="1:18" ht="12.75">
      <c r="A53" s="215"/>
      <c r="B53" s="215"/>
      <c r="C53" s="64" t="s">
        <v>4324</v>
      </c>
      <c r="D53" s="26">
        <v>8042</v>
      </c>
      <c r="E53" s="48">
        <v>3.5936334245212636</v>
      </c>
      <c r="F53" s="28">
        <v>289</v>
      </c>
      <c r="G53" s="28">
        <v>159</v>
      </c>
      <c r="H53" s="28">
        <v>130</v>
      </c>
      <c r="I53" s="28">
        <v>44</v>
      </c>
      <c r="J53" s="28">
        <v>17</v>
      </c>
      <c r="K53" s="28">
        <v>2</v>
      </c>
      <c r="L53" s="28">
        <v>1</v>
      </c>
      <c r="M53" s="28">
        <v>51</v>
      </c>
      <c r="N53" s="28">
        <v>53</v>
      </c>
      <c r="O53" s="28">
        <v>62</v>
      </c>
      <c r="P53" s="245">
        <v>59</v>
      </c>
      <c r="Q53" s="245"/>
      <c r="R53" s="245"/>
    </row>
    <row r="54" spans="1:18" ht="12.75">
      <c r="A54" s="215"/>
      <c r="B54" s="215"/>
      <c r="C54" s="64" t="s">
        <v>4325</v>
      </c>
      <c r="D54" s="26">
        <v>78788</v>
      </c>
      <c r="E54" s="48">
        <v>6.327105650606692</v>
      </c>
      <c r="F54" s="28">
        <v>4985</v>
      </c>
      <c r="G54" s="28">
        <v>2520</v>
      </c>
      <c r="H54" s="28">
        <v>2465</v>
      </c>
      <c r="I54" s="28">
        <v>446</v>
      </c>
      <c r="J54" s="28">
        <v>288</v>
      </c>
      <c r="K54" s="28">
        <v>59</v>
      </c>
      <c r="L54" s="28">
        <v>38</v>
      </c>
      <c r="M54" s="28">
        <v>1501</v>
      </c>
      <c r="N54" s="28">
        <v>1686</v>
      </c>
      <c r="O54" s="28">
        <v>514</v>
      </c>
      <c r="P54" s="245">
        <v>453</v>
      </c>
      <c r="Q54" s="245"/>
      <c r="R54" s="245"/>
    </row>
    <row r="55" spans="1:18" ht="12.75">
      <c r="A55" s="211"/>
      <c r="B55" s="211"/>
      <c r="C55" s="2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1"/>
      <c r="Q55" s="211"/>
      <c r="R55" s="211"/>
    </row>
    <row r="56" spans="1:18" ht="12.75">
      <c r="A56" s="27" t="str">
        <f>"說明："</f>
        <v>說明：</v>
      </c>
      <c r="B56" s="244" t="str">
        <f>"因志趣不合退學係指重考、轉學、逾期未註冊、休學逾期未復學等。"</f>
        <v>因志趣不合退學係指重考、轉學、逾期未註冊、休學逾期未復學等。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5"/>
    </row>
  </sheetData>
  <sheetProtection/>
  <mergeCells count="112">
    <mergeCell ref="A1:P1"/>
    <mergeCell ref="A2:P2"/>
    <mergeCell ref="A3:P3"/>
    <mergeCell ref="A4:B4"/>
    <mergeCell ref="F4:H4"/>
    <mergeCell ref="I4:J4"/>
    <mergeCell ref="K4:L4"/>
    <mergeCell ref="M4:N4"/>
    <mergeCell ref="O4:R4"/>
    <mergeCell ref="A7:B7"/>
    <mergeCell ref="P7:R7"/>
    <mergeCell ref="A8:B8"/>
    <mergeCell ref="P8:R8"/>
    <mergeCell ref="A5:B5"/>
    <mergeCell ref="P5:R5"/>
    <mergeCell ref="A6:B6"/>
    <mergeCell ref="P6:R6"/>
    <mergeCell ref="A11:B11"/>
    <mergeCell ref="P11:R11"/>
    <mergeCell ref="A12:B12"/>
    <mergeCell ref="P12:R12"/>
    <mergeCell ref="A9:B9"/>
    <mergeCell ref="P9:R9"/>
    <mergeCell ref="A10:B10"/>
    <mergeCell ref="P10:R10"/>
    <mergeCell ref="A15:B15"/>
    <mergeCell ref="P15:R15"/>
    <mergeCell ref="A16:B16"/>
    <mergeCell ref="P16:R16"/>
    <mergeCell ref="A13:B13"/>
    <mergeCell ref="P13:R13"/>
    <mergeCell ref="A14:B14"/>
    <mergeCell ref="P14:R14"/>
    <mergeCell ref="A19:B19"/>
    <mergeCell ref="P19:R19"/>
    <mergeCell ref="A20:B20"/>
    <mergeCell ref="P20:R20"/>
    <mergeCell ref="A17:B17"/>
    <mergeCell ref="P17:R17"/>
    <mergeCell ref="A18:B18"/>
    <mergeCell ref="P18:R18"/>
    <mergeCell ref="A23:B23"/>
    <mergeCell ref="P23:R23"/>
    <mergeCell ref="A24:B24"/>
    <mergeCell ref="P24:R24"/>
    <mergeCell ref="A21:B21"/>
    <mergeCell ref="P21:R21"/>
    <mergeCell ref="A22:B22"/>
    <mergeCell ref="P22:R22"/>
    <mergeCell ref="A27:B27"/>
    <mergeCell ref="P27:R27"/>
    <mergeCell ref="A28:B28"/>
    <mergeCell ref="P28:R28"/>
    <mergeCell ref="A25:B25"/>
    <mergeCell ref="P25:R25"/>
    <mergeCell ref="A26:B26"/>
    <mergeCell ref="P26:R26"/>
    <mergeCell ref="A31:B31"/>
    <mergeCell ref="P31:R31"/>
    <mergeCell ref="A32:B32"/>
    <mergeCell ref="P32:R32"/>
    <mergeCell ref="A29:B29"/>
    <mergeCell ref="P29:R29"/>
    <mergeCell ref="A30:B30"/>
    <mergeCell ref="P30:R30"/>
    <mergeCell ref="A35:B35"/>
    <mergeCell ref="P35:R35"/>
    <mergeCell ref="A36:B36"/>
    <mergeCell ref="P36:R36"/>
    <mergeCell ref="A33:B33"/>
    <mergeCell ref="P33:R33"/>
    <mergeCell ref="A34:B34"/>
    <mergeCell ref="P34:R34"/>
    <mergeCell ref="A39:B39"/>
    <mergeCell ref="P39:R39"/>
    <mergeCell ref="A40:B40"/>
    <mergeCell ref="P40:R40"/>
    <mergeCell ref="A37:B37"/>
    <mergeCell ref="P37:R37"/>
    <mergeCell ref="A38:B38"/>
    <mergeCell ref="P38:R38"/>
    <mergeCell ref="A43:B43"/>
    <mergeCell ref="P43:R43"/>
    <mergeCell ref="A44:B44"/>
    <mergeCell ref="P44:R44"/>
    <mergeCell ref="A41:B41"/>
    <mergeCell ref="P41:R41"/>
    <mergeCell ref="A42:B42"/>
    <mergeCell ref="P42:R42"/>
    <mergeCell ref="A47:B47"/>
    <mergeCell ref="P47:R47"/>
    <mergeCell ref="A48:B48"/>
    <mergeCell ref="P48:R48"/>
    <mergeCell ref="A45:B45"/>
    <mergeCell ref="P45:R45"/>
    <mergeCell ref="A46:B46"/>
    <mergeCell ref="P46:R46"/>
    <mergeCell ref="A51:B51"/>
    <mergeCell ref="P51:R51"/>
    <mergeCell ref="A52:B52"/>
    <mergeCell ref="P52:R52"/>
    <mergeCell ref="A49:B49"/>
    <mergeCell ref="P49:R49"/>
    <mergeCell ref="A50:B50"/>
    <mergeCell ref="P50:R50"/>
    <mergeCell ref="A55:B55"/>
    <mergeCell ref="P55:R55"/>
    <mergeCell ref="B56:Q56"/>
    <mergeCell ref="A53:B53"/>
    <mergeCell ref="P53:R53"/>
    <mergeCell ref="A54:B54"/>
    <mergeCell ref="P54:R5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6"/>
  <sheetViews>
    <sheetView showGridLines="0" zoomScalePageLayoutView="0" workbookViewId="0" topLeftCell="A1">
      <selection activeCell="Q1" sqref="Q1"/>
    </sheetView>
  </sheetViews>
  <sheetFormatPr defaultColWidth="9.140625" defaultRowHeight="12.75"/>
  <cols>
    <col min="1" max="1" width="5.421875" style="0" customWidth="1"/>
    <col min="2" max="2" width="4.28125" style="0" customWidth="1"/>
    <col min="3" max="3" width="3.28125" style="0" customWidth="1"/>
    <col min="4" max="4" width="10.8515625" style="0" customWidth="1"/>
    <col min="5" max="5" width="7.57421875" style="0" customWidth="1"/>
    <col min="6" max="6" width="8.140625" style="0" customWidth="1"/>
    <col min="7" max="14" width="7.57421875" style="0" customWidth="1"/>
    <col min="15" max="16" width="0.13671875" style="0" customWidth="1"/>
  </cols>
  <sheetData>
    <row r="1" spans="1:16" ht="18" customHeight="1">
      <c r="A1" s="216" t="s">
        <v>645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1"/>
      <c r="P1" s="1"/>
    </row>
    <row r="2" spans="1:16" ht="18" customHeight="1">
      <c r="A2" s="217" t="s">
        <v>4316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"/>
      <c r="P2" s="1"/>
    </row>
    <row r="3" spans="1:16" ht="13.5" customHeight="1">
      <c r="A3" s="218" t="s">
        <v>4306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1"/>
      <c r="P3" s="1"/>
    </row>
    <row r="4" spans="1:16" ht="12.75">
      <c r="A4" s="211"/>
      <c r="B4" s="211"/>
      <c r="C4" s="37"/>
      <c r="D4" s="62" t="s">
        <v>4317</v>
      </c>
      <c r="E4" s="62" t="s">
        <v>4326</v>
      </c>
      <c r="F4" s="219" t="s">
        <v>4327</v>
      </c>
      <c r="G4" s="219"/>
      <c r="H4" s="219"/>
      <c r="I4" s="219" t="s">
        <v>4328</v>
      </c>
      <c r="J4" s="219"/>
      <c r="K4" s="219" t="s">
        <v>4329</v>
      </c>
      <c r="L4" s="219"/>
      <c r="M4" s="227" t="s">
        <v>4323</v>
      </c>
      <c r="N4" s="227"/>
      <c r="O4" s="227"/>
      <c r="P4" s="227"/>
    </row>
    <row r="5" spans="1:16" ht="12.75">
      <c r="A5" s="243"/>
      <c r="B5" s="243"/>
      <c r="C5" s="7"/>
      <c r="D5" s="63" t="s">
        <v>4073</v>
      </c>
      <c r="E5" s="63" t="s">
        <v>1908</v>
      </c>
      <c r="F5" s="4" t="s">
        <v>4073</v>
      </c>
      <c r="G5" s="4" t="s">
        <v>4117</v>
      </c>
      <c r="H5" s="4" t="s">
        <v>4118</v>
      </c>
      <c r="I5" s="4" t="s">
        <v>4117</v>
      </c>
      <c r="J5" s="4" t="s">
        <v>4118</v>
      </c>
      <c r="K5" s="4" t="s">
        <v>4117</v>
      </c>
      <c r="L5" s="4" t="s">
        <v>4118</v>
      </c>
      <c r="M5" s="4" t="s">
        <v>4117</v>
      </c>
      <c r="N5" s="227" t="s">
        <v>4118</v>
      </c>
      <c r="O5" s="227"/>
      <c r="P5" s="227"/>
    </row>
    <row r="6" spans="1:16" ht="12.75">
      <c r="A6" s="215" t="s">
        <v>1909</v>
      </c>
      <c r="B6" s="215"/>
      <c r="C6" s="64" t="s">
        <v>4081</v>
      </c>
      <c r="D6" s="26">
        <v>1326029</v>
      </c>
      <c r="E6" s="48">
        <v>6.277087454346775</v>
      </c>
      <c r="F6" s="28">
        <v>83236</v>
      </c>
      <c r="G6" s="28">
        <v>47125</v>
      </c>
      <c r="H6" s="28">
        <v>36111</v>
      </c>
      <c r="I6" s="28">
        <v>2297</v>
      </c>
      <c r="J6" s="28">
        <v>2903</v>
      </c>
      <c r="K6" s="28">
        <v>5267</v>
      </c>
      <c r="L6" s="28">
        <v>5016</v>
      </c>
      <c r="M6" s="28">
        <v>39561</v>
      </c>
      <c r="N6" s="245">
        <v>28192</v>
      </c>
      <c r="O6" s="245"/>
      <c r="P6" s="245"/>
    </row>
    <row r="7" spans="1:16" ht="12.75">
      <c r="A7" s="215"/>
      <c r="B7" s="215"/>
      <c r="C7" s="64" t="s">
        <v>4324</v>
      </c>
      <c r="D7" s="26">
        <v>412035</v>
      </c>
      <c r="E7" s="48">
        <v>6.851359714587353</v>
      </c>
      <c r="F7" s="28">
        <v>28230</v>
      </c>
      <c r="G7" s="28">
        <v>16596</v>
      </c>
      <c r="H7" s="28">
        <v>11634</v>
      </c>
      <c r="I7" s="28">
        <v>911</v>
      </c>
      <c r="J7" s="28">
        <v>910</v>
      </c>
      <c r="K7" s="28">
        <v>1626</v>
      </c>
      <c r="L7" s="28">
        <v>1240</v>
      </c>
      <c r="M7" s="28">
        <v>14059</v>
      </c>
      <c r="N7" s="245">
        <v>9484</v>
      </c>
      <c r="O7" s="245"/>
      <c r="P7" s="245"/>
    </row>
    <row r="8" spans="1:16" ht="12.75">
      <c r="A8" s="215"/>
      <c r="B8" s="215"/>
      <c r="C8" s="64" t="s">
        <v>4325</v>
      </c>
      <c r="D8" s="26">
        <v>913994</v>
      </c>
      <c r="E8" s="48">
        <v>6.018201432394523</v>
      </c>
      <c r="F8" s="28">
        <v>55006</v>
      </c>
      <c r="G8" s="28">
        <v>30529</v>
      </c>
      <c r="H8" s="28">
        <v>24477</v>
      </c>
      <c r="I8" s="28">
        <v>1386</v>
      </c>
      <c r="J8" s="28">
        <v>1993</v>
      </c>
      <c r="K8" s="28">
        <v>3641</v>
      </c>
      <c r="L8" s="28">
        <v>3776</v>
      </c>
      <c r="M8" s="28">
        <v>25502</v>
      </c>
      <c r="N8" s="245">
        <v>18708</v>
      </c>
      <c r="O8" s="245"/>
      <c r="P8" s="245"/>
    </row>
    <row r="9" spans="1:16" ht="12.75">
      <c r="A9" s="224"/>
      <c r="B9" s="224"/>
      <c r="C9" s="46"/>
      <c r="D9" s="47"/>
      <c r="E9" s="36"/>
      <c r="F9" s="36"/>
      <c r="G9" s="36"/>
      <c r="H9" s="36"/>
      <c r="I9" s="36"/>
      <c r="J9" s="36"/>
      <c r="K9" s="36"/>
      <c r="L9" s="36"/>
      <c r="M9" s="36"/>
      <c r="N9" s="224"/>
      <c r="O9" s="224"/>
      <c r="P9" s="224"/>
    </row>
    <row r="10" spans="1:16" ht="12.75">
      <c r="A10" s="215" t="s">
        <v>1913</v>
      </c>
      <c r="B10" s="215"/>
      <c r="C10" s="64" t="s">
        <v>4081</v>
      </c>
      <c r="D10" s="26">
        <v>31613</v>
      </c>
      <c r="E10" s="48">
        <v>18.49239237022744</v>
      </c>
      <c r="F10" s="28">
        <v>5846</v>
      </c>
      <c r="G10" s="28">
        <v>4202</v>
      </c>
      <c r="H10" s="28">
        <v>1644</v>
      </c>
      <c r="I10" s="28">
        <v>200</v>
      </c>
      <c r="J10" s="28">
        <v>135</v>
      </c>
      <c r="K10" s="28">
        <v>454</v>
      </c>
      <c r="L10" s="28">
        <v>159</v>
      </c>
      <c r="M10" s="28">
        <v>3548</v>
      </c>
      <c r="N10" s="245">
        <v>1350</v>
      </c>
      <c r="O10" s="245"/>
      <c r="P10" s="245"/>
    </row>
    <row r="11" spans="1:16" ht="12.75">
      <c r="A11" s="215"/>
      <c r="B11" s="215"/>
      <c r="C11" s="64" t="s">
        <v>4324</v>
      </c>
      <c r="D11" s="26">
        <v>26374</v>
      </c>
      <c r="E11" s="48">
        <v>18.453780238113293</v>
      </c>
      <c r="F11" s="28">
        <v>4867</v>
      </c>
      <c r="G11" s="28">
        <v>3545</v>
      </c>
      <c r="H11" s="28">
        <v>1322</v>
      </c>
      <c r="I11" s="28">
        <v>171</v>
      </c>
      <c r="J11" s="28">
        <v>112</v>
      </c>
      <c r="K11" s="28">
        <v>380</v>
      </c>
      <c r="L11" s="28">
        <v>129</v>
      </c>
      <c r="M11" s="28">
        <v>2994</v>
      </c>
      <c r="N11" s="245">
        <v>1081</v>
      </c>
      <c r="O11" s="245"/>
      <c r="P11" s="245"/>
    </row>
    <row r="12" spans="1:16" ht="12.75">
      <c r="A12" s="215"/>
      <c r="B12" s="215"/>
      <c r="C12" s="64" t="s">
        <v>4325</v>
      </c>
      <c r="D12" s="26">
        <v>5239</v>
      </c>
      <c r="E12" s="48">
        <v>18.686772284787175</v>
      </c>
      <c r="F12" s="28">
        <v>979</v>
      </c>
      <c r="G12" s="28">
        <v>657</v>
      </c>
      <c r="H12" s="28">
        <v>322</v>
      </c>
      <c r="I12" s="28">
        <v>29</v>
      </c>
      <c r="J12" s="28">
        <v>23</v>
      </c>
      <c r="K12" s="28">
        <v>74</v>
      </c>
      <c r="L12" s="28">
        <v>30</v>
      </c>
      <c r="M12" s="28">
        <v>554</v>
      </c>
      <c r="N12" s="245">
        <v>269</v>
      </c>
      <c r="O12" s="245"/>
      <c r="P12" s="245"/>
    </row>
    <row r="13" spans="1:16" ht="12.75">
      <c r="A13" s="224"/>
      <c r="B13" s="224"/>
      <c r="C13" s="46"/>
      <c r="D13" s="47"/>
      <c r="E13" s="36"/>
      <c r="F13" s="36"/>
      <c r="G13" s="36"/>
      <c r="H13" s="36"/>
      <c r="I13" s="36"/>
      <c r="J13" s="36"/>
      <c r="K13" s="36"/>
      <c r="L13" s="36"/>
      <c r="M13" s="36"/>
      <c r="N13" s="224"/>
      <c r="O13" s="224"/>
      <c r="P13" s="224"/>
    </row>
    <row r="14" spans="1:16" ht="12.75">
      <c r="A14" s="215" t="s">
        <v>4087</v>
      </c>
      <c r="B14" s="215"/>
      <c r="C14" s="64" t="s">
        <v>4081</v>
      </c>
      <c r="D14" s="26">
        <v>94</v>
      </c>
      <c r="E14" s="48">
        <v>29.78723404255319</v>
      </c>
      <c r="F14" s="28">
        <v>28</v>
      </c>
      <c r="G14" s="28">
        <v>26</v>
      </c>
      <c r="H14" s="28">
        <v>2</v>
      </c>
      <c r="I14" s="28">
        <v>1</v>
      </c>
      <c r="J14" s="28">
        <v>0</v>
      </c>
      <c r="K14" s="28">
        <v>0</v>
      </c>
      <c r="L14" s="28">
        <v>0</v>
      </c>
      <c r="M14" s="28">
        <v>25</v>
      </c>
      <c r="N14" s="245">
        <v>2</v>
      </c>
      <c r="O14" s="245"/>
      <c r="P14" s="245"/>
    </row>
    <row r="15" spans="1:16" ht="12.75">
      <c r="A15" s="215"/>
      <c r="B15" s="215"/>
      <c r="C15" s="64" t="s">
        <v>4324</v>
      </c>
      <c r="D15" s="26">
        <v>94</v>
      </c>
      <c r="E15" s="48">
        <v>29.78723404255319</v>
      </c>
      <c r="F15" s="28">
        <v>28</v>
      </c>
      <c r="G15" s="28">
        <v>26</v>
      </c>
      <c r="H15" s="28">
        <v>2</v>
      </c>
      <c r="I15" s="28">
        <v>1</v>
      </c>
      <c r="J15" s="28">
        <v>0</v>
      </c>
      <c r="K15" s="28">
        <v>0</v>
      </c>
      <c r="L15" s="28">
        <v>0</v>
      </c>
      <c r="M15" s="28">
        <v>25</v>
      </c>
      <c r="N15" s="245">
        <v>2</v>
      </c>
      <c r="O15" s="245"/>
      <c r="P15" s="245"/>
    </row>
    <row r="16" spans="1:16" ht="12.75">
      <c r="A16" s="224"/>
      <c r="B16" s="224"/>
      <c r="C16" s="46"/>
      <c r="D16" s="47"/>
      <c r="E16" s="36"/>
      <c r="F16" s="36"/>
      <c r="G16" s="36"/>
      <c r="H16" s="36"/>
      <c r="I16" s="36"/>
      <c r="J16" s="36"/>
      <c r="K16" s="36"/>
      <c r="L16" s="36"/>
      <c r="M16" s="36"/>
      <c r="N16" s="224"/>
      <c r="O16" s="224"/>
      <c r="P16" s="224"/>
    </row>
    <row r="17" spans="1:16" ht="12.75">
      <c r="A17" s="215" t="s">
        <v>1919</v>
      </c>
      <c r="B17" s="215"/>
      <c r="C17" s="64" t="s">
        <v>4081</v>
      </c>
      <c r="D17" s="26">
        <v>115801</v>
      </c>
      <c r="E17" s="48">
        <v>13.144100655434755</v>
      </c>
      <c r="F17" s="28">
        <v>15221</v>
      </c>
      <c r="G17" s="28">
        <v>7804</v>
      </c>
      <c r="H17" s="28">
        <v>7417</v>
      </c>
      <c r="I17" s="28">
        <v>304</v>
      </c>
      <c r="J17" s="28">
        <v>393</v>
      </c>
      <c r="K17" s="28">
        <v>765</v>
      </c>
      <c r="L17" s="28">
        <v>866</v>
      </c>
      <c r="M17" s="28">
        <v>6735</v>
      </c>
      <c r="N17" s="245">
        <v>6158</v>
      </c>
      <c r="O17" s="245"/>
      <c r="P17" s="245"/>
    </row>
    <row r="18" spans="1:16" ht="12.75">
      <c r="A18" s="215"/>
      <c r="B18" s="215"/>
      <c r="C18" s="64" t="s">
        <v>4324</v>
      </c>
      <c r="D18" s="26">
        <v>76276</v>
      </c>
      <c r="E18" s="48">
        <v>12.362997535266663</v>
      </c>
      <c r="F18" s="28">
        <v>9430</v>
      </c>
      <c r="G18" s="28">
        <v>4689</v>
      </c>
      <c r="H18" s="28">
        <v>4741</v>
      </c>
      <c r="I18" s="28">
        <v>182</v>
      </c>
      <c r="J18" s="28">
        <v>252</v>
      </c>
      <c r="K18" s="28">
        <v>453</v>
      </c>
      <c r="L18" s="28">
        <v>556</v>
      </c>
      <c r="M18" s="28">
        <v>4054</v>
      </c>
      <c r="N18" s="245">
        <v>3933</v>
      </c>
      <c r="O18" s="245"/>
      <c r="P18" s="245"/>
    </row>
    <row r="19" spans="1:16" ht="12.75">
      <c r="A19" s="215"/>
      <c r="B19" s="215"/>
      <c r="C19" s="64" t="s">
        <v>4325</v>
      </c>
      <c r="D19" s="26">
        <v>39525</v>
      </c>
      <c r="E19" s="48">
        <v>14.651486401012018</v>
      </c>
      <c r="F19" s="28">
        <v>5791</v>
      </c>
      <c r="G19" s="28">
        <v>3115</v>
      </c>
      <c r="H19" s="28">
        <v>2676</v>
      </c>
      <c r="I19" s="28">
        <v>122</v>
      </c>
      <c r="J19" s="28">
        <v>141</v>
      </c>
      <c r="K19" s="28">
        <v>312</v>
      </c>
      <c r="L19" s="28">
        <v>310</v>
      </c>
      <c r="M19" s="28">
        <v>2681</v>
      </c>
      <c r="N19" s="245">
        <v>2225</v>
      </c>
      <c r="O19" s="245"/>
      <c r="P19" s="245"/>
    </row>
    <row r="20" spans="1:16" ht="12.75">
      <c r="A20" s="224"/>
      <c r="B20" s="224"/>
      <c r="C20" s="46"/>
      <c r="D20" s="47"/>
      <c r="E20" s="36"/>
      <c r="F20" s="36"/>
      <c r="G20" s="36"/>
      <c r="H20" s="36"/>
      <c r="I20" s="36"/>
      <c r="J20" s="36"/>
      <c r="K20" s="36"/>
      <c r="L20" s="36"/>
      <c r="M20" s="36"/>
      <c r="N20" s="224"/>
      <c r="O20" s="224"/>
      <c r="P20" s="224"/>
    </row>
    <row r="21" spans="1:16" ht="12.75">
      <c r="A21" s="215" t="s">
        <v>4082</v>
      </c>
      <c r="B21" s="215"/>
      <c r="C21" s="64" t="s">
        <v>4081</v>
      </c>
      <c r="D21" s="26">
        <v>53194</v>
      </c>
      <c r="E21" s="48">
        <v>13.869985336692109</v>
      </c>
      <c r="F21" s="28">
        <v>7378</v>
      </c>
      <c r="G21" s="28">
        <v>4769</v>
      </c>
      <c r="H21" s="28">
        <v>2609</v>
      </c>
      <c r="I21" s="28">
        <v>161</v>
      </c>
      <c r="J21" s="28">
        <v>169</v>
      </c>
      <c r="K21" s="28">
        <v>647</v>
      </c>
      <c r="L21" s="28">
        <v>236</v>
      </c>
      <c r="M21" s="28">
        <v>3961</v>
      </c>
      <c r="N21" s="245">
        <v>2204</v>
      </c>
      <c r="O21" s="245"/>
      <c r="P21" s="245"/>
    </row>
    <row r="22" spans="1:16" ht="12.75">
      <c r="A22" s="215"/>
      <c r="B22" s="215"/>
      <c r="C22" s="64" t="s">
        <v>4324</v>
      </c>
      <c r="D22" s="26">
        <v>31649</v>
      </c>
      <c r="E22" s="48">
        <v>13.877215709817056</v>
      </c>
      <c r="F22" s="28">
        <v>4392</v>
      </c>
      <c r="G22" s="28">
        <v>2887</v>
      </c>
      <c r="H22" s="28">
        <v>1505</v>
      </c>
      <c r="I22" s="28">
        <v>99</v>
      </c>
      <c r="J22" s="28">
        <v>89</v>
      </c>
      <c r="K22" s="28">
        <v>314</v>
      </c>
      <c r="L22" s="28">
        <v>126</v>
      </c>
      <c r="M22" s="28">
        <v>2474</v>
      </c>
      <c r="N22" s="245">
        <v>1290</v>
      </c>
      <c r="O22" s="245"/>
      <c r="P22" s="245"/>
    </row>
    <row r="23" spans="1:16" ht="12.75">
      <c r="A23" s="215"/>
      <c r="B23" s="215"/>
      <c r="C23" s="64" t="s">
        <v>4325</v>
      </c>
      <c r="D23" s="26">
        <v>21545</v>
      </c>
      <c r="E23" s="48">
        <v>13.85936412160594</v>
      </c>
      <c r="F23" s="28">
        <v>2986</v>
      </c>
      <c r="G23" s="28">
        <v>1882</v>
      </c>
      <c r="H23" s="28">
        <v>1104</v>
      </c>
      <c r="I23" s="28">
        <v>62</v>
      </c>
      <c r="J23" s="28">
        <v>80</v>
      </c>
      <c r="K23" s="28">
        <v>333</v>
      </c>
      <c r="L23" s="28">
        <v>110</v>
      </c>
      <c r="M23" s="28">
        <v>1487</v>
      </c>
      <c r="N23" s="245">
        <v>914</v>
      </c>
      <c r="O23" s="245"/>
      <c r="P23" s="245"/>
    </row>
    <row r="24" spans="1:16" ht="12.75">
      <c r="A24" s="224"/>
      <c r="B24" s="224"/>
      <c r="C24" s="46"/>
      <c r="D24" s="47"/>
      <c r="E24" s="36"/>
      <c r="F24" s="36"/>
      <c r="G24" s="36"/>
      <c r="H24" s="36"/>
      <c r="I24" s="36"/>
      <c r="J24" s="36"/>
      <c r="K24" s="36"/>
      <c r="L24" s="36"/>
      <c r="M24" s="36"/>
      <c r="N24" s="224"/>
      <c r="O24" s="224"/>
      <c r="P24" s="224"/>
    </row>
    <row r="25" spans="1:16" ht="12.75">
      <c r="A25" s="215" t="s">
        <v>4085</v>
      </c>
      <c r="B25" s="215"/>
      <c r="C25" s="64" t="s">
        <v>4081</v>
      </c>
      <c r="D25" s="26">
        <v>3523</v>
      </c>
      <c r="E25" s="48">
        <v>4.399659381209196</v>
      </c>
      <c r="F25" s="28">
        <v>155</v>
      </c>
      <c r="G25" s="28">
        <v>48</v>
      </c>
      <c r="H25" s="28">
        <v>107</v>
      </c>
      <c r="I25" s="28">
        <v>4</v>
      </c>
      <c r="J25" s="28">
        <v>10</v>
      </c>
      <c r="K25" s="28">
        <v>0</v>
      </c>
      <c r="L25" s="28">
        <v>1</v>
      </c>
      <c r="M25" s="28">
        <v>44</v>
      </c>
      <c r="N25" s="245">
        <v>96</v>
      </c>
      <c r="O25" s="245"/>
      <c r="P25" s="245"/>
    </row>
    <row r="26" spans="1:16" ht="12.75">
      <c r="A26" s="215"/>
      <c r="B26" s="215"/>
      <c r="C26" s="64" t="s">
        <v>4324</v>
      </c>
      <c r="D26" s="26">
        <v>3523</v>
      </c>
      <c r="E26" s="48">
        <v>4.399659381209196</v>
      </c>
      <c r="F26" s="28">
        <v>155</v>
      </c>
      <c r="G26" s="28">
        <v>48</v>
      </c>
      <c r="H26" s="28">
        <v>107</v>
      </c>
      <c r="I26" s="28">
        <v>4</v>
      </c>
      <c r="J26" s="28">
        <v>10</v>
      </c>
      <c r="K26" s="28">
        <v>0</v>
      </c>
      <c r="L26" s="28">
        <v>1</v>
      </c>
      <c r="M26" s="28">
        <v>44</v>
      </c>
      <c r="N26" s="245">
        <v>96</v>
      </c>
      <c r="O26" s="245"/>
      <c r="P26" s="245"/>
    </row>
    <row r="27" spans="1:16" ht="12.75">
      <c r="A27" s="224"/>
      <c r="B27" s="224"/>
      <c r="C27" s="46"/>
      <c r="D27" s="47"/>
      <c r="E27" s="36"/>
      <c r="F27" s="36"/>
      <c r="G27" s="36"/>
      <c r="H27" s="36"/>
      <c r="I27" s="36"/>
      <c r="J27" s="36"/>
      <c r="K27" s="36"/>
      <c r="L27" s="36"/>
      <c r="M27" s="36"/>
      <c r="N27" s="224"/>
      <c r="O27" s="224"/>
      <c r="P27" s="224"/>
    </row>
    <row r="28" spans="1:16" ht="12.75">
      <c r="A28" s="215" t="s">
        <v>4083</v>
      </c>
      <c r="B28" s="215"/>
      <c r="C28" s="64" t="s">
        <v>4081</v>
      </c>
      <c r="D28" s="26">
        <v>728735</v>
      </c>
      <c r="E28" s="48">
        <v>3.2670312253425458</v>
      </c>
      <c r="F28" s="28">
        <v>23808</v>
      </c>
      <c r="G28" s="28">
        <v>13547</v>
      </c>
      <c r="H28" s="28">
        <v>10261</v>
      </c>
      <c r="I28" s="28">
        <v>1114</v>
      </c>
      <c r="J28" s="28">
        <v>1136</v>
      </c>
      <c r="K28" s="28">
        <v>1220</v>
      </c>
      <c r="L28" s="28">
        <v>1538</v>
      </c>
      <c r="M28" s="28">
        <v>11213</v>
      </c>
      <c r="N28" s="245">
        <v>7587</v>
      </c>
      <c r="O28" s="245"/>
      <c r="P28" s="245"/>
    </row>
    <row r="29" spans="1:16" ht="12.75">
      <c r="A29" s="215"/>
      <c r="B29" s="215"/>
      <c r="C29" s="64" t="s">
        <v>4324</v>
      </c>
      <c r="D29" s="26">
        <v>218113</v>
      </c>
      <c r="E29" s="48">
        <v>2.661922948196577</v>
      </c>
      <c r="F29" s="28">
        <v>5806</v>
      </c>
      <c r="G29" s="28">
        <v>3524</v>
      </c>
      <c r="H29" s="28">
        <v>2282</v>
      </c>
      <c r="I29" s="28">
        <v>370</v>
      </c>
      <c r="J29" s="28">
        <v>312</v>
      </c>
      <c r="K29" s="28">
        <v>304</v>
      </c>
      <c r="L29" s="28">
        <v>233</v>
      </c>
      <c r="M29" s="28">
        <v>2850</v>
      </c>
      <c r="N29" s="245">
        <v>1737</v>
      </c>
      <c r="O29" s="245"/>
      <c r="P29" s="245"/>
    </row>
    <row r="30" spans="1:16" ht="12.75">
      <c r="A30" s="215"/>
      <c r="B30" s="215"/>
      <c r="C30" s="64" t="s">
        <v>4325</v>
      </c>
      <c r="D30" s="26">
        <v>510622</v>
      </c>
      <c r="E30" s="48">
        <v>3.525504189008699</v>
      </c>
      <c r="F30" s="28">
        <v>18002</v>
      </c>
      <c r="G30" s="28">
        <v>10023</v>
      </c>
      <c r="H30" s="28">
        <v>7979</v>
      </c>
      <c r="I30" s="28">
        <v>744</v>
      </c>
      <c r="J30" s="28">
        <v>824</v>
      </c>
      <c r="K30" s="28">
        <v>916</v>
      </c>
      <c r="L30" s="28">
        <v>1305</v>
      </c>
      <c r="M30" s="28">
        <v>8363</v>
      </c>
      <c r="N30" s="245">
        <v>5850</v>
      </c>
      <c r="O30" s="245"/>
      <c r="P30" s="245"/>
    </row>
    <row r="31" spans="1:16" ht="12.75">
      <c r="A31" s="224"/>
      <c r="B31" s="224"/>
      <c r="C31" s="46"/>
      <c r="D31" s="47"/>
      <c r="E31" s="36"/>
      <c r="F31" s="36"/>
      <c r="G31" s="36"/>
      <c r="H31" s="36"/>
      <c r="I31" s="36"/>
      <c r="J31" s="36"/>
      <c r="K31" s="36"/>
      <c r="L31" s="36"/>
      <c r="M31" s="36"/>
      <c r="N31" s="224"/>
      <c r="O31" s="224"/>
      <c r="P31" s="224"/>
    </row>
    <row r="32" spans="1:16" ht="12.75">
      <c r="A32" s="215" t="s">
        <v>4092</v>
      </c>
      <c r="B32" s="215"/>
      <c r="C32" s="64" t="s">
        <v>4081</v>
      </c>
      <c r="D32" s="26">
        <v>154675</v>
      </c>
      <c r="E32" s="48">
        <v>9.298205915629547</v>
      </c>
      <c r="F32" s="28">
        <v>14382</v>
      </c>
      <c r="G32" s="28">
        <v>8032</v>
      </c>
      <c r="H32" s="28">
        <v>6350</v>
      </c>
      <c r="I32" s="28">
        <v>250</v>
      </c>
      <c r="J32" s="28">
        <v>423</v>
      </c>
      <c r="K32" s="28">
        <v>1113</v>
      </c>
      <c r="L32" s="28">
        <v>1172</v>
      </c>
      <c r="M32" s="28">
        <v>6669</v>
      </c>
      <c r="N32" s="245">
        <v>4755</v>
      </c>
      <c r="O32" s="245"/>
      <c r="P32" s="245"/>
    </row>
    <row r="33" spans="1:16" ht="12.75">
      <c r="A33" s="215"/>
      <c r="B33" s="215"/>
      <c r="C33" s="64" t="s">
        <v>4324</v>
      </c>
      <c r="D33" s="26">
        <v>23592</v>
      </c>
      <c r="E33" s="48">
        <v>6.78195998643608</v>
      </c>
      <c r="F33" s="28">
        <v>1600</v>
      </c>
      <c r="G33" s="28">
        <v>883</v>
      </c>
      <c r="H33" s="28">
        <v>717</v>
      </c>
      <c r="I33" s="28">
        <v>30</v>
      </c>
      <c r="J33" s="28">
        <v>52</v>
      </c>
      <c r="K33" s="28">
        <v>74</v>
      </c>
      <c r="L33" s="28">
        <v>103</v>
      </c>
      <c r="M33" s="28">
        <v>779</v>
      </c>
      <c r="N33" s="245">
        <v>562</v>
      </c>
      <c r="O33" s="245"/>
      <c r="P33" s="245"/>
    </row>
    <row r="34" spans="1:16" ht="12.75">
      <c r="A34" s="215"/>
      <c r="B34" s="215"/>
      <c r="C34" s="64" t="s">
        <v>4325</v>
      </c>
      <c r="D34" s="26">
        <v>131083</v>
      </c>
      <c r="E34" s="48">
        <v>9.751073747167824</v>
      </c>
      <c r="F34" s="28">
        <v>12782</v>
      </c>
      <c r="G34" s="28">
        <v>7149</v>
      </c>
      <c r="H34" s="28">
        <v>5633</v>
      </c>
      <c r="I34" s="28">
        <v>220</v>
      </c>
      <c r="J34" s="28">
        <v>371</v>
      </c>
      <c r="K34" s="28">
        <v>1039</v>
      </c>
      <c r="L34" s="28">
        <v>1069</v>
      </c>
      <c r="M34" s="28">
        <v>5890</v>
      </c>
      <c r="N34" s="245">
        <v>4193</v>
      </c>
      <c r="O34" s="245"/>
      <c r="P34" s="245"/>
    </row>
    <row r="35" spans="1:16" ht="12.75">
      <c r="A35" s="224"/>
      <c r="B35" s="224"/>
      <c r="C35" s="46"/>
      <c r="D35" s="47"/>
      <c r="E35" s="36"/>
      <c r="F35" s="36"/>
      <c r="G35" s="36"/>
      <c r="H35" s="36"/>
      <c r="I35" s="36"/>
      <c r="J35" s="36"/>
      <c r="K35" s="36"/>
      <c r="L35" s="36"/>
      <c r="M35" s="36"/>
      <c r="N35" s="224"/>
      <c r="O35" s="224"/>
      <c r="P35" s="224"/>
    </row>
    <row r="36" spans="1:16" ht="12.75">
      <c r="A36" s="215" t="s">
        <v>4089</v>
      </c>
      <c r="B36" s="215"/>
      <c r="C36" s="64" t="s">
        <v>4081</v>
      </c>
      <c r="D36" s="26">
        <v>36765</v>
      </c>
      <c r="E36" s="48">
        <v>3.4434924520603833</v>
      </c>
      <c r="F36" s="28">
        <v>1266</v>
      </c>
      <c r="G36" s="28">
        <v>711</v>
      </c>
      <c r="H36" s="28">
        <v>555</v>
      </c>
      <c r="I36" s="28">
        <v>45</v>
      </c>
      <c r="J36" s="28">
        <v>50</v>
      </c>
      <c r="K36" s="28">
        <v>84</v>
      </c>
      <c r="L36" s="28">
        <v>87</v>
      </c>
      <c r="M36" s="28">
        <v>582</v>
      </c>
      <c r="N36" s="245">
        <v>418</v>
      </c>
      <c r="O36" s="245"/>
      <c r="P36" s="245"/>
    </row>
    <row r="37" spans="1:16" ht="12.75">
      <c r="A37" s="215"/>
      <c r="B37" s="215"/>
      <c r="C37" s="64" t="s">
        <v>4324</v>
      </c>
      <c r="D37" s="26">
        <v>8597</v>
      </c>
      <c r="E37" s="48">
        <v>3.361637780621147</v>
      </c>
      <c r="F37" s="28">
        <v>289</v>
      </c>
      <c r="G37" s="28">
        <v>151</v>
      </c>
      <c r="H37" s="28">
        <v>138</v>
      </c>
      <c r="I37" s="28">
        <v>15</v>
      </c>
      <c r="J37" s="28">
        <v>15</v>
      </c>
      <c r="K37" s="28">
        <v>29</v>
      </c>
      <c r="L37" s="28">
        <v>23</v>
      </c>
      <c r="M37" s="28">
        <v>107</v>
      </c>
      <c r="N37" s="245">
        <v>100</v>
      </c>
      <c r="O37" s="245"/>
      <c r="P37" s="245"/>
    </row>
    <row r="38" spans="1:16" ht="12.75">
      <c r="A38" s="215"/>
      <c r="B38" s="215"/>
      <c r="C38" s="64" t="s">
        <v>4325</v>
      </c>
      <c r="D38" s="26">
        <v>28168</v>
      </c>
      <c r="E38" s="48">
        <v>3.4684748650951436</v>
      </c>
      <c r="F38" s="28">
        <v>977</v>
      </c>
      <c r="G38" s="28">
        <v>560</v>
      </c>
      <c r="H38" s="28">
        <v>417</v>
      </c>
      <c r="I38" s="28">
        <v>30</v>
      </c>
      <c r="J38" s="28">
        <v>35</v>
      </c>
      <c r="K38" s="28">
        <v>55</v>
      </c>
      <c r="L38" s="28">
        <v>64</v>
      </c>
      <c r="M38" s="28">
        <v>475</v>
      </c>
      <c r="N38" s="245">
        <v>318</v>
      </c>
      <c r="O38" s="245"/>
      <c r="P38" s="245"/>
    </row>
    <row r="39" spans="1:16" ht="12.75">
      <c r="A39" s="224"/>
      <c r="B39" s="224"/>
      <c r="C39" s="46"/>
      <c r="D39" s="47"/>
      <c r="E39" s="36"/>
      <c r="F39" s="36"/>
      <c r="G39" s="36"/>
      <c r="H39" s="36"/>
      <c r="I39" s="36"/>
      <c r="J39" s="36"/>
      <c r="K39" s="36"/>
      <c r="L39" s="36"/>
      <c r="M39" s="36"/>
      <c r="N39" s="224"/>
      <c r="O39" s="224"/>
      <c r="P39" s="224"/>
    </row>
    <row r="40" spans="1:16" ht="12.75">
      <c r="A40" s="215" t="s">
        <v>4086</v>
      </c>
      <c r="B40" s="215"/>
      <c r="C40" s="64" t="s">
        <v>4081</v>
      </c>
      <c r="D40" s="26">
        <v>67739</v>
      </c>
      <c r="E40" s="48">
        <v>8.061825536249428</v>
      </c>
      <c r="F40" s="28">
        <v>5461</v>
      </c>
      <c r="G40" s="28">
        <v>2601</v>
      </c>
      <c r="H40" s="28">
        <v>2860</v>
      </c>
      <c r="I40" s="28">
        <v>59</v>
      </c>
      <c r="J40" s="28">
        <v>225</v>
      </c>
      <c r="K40" s="28">
        <v>370</v>
      </c>
      <c r="L40" s="28">
        <v>396</v>
      </c>
      <c r="M40" s="28">
        <v>2172</v>
      </c>
      <c r="N40" s="245">
        <v>2239</v>
      </c>
      <c r="O40" s="245"/>
      <c r="P40" s="245"/>
    </row>
    <row r="41" spans="1:16" ht="12.75">
      <c r="A41" s="215"/>
      <c r="B41" s="215"/>
      <c r="C41" s="64" t="s">
        <v>4324</v>
      </c>
      <c r="D41" s="26">
        <v>10330</v>
      </c>
      <c r="E41" s="48">
        <v>6.795740561471442</v>
      </c>
      <c r="F41" s="28">
        <v>702</v>
      </c>
      <c r="G41" s="28">
        <v>395</v>
      </c>
      <c r="H41" s="28">
        <v>307</v>
      </c>
      <c r="I41" s="28">
        <v>11</v>
      </c>
      <c r="J41" s="28">
        <v>13</v>
      </c>
      <c r="K41" s="28">
        <v>19</v>
      </c>
      <c r="L41" s="28">
        <v>17</v>
      </c>
      <c r="M41" s="28">
        <v>365</v>
      </c>
      <c r="N41" s="245">
        <v>277</v>
      </c>
      <c r="O41" s="245"/>
      <c r="P41" s="245"/>
    </row>
    <row r="42" spans="1:16" ht="12.75">
      <c r="A42" s="215"/>
      <c r="B42" s="215"/>
      <c r="C42" s="64" t="s">
        <v>4325</v>
      </c>
      <c r="D42" s="26">
        <v>57409</v>
      </c>
      <c r="E42" s="48">
        <v>8.28964099705621</v>
      </c>
      <c r="F42" s="28">
        <v>4759</v>
      </c>
      <c r="G42" s="28">
        <v>2206</v>
      </c>
      <c r="H42" s="28">
        <v>2553</v>
      </c>
      <c r="I42" s="28">
        <v>48</v>
      </c>
      <c r="J42" s="28">
        <v>212</v>
      </c>
      <c r="K42" s="28">
        <v>351</v>
      </c>
      <c r="L42" s="28">
        <v>379</v>
      </c>
      <c r="M42" s="28">
        <v>1807</v>
      </c>
      <c r="N42" s="245">
        <v>1962</v>
      </c>
      <c r="O42" s="245"/>
      <c r="P42" s="245"/>
    </row>
    <row r="43" spans="1:16" ht="12.75">
      <c r="A43" s="224"/>
      <c r="B43" s="224"/>
      <c r="C43" s="46"/>
      <c r="D43" s="47"/>
      <c r="E43" s="36"/>
      <c r="F43" s="36"/>
      <c r="G43" s="36"/>
      <c r="H43" s="36"/>
      <c r="I43" s="36"/>
      <c r="J43" s="36"/>
      <c r="K43" s="36"/>
      <c r="L43" s="36"/>
      <c r="M43" s="36"/>
      <c r="N43" s="224"/>
      <c r="O43" s="224"/>
      <c r="P43" s="224"/>
    </row>
    <row r="44" spans="1:16" ht="12.75">
      <c r="A44" s="215" t="s">
        <v>4094</v>
      </c>
      <c r="B44" s="215"/>
      <c r="C44" s="64" t="s">
        <v>4081</v>
      </c>
      <c r="D44" s="26">
        <v>17827</v>
      </c>
      <c r="E44" s="48">
        <v>9.064901553822853</v>
      </c>
      <c r="F44" s="28">
        <v>1616</v>
      </c>
      <c r="G44" s="28">
        <v>1019</v>
      </c>
      <c r="H44" s="28">
        <v>597</v>
      </c>
      <c r="I44" s="28">
        <v>40</v>
      </c>
      <c r="J44" s="28">
        <v>64</v>
      </c>
      <c r="K44" s="28">
        <v>90</v>
      </c>
      <c r="L44" s="28">
        <v>95</v>
      </c>
      <c r="M44" s="28">
        <v>889</v>
      </c>
      <c r="N44" s="245">
        <v>438</v>
      </c>
      <c r="O44" s="245"/>
      <c r="P44" s="245"/>
    </row>
    <row r="45" spans="1:16" ht="12.75">
      <c r="A45" s="215"/>
      <c r="B45" s="215"/>
      <c r="C45" s="64" t="s">
        <v>4324</v>
      </c>
      <c r="D45" s="26">
        <v>1879</v>
      </c>
      <c r="E45" s="48">
        <v>14.901543374135178</v>
      </c>
      <c r="F45" s="28">
        <v>280</v>
      </c>
      <c r="G45" s="28">
        <v>176</v>
      </c>
      <c r="H45" s="28">
        <v>104</v>
      </c>
      <c r="I45" s="28">
        <v>9</v>
      </c>
      <c r="J45" s="28">
        <v>12</v>
      </c>
      <c r="K45" s="28">
        <v>25</v>
      </c>
      <c r="L45" s="28">
        <v>19</v>
      </c>
      <c r="M45" s="28">
        <v>142</v>
      </c>
      <c r="N45" s="245">
        <v>73</v>
      </c>
      <c r="O45" s="245"/>
      <c r="P45" s="245"/>
    </row>
    <row r="46" spans="1:16" ht="12.75">
      <c r="A46" s="215"/>
      <c r="B46" s="215"/>
      <c r="C46" s="64" t="s">
        <v>4325</v>
      </c>
      <c r="D46" s="26">
        <v>15948</v>
      </c>
      <c r="E46" s="48">
        <v>8.37722598444946</v>
      </c>
      <c r="F46" s="28">
        <v>1336</v>
      </c>
      <c r="G46" s="28">
        <v>843</v>
      </c>
      <c r="H46" s="28">
        <v>493</v>
      </c>
      <c r="I46" s="28">
        <v>31</v>
      </c>
      <c r="J46" s="28">
        <v>52</v>
      </c>
      <c r="K46" s="28">
        <v>65</v>
      </c>
      <c r="L46" s="28">
        <v>76</v>
      </c>
      <c r="M46" s="28">
        <v>747</v>
      </c>
      <c r="N46" s="245">
        <v>365</v>
      </c>
      <c r="O46" s="245"/>
      <c r="P46" s="245"/>
    </row>
    <row r="47" spans="1:16" ht="12.75">
      <c r="A47" s="224"/>
      <c r="B47" s="224"/>
      <c r="C47" s="46"/>
      <c r="D47" s="47"/>
      <c r="E47" s="36"/>
      <c r="F47" s="36"/>
      <c r="G47" s="36"/>
      <c r="H47" s="36"/>
      <c r="I47" s="36"/>
      <c r="J47" s="36"/>
      <c r="K47" s="36"/>
      <c r="L47" s="36"/>
      <c r="M47" s="36"/>
      <c r="N47" s="224"/>
      <c r="O47" s="224"/>
      <c r="P47" s="224"/>
    </row>
    <row r="48" spans="1:16" ht="12.75">
      <c r="A48" s="215" t="s">
        <v>4093</v>
      </c>
      <c r="B48" s="215"/>
      <c r="C48" s="64" t="s">
        <v>4081</v>
      </c>
      <c r="D48" s="26">
        <v>29233</v>
      </c>
      <c r="E48" s="48">
        <v>14.651250299319262</v>
      </c>
      <c r="F48" s="28">
        <v>4283</v>
      </c>
      <c r="G48" s="28">
        <v>2646</v>
      </c>
      <c r="H48" s="28">
        <v>1637</v>
      </c>
      <c r="I48" s="28">
        <v>54</v>
      </c>
      <c r="J48" s="28">
        <v>79</v>
      </c>
      <c r="K48" s="28">
        <v>427</v>
      </c>
      <c r="L48" s="28">
        <v>302</v>
      </c>
      <c r="M48" s="28">
        <v>2165</v>
      </c>
      <c r="N48" s="245">
        <v>1256</v>
      </c>
      <c r="O48" s="245"/>
      <c r="P48" s="245"/>
    </row>
    <row r="49" spans="1:16" ht="12.75">
      <c r="A49" s="215"/>
      <c r="B49" s="215"/>
      <c r="C49" s="64" t="s">
        <v>4324</v>
      </c>
      <c r="D49" s="26">
        <v>3566</v>
      </c>
      <c r="E49" s="48">
        <v>10.544026920919798</v>
      </c>
      <c r="F49" s="28">
        <v>376</v>
      </c>
      <c r="G49" s="28">
        <v>164</v>
      </c>
      <c r="H49" s="28">
        <v>212</v>
      </c>
      <c r="I49" s="28">
        <v>9</v>
      </c>
      <c r="J49" s="28">
        <v>21</v>
      </c>
      <c r="K49" s="28">
        <v>10</v>
      </c>
      <c r="L49" s="28">
        <v>17</v>
      </c>
      <c r="M49" s="28">
        <v>145</v>
      </c>
      <c r="N49" s="245">
        <v>174</v>
      </c>
      <c r="O49" s="245"/>
      <c r="P49" s="245"/>
    </row>
    <row r="50" spans="1:16" ht="12.75">
      <c r="A50" s="215"/>
      <c r="B50" s="215"/>
      <c r="C50" s="64" t="s">
        <v>4325</v>
      </c>
      <c r="D50" s="26">
        <v>25667</v>
      </c>
      <c r="E50" s="48">
        <v>15.221880235321619</v>
      </c>
      <c r="F50" s="28">
        <v>3907</v>
      </c>
      <c r="G50" s="28">
        <v>2482</v>
      </c>
      <c r="H50" s="28">
        <v>1425</v>
      </c>
      <c r="I50" s="28">
        <v>45</v>
      </c>
      <c r="J50" s="28">
        <v>58</v>
      </c>
      <c r="K50" s="28">
        <v>417</v>
      </c>
      <c r="L50" s="28">
        <v>285</v>
      </c>
      <c r="M50" s="28">
        <v>2020</v>
      </c>
      <c r="N50" s="245">
        <v>1082</v>
      </c>
      <c r="O50" s="245"/>
      <c r="P50" s="245"/>
    </row>
    <row r="51" spans="1:16" ht="12.75">
      <c r="A51" s="224"/>
      <c r="B51" s="224"/>
      <c r="C51" s="46"/>
      <c r="D51" s="47"/>
      <c r="E51" s="36"/>
      <c r="F51" s="36"/>
      <c r="G51" s="36"/>
      <c r="H51" s="36"/>
      <c r="I51" s="36"/>
      <c r="J51" s="36"/>
      <c r="K51" s="36"/>
      <c r="L51" s="36"/>
      <c r="M51" s="36"/>
      <c r="N51" s="224"/>
      <c r="O51" s="224"/>
      <c r="P51" s="224"/>
    </row>
    <row r="52" spans="1:16" ht="12.75">
      <c r="A52" s="215" t="s">
        <v>4091</v>
      </c>
      <c r="B52" s="215"/>
      <c r="C52" s="64" t="s">
        <v>4081</v>
      </c>
      <c r="D52" s="26">
        <v>86830</v>
      </c>
      <c r="E52" s="48">
        <v>4.3671542093746405</v>
      </c>
      <c r="F52" s="28">
        <v>3792</v>
      </c>
      <c r="G52" s="28">
        <v>1720</v>
      </c>
      <c r="H52" s="28">
        <v>2072</v>
      </c>
      <c r="I52" s="28">
        <v>65</v>
      </c>
      <c r="J52" s="28">
        <v>219</v>
      </c>
      <c r="K52" s="28">
        <v>97</v>
      </c>
      <c r="L52" s="28">
        <v>164</v>
      </c>
      <c r="M52" s="28">
        <v>1558</v>
      </c>
      <c r="N52" s="245">
        <v>1689</v>
      </c>
      <c r="O52" s="245"/>
      <c r="P52" s="245"/>
    </row>
    <row r="53" spans="1:16" ht="12.75">
      <c r="A53" s="215"/>
      <c r="B53" s="215"/>
      <c r="C53" s="64" t="s">
        <v>4324</v>
      </c>
      <c r="D53" s="26">
        <v>8042</v>
      </c>
      <c r="E53" s="48">
        <v>3.792588908231783</v>
      </c>
      <c r="F53" s="28">
        <v>305</v>
      </c>
      <c r="G53" s="28">
        <v>108</v>
      </c>
      <c r="H53" s="28">
        <v>197</v>
      </c>
      <c r="I53" s="28">
        <v>10</v>
      </c>
      <c r="J53" s="28">
        <v>22</v>
      </c>
      <c r="K53" s="28">
        <v>18</v>
      </c>
      <c r="L53" s="28">
        <v>16</v>
      </c>
      <c r="M53" s="28">
        <v>80</v>
      </c>
      <c r="N53" s="245">
        <v>159</v>
      </c>
      <c r="O53" s="245"/>
      <c r="P53" s="245"/>
    </row>
    <row r="54" spans="1:16" ht="12.75">
      <c r="A54" s="215"/>
      <c r="B54" s="215"/>
      <c r="C54" s="64" t="s">
        <v>4325</v>
      </c>
      <c r="D54" s="26">
        <v>78788</v>
      </c>
      <c r="E54" s="48">
        <v>4.425800883383256</v>
      </c>
      <c r="F54" s="28">
        <v>3487</v>
      </c>
      <c r="G54" s="28">
        <v>1612</v>
      </c>
      <c r="H54" s="28">
        <v>1875</v>
      </c>
      <c r="I54" s="28">
        <v>55</v>
      </c>
      <c r="J54" s="28">
        <v>197</v>
      </c>
      <c r="K54" s="28">
        <v>79</v>
      </c>
      <c r="L54" s="28">
        <v>148</v>
      </c>
      <c r="M54" s="28">
        <v>1478</v>
      </c>
      <c r="N54" s="245">
        <v>1530</v>
      </c>
      <c r="O54" s="245"/>
      <c r="P54" s="245"/>
    </row>
    <row r="55" spans="1:16" ht="12.75">
      <c r="A55" s="211"/>
      <c r="B55" s="211"/>
      <c r="C55" s="2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1"/>
      <c r="O55" s="211"/>
      <c r="P55" s="211"/>
    </row>
    <row r="56" spans="1:16" ht="12.75">
      <c r="A56" s="27" t="str">
        <f>"說明："</f>
        <v>說明：</v>
      </c>
      <c r="B56" s="244" t="str">
        <f>" 休學係指本學年度任一學期曾經休學者，並包括以前年度休學尚未復學者。"</f>
        <v> 休學係指本學年度任一學期曾經休學者，並包括以前年度休學尚未復學者。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5"/>
    </row>
  </sheetData>
  <sheetProtection/>
  <mergeCells count="111">
    <mergeCell ref="A55:B55"/>
    <mergeCell ref="N55:P55"/>
    <mergeCell ref="B56:O56"/>
    <mergeCell ref="A53:B53"/>
    <mergeCell ref="N53:P53"/>
    <mergeCell ref="A54:B54"/>
    <mergeCell ref="N54:P54"/>
    <mergeCell ref="A50:B50"/>
    <mergeCell ref="N50:P50"/>
    <mergeCell ref="A51:B51"/>
    <mergeCell ref="N51:P51"/>
    <mergeCell ref="A52:B52"/>
    <mergeCell ref="N52:P52"/>
    <mergeCell ref="A47:B47"/>
    <mergeCell ref="N47:P47"/>
    <mergeCell ref="A48:B48"/>
    <mergeCell ref="N48:P48"/>
    <mergeCell ref="A49:B49"/>
    <mergeCell ref="N49:P49"/>
    <mergeCell ref="A44:B44"/>
    <mergeCell ref="N44:P44"/>
    <mergeCell ref="A45:B45"/>
    <mergeCell ref="N45:P45"/>
    <mergeCell ref="A46:B46"/>
    <mergeCell ref="N46:P46"/>
    <mergeCell ref="A41:B41"/>
    <mergeCell ref="N41:P41"/>
    <mergeCell ref="A42:B42"/>
    <mergeCell ref="N42:P42"/>
    <mergeCell ref="A43:B43"/>
    <mergeCell ref="N43:P43"/>
    <mergeCell ref="A38:B38"/>
    <mergeCell ref="N38:P38"/>
    <mergeCell ref="A39:B39"/>
    <mergeCell ref="N39:P39"/>
    <mergeCell ref="A40:B40"/>
    <mergeCell ref="N40:P40"/>
    <mergeCell ref="A35:B35"/>
    <mergeCell ref="N35:P35"/>
    <mergeCell ref="A36:B36"/>
    <mergeCell ref="N36:P36"/>
    <mergeCell ref="A37:B37"/>
    <mergeCell ref="N37:P37"/>
    <mergeCell ref="A32:B32"/>
    <mergeCell ref="N32:P32"/>
    <mergeCell ref="A33:B33"/>
    <mergeCell ref="N33:P33"/>
    <mergeCell ref="A34:B34"/>
    <mergeCell ref="N34:P34"/>
    <mergeCell ref="A29:B29"/>
    <mergeCell ref="N29:P29"/>
    <mergeCell ref="A30:B30"/>
    <mergeCell ref="N30:P30"/>
    <mergeCell ref="A31:B31"/>
    <mergeCell ref="N31:P31"/>
    <mergeCell ref="A26:B26"/>
    <mergeCell ref="N26:P26"/>
    <mergeCell ref="A27:B27"/>
    <mergeCell ref="N27:P27"/>
    <mergeCell ref="A28:B28"/>
    <mergeCell ref="N28:P28"/>
    <mergeCell ref="A23:B23"/>
    <mergeCell ref="N23:P23"/>
    <mergeCell ref="A24:B24"/>
    <mergeCell ref="N24:P24"/>
    <mergeCell ref="A25:B25"/>
    <mergeCell ref="N25:P25"/>
    <mergeCell ref="A20:B20"/>
    <mergeCell ref="N20:P20"/>
    <mergeCell ref="A21:B21"/>
    <mergeCell ref="N21:P21"/>
    <mergeCell ref="A22:B22"/>
    <mergeCell ref="N22:P22"/>
    <mergeCell ref="A17:B17"/>
    <mergeCell ref="N17:P17"/>
    <mergeCell ref="A18:B18"/>
    <mergeCell ref="N18:P18"/>
    <mergeCell ref="A19:B19"/>
    <mergeCell ref="N19:P19"/>
    <mergeCell ref="A14:B14"/>
    <mergeCell ref="N14:P14"/>
    <mergeCell ref="A15:B15"/>
    <mergeCell ref="N15:P15"/>
    <mergeCell ref="A16:B16"/>
    <mergeCell ref="N16:P16"/>
    <mergeCell ref="A11:B11"/>
    <mergeCell ref="N11:P11"/>
    <mergeCell ref="A12:B12"/>
    <mergeCell ref="N12:P12"/>
    <mergeCell ref="A13:B13"/>
    <mergeCell ref="N13:P13"/>
    <mergeCell ref="A8:B8"/>
    <mergeCell ref="N8:P8"/>
    <mergeCell ref="A9:B9"/>
    <mergeCell ref="N9:P9"/>
    <mergeCell ref="A10:B10"/>
    <mergeCell ref="N10:P10"/>
    <mergeCell ref="A5:B5"/>
    <mergeCell ref="N5:P5"/>
    <mergeCell ref="A6:B6"/>
    <mergeCell ref="N6:P6"/>
    <mergeCell ref="A7:B7"/>
    <mergeCell ref="N7:P7"/>
    <mergeCell ref="A1:N1"/>
    <mergeCell ref="A2:N2"/>
    <mergeCell ref="A3:N3"/>
    <mergeCell ref="A4:B4"/>
    <mergeCell ref="F4:H4"/>
    <mergeCell ref="I4:J4"/>
    <mergeCell ref="K4:L4"/>
    <mergeCell ref="M4:P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25"/>
  <sheetViews>
    <sheetView zoomScalePageLayoutView="0" workbookViewId="0" topLeftCell="A1">
      <selection activeCell="N1" sqref="N1"/>
    </sheetView>
  </sheetViews>
  <sheetFormatPr defaultColWidth="10.28125" defaultRowHeight="12.75"/>
  <cols>
    <col min="1" max="1" width="5.57421875" style="65" customWidth="1"/>
    <col min="2" max="2" width="22.140625" style="65" customWidth="1"/>
    <col min="3" max="3" width="7.28125" style="65" bestFit="1" customWidth="1"/>
    <col min="4" max="4" width="11.8515625" style="65" customWidth="1"/>
    <col min="5" max="5" width="11.421875" style="65" customWidth="1"/>
    <col min="6" max="7" width="10.57421875" style="65" customWidth="1"/>
    <col min="8" max="8" width="11.8515625" style="65" customWidth="1"/>
    <col min="9" max="9" width="10.8515625" style="65" customWidth="1"/>
    <col min="10" max="10" width="11.00390625" style="65" customWidth="1"/>
    <col min="11" max="11" width="10.7109375" style="65" customWidth="1"/>
    <col min="12" max="12" width="11.00390625" style="65" customWidth="1"/>
    <col min="13" max="13" width="11.7109375" style="65" customWidth="1"/>
    <col min="14" max="16384" width="10.28125" style="65" customWidth="1"/>
  </cols>
  <sheetData>
    <row r="1" spans="1:13" ht="18" customHeight="1">
      <c r="A1" s="254" t="s">
        <v>654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" customHeight="1" thickBot="1">
      <c r="A2" s="66" t="s">
        <v>655</v>
      </c>
      <c r="B2" s="67"/>
      <c r="C2" s="68"/>
      <c r="D2" s="68"/>
      <c r="E2" s="68"/>
      <c r="F2" s="68"/>
      <c r="G2" s="68"/>
      <c r="H2" s="69"/>
      <c r="I2" s="69"/>
      <c r="J2" s="68"/>
      <c r="K2" s="68"/>
      <c r="L2" s="255" t="s">
        <v>656</v>
      </c>
      <c r="M2" s="256"/>
    </row>
    <row r="3" spans="1:13" ht="12" customHeight="1">
      <c r="A3" s="257" t="s">
        <v>657</v>
      </c>
      <c r="B3" s="258"/>
      <c r="C3" s="263" t="s">
        <v>4330</v>
      </c>
      <c r="D3" s="265" t="s">
        <v>658</v>
      </c>
      <c r="E3" s="268" t="s">
        <v>659</v>
      </c>
      <c r="F3" s="268"/>
      <c r="G3" s="268"/>
      <c r="H3" s="269" t="s">
        <v>660</v>
      </c>
      <c r="I3" s="272" t="s">
        <v>4331</v>
      </c>
      <c r="J3" s="273"/>
      <c r="K3" s="273"/>
      <c r="L3" s="274"/>
      <c r="M3" s="275" t="s">
        <v>661</v>
      </c>
    </row>
    <row r="4" spans="1:13" ht="13.5" customHeight="1">
      <c r="A4" s="259"/>
      <c r="B4" s="260"/>
      <c r="C4" s="264"/>
      <c r="D4" s="266"/>
      <c r="E4" s="252" t="s">
        <v>662</v>
      </c>
      <c r="F4" s="248" t="s">
        <v>663</v>
      </c>
      <c r="G4" s="249"/>
      <c r="H4" s="270"/>
      <c r="I4" s="250" t="s">
        <v>664</v>
      </c>
      <c r="J4" s="246" t="s">
        <v>665</v>
      </c>
      <c r="K4" s="252" t="s">
        <v>666</v>
      </c>
      <c r="L4" s="246" t="s">
        <v>667</v>
      </c>
      <c r="M4" s="276"/>
    </row>
    <row r="5" spans="1:13" ht="15.75" customHeight="1">
      <c r="A5" s="261"/>
      <c r="B5" s="262"/>
      <c r="C5" s="264"/>
      <c r="D5" s="267"/>
      <c r="E5" s="253"/>
      <c r="F5" s="70" t="s">
        <v>668</v>
      </c>
      <c r="G5" s="70" t="s">
        <v>669</v>
      </c>
      <c r="H5" s="271"/>
      <c r="I5" s="251"/>
      <c r="J5" s="247"/>
      <c r="K5" s="253"/>
      <c r="L5" s="247"/>
      <c r="M5" s="277"/>
    </row>
    <row r="6" spans="1:13" ht="16.5" customHeight="1">
      <c r="A6" s="71" t="s">
        <v>1910</v>
      </c>
      <c r="B6" s="72" t="s">
        <v>1911</v>
      </c>
      <c r="C6" s="73" t="s">
        <v>4332</v>
      </c>
      <c r="D6" s="74">
        <v>412455</v>
      </c>
      <c r="E6" s="74">
        <v>5901</v>
      </c>
      <c r="F6" s="74">
        <v>124</v>
      </c>
      <c r="G6" s="74">
        <v>124</v>
      </c>
      <c r="H6" s="74">
        <v>1036771</v>
      </c>
      <c r="I6" s="74">
        <f aca="true" t="shared" si="0" ref="I6:I69">J6+K6+L6</f>
        <v>1015470</v>
      </c>
      <c r="J6" s="74">
        <v>80673</v>
      </c>
      <c r="K6" s="74">
        <v>68704</v>
      </c>
      <c r="L6" s="74">
        <v>866093</v>
      </c>
      <c r="M6" s="74">
        <v>21301</v>
      </c>
    </row>
    <row r="7" spans="1:13" ht="16.5" customHeight="1">
      <c r="A7" s="71" t="s">
        <v>1930</v>
      </c>
      <c r="B7" s="72" t="s">
        <v>1931</v>
      </c>
      <c r="C7" s="75" t="s">
        <v>4332</v>
      </c>
      <c r="D7" s="74">
        <v>1131</v>
      </c>
      <c r="E7" s="74">
        <v>0</v>
      </c>
      <c r="F7" s="74">
        <v>0</v>
      </c>
      <c r="G7" s="74">
        <v>1</v>
      </c>
      <c r="H7" s="74">
        <v>1976</v>
      </c>
      <c r="I7" s="74">
        <f t="shared" si="0"/>
        <v>1976</v>
      </c>
      <c r="J7" s="74">
        <v>1169</v>
      </c>
      <c r="K7" s="74">
        <v>0</v>
      </c>
      <c r="L7" s="74">
        <v>807</v>
      </c>
      <c r="M7" s="74">
        <v>0</v>
      </c>
    </row>
    <row r="8" spans="1:13" ht="16.5" customHeight="1">
      <c r="A8" s="71" t="s">
        <v>1930</v>
      </c>
      <c r="B8" s="72" t="s">
        <v>1931</v>
      </c>
      <c r="C8" s="75" t="s">
        <v>4333</v>
      </c>
      <c r="D8" s="74">
        <v>0</v>
      </c>
      <c r="E8" s="74">
        <v>0</v>
      </c>
      <c r="F8" s="74">
        <v>0</v>
      </c>
      <c r="G8" s="74">
        <v>0</v>
      </c>
      <c r="H8" s="74">
        <v>221565</v>
      </c>
      <c r="I8" s="74">
        <f t="shared" si="0"/>
        <v>221565</v>
      </c>
      <c r="J8" s="74">
        <v>0</v>
      </c>
      <c r="K8" s="74">
        <v>0</v>
      </c>
      <c r="L8" s="74">
        <v>221565</v>
      </c>
      <c r="M8" s="74">
        <v>0</v>
      </c>
    </row>
    <row r="9" spans="1:13" ht="16.5" customHeight="1">
      <c r="A9" s="71" t="s">
        <v>1930</v>
      </c>
      <c r="B9" s="72" t="s">
        <v>1931</v>
      </c>
      <c r="C9" s="75" t="s">
        <v>4334</v>
      </c>
      <c r="D9" s="74">
        <v>417611</v>
      </c>
      <c r="E9" s="74">
        <v>6079</v>
      </c>
      <c r="F9" s="74">
        <v>152</v>
      </c>
      <c r="G9" s="74">
        <v>300</v>
      </c>
      <c r="H9" s="74">
        <v>952085</v>
      </c>
      <c r="I9" s="74">
        <f t="shared" si="0"/>
        <v>952085</v>
      </c>
      <c r="J9" s="74">
        <v>196470</v>
      </c>
      <c r="K9" s="74">
        <v>32300</v>
      </c>
      <c r="L9" s="74">
        <v>723315</v>
      </c>
      <c r="M9" s="74">
        <v>0</v>
      </c>
    </row>
    <row r="10" spans="1:13" ht="16.5" customHeight="1">
      <c r="A10" s="71" t="s">
        <v>1930</v>
      </c>
      <c r="B10" s="72" t="s">
        <v>1931</v>
      </c>
      <c r="C10" s="75" t="s">
        <v>4335</v>
      </c>
      <c r="D10" s="74">
        <v>0</v>
      </c>
      <c r="E10" s="74">
        <v>0</v>
      </c>
      <c r="F10" s="74">
        <v>0</v>
      </c>
      <c r="G10" s="74">
        <v>0</v>
      </c>
      <c r="H10" s="74">
        <v>101134</v>
      </c>
      <c r="I10" s="74">
        <f t="shared" si="0"/>
        <v>0</v>
      </c>
      <c r="J10" s="74">
        <v>0</v>
      </c>
      <c r="K10" s="74">
        <v>0</v>
      </c>
      <c r="L10" s="74">
        <v>0</v>
      </c>
      <c r="M10" s="74">
        <v>101134</v>
      </c>
    </row>
    <row r="11" spans="1:13" ht="16.5" customHeight="1">
      <c r="A11" s="71" t="s">
        <v>1941</v>
      </c>
      <c r="B11" s="72" t="s">
        <v>1942</v>
      </c>
      <c r="C11" s="75" t="s">
        <v>4332</v>
      </c>
      <c r="D11" s="74">
        <v>1061615</v>
      </c>
      <c r="E11" s="74">
        <v>8724</v>
      </c>
      <c r="F11" s="74">
        <v>221</v>
      </c>
      <c r="G11" s="74">
        <v>952</v>
      </c>
      <c r="H11" s="74">
        <v>1355299</v>
      </c>
      <c r="I11" s="74">
        <f t="shared" si="0"/>
        <v>1355299</v>
      </c>
      <c r="J11" s="74">
        <v>427367</v>
      </c>
      <c r="K11" s="74">
        <v>23837</v>
      </c>
      <c r="L11" s="74">
        <v>904095</v>
      </c>
      <c r="M11" s="74">
        <v>0</v>
      </c>
    </row>
    <row r="12" spans="1:13" ht="16.5" customHeight="1">
      <c r="A12" s="71" t="s">
        <v>1959</v>
      </c>
      <c r="B12" s="72" t="s">
        <v>1960</v>
      </c>
      <c r="C12" s="75" t="s">
        <v>4332</v>
      </c>
      <c r="D12" s="74">
        <v>320893</v>
      </c>
      <c r="E12" s="74">
        <v>5261</v>
      </c>
      <c r="F12" s="74">
        <v>11</v>
      </c>
      <c r="G12" s="74">
        <v>61</v>
      </c>
      <c r="H12" s="74">
        <v>219867</v>
      </c>
      <c r="I12" s="74">
        <f t="shared" si="0"/>
        <v>219708</v>
      </c>
      <c r="J12" s="74">
        <v>112334</v>
      </c>
      <c r="K12" s="74">
        <v>55314</v>
      </c>
      <c r="L12" s="74">
        <v>52060</v>
      </c>
      <c r="M12" s="74">
        <v>159</v>
      </c>
    </row>
    <row r="13" spans="1:13" ht="16.5" customHeight="1">
      <c r="A13" s="71" t="s">
        <v>1959</v>
      </c>
      <c r="B13" s="72" t="s">
        <v>1960</v>
      </c>
      <c r="C13" s="75" t="s">
        <v>4336</v>
      </c>
      <c r="D13" s="74">
        <v>64353</v>
      </c>
      <c r="E13" s="74">
        <v>547</v>
      </c>
      <c r="F13" s="74">
        <v>18</v>
      </c>
      <c r="G13" s="74">
        <v>25</v>
      </c>
      <c r="H13" s="74">
        <v>219116</v>
      </c>
      <c r="I13" s="74">
        <f t="shared" si="0"/>
        <v>219116</v>
      </c>
      <c r="J13" s="74">
        <v>94220</v>
      </c>
      <c r="K13" s="74">
        <v>31000</v>
      </c>
      <c r="L13" s="74">
        <v>93896</v>
      </c>
      <c r="M13" s="74">
        <v>0</v>
      </c>
    </row>
    <row r="14" spans="1:13" ht="16.5" customHeight="1">
      <c r="A14" s="71" t="s">
        <v>1975</v>
      </c>
      <c r="B14" s="72" t="s">
        <v>1976</v>
      </c>
      <c r="C14" s="75" t="s">
        <v>4337</v>
      </c>
      <c r="D14" s="74">
        <v>800191</v>
      </c>
      <c r="E14" s="74">
        <v>6582</v>
      </c>
      <c r="F14" s="74">
        <v>218</v>
      </c>
      <c r="G14" s="74">
        <v>157</v>
      </c>
      <c r="H14" s="74">
        <v>1826243</v>
      </c>
      <c r="I14" s="74">
        <f t="shared" si="0"/>
        <v>1826243</v>
      </c>
      <c r="J14" s="74">
        <v>236718</v>
      </c>
      <c r="K14" s="74">
        <v>45345</v>
      </c>
      <c r="L14" s="74">
        <v>1544180</v>
      </c>
      <c r="M14" s="74">
        <v>0</v>
      </c>
    </row>
    <row r="15" spans="1:13" ht="16.5" customHeight="1">
      <c r="A15" s="71" t="s">
        <v>1989</v>
      </c>
      <c r="B15" s="72" t="s">
        <v>1990</v>
      </c>
      <c r="C15" s="75" t="s">
        <v>4338</v>
      </c>
      <c r="D15" s="74">
        <v>485752</v>
      </c>
      <c r="E15" s="74">
        <v>3491</v>
      </c>
      <c r="F15" s="74">
        <v>113</v>
      </c>
      <c r="G15" s="74">
        <v>160</v>
      </c>
      <c r="H15" s="74">
        <v>549595</v>
      </c>
      <c r="I15" s="74">
        <f t="shared" si="0"/>
        <v>549595</v>
      </c>
      <c r="J15" s="74">
        <v>126736</v>
      </c>
      <c r="K15" s="74">
        <v>23346</v>
      </c>
      <c r="L15" s="74">
        <v>399513</v>
      </c>
      <c r="M15" s="74">
        <v>0</v>
      </c>
    </row>
    <row r="16" spans="1:13" ht="16.5" customHeight="1">
      <c r="A16" s="71" t="s">
        <v>2004</v>
      </c>
      <c r="B16" s="72" t="s">
        <v>2005</v>
      </c>
      <c r="C16" s="75" t="s">
        <v>4334</v>
      </c>
      <c r="D16" s="74">
        <v>461224</v>
      </c>
      <c r="E16" s="74">
        <v>7255</v>
      </c>
      <c r="F16" s="74">
        <v>161</v>
      </c>
      <c r="G16" s="74">
        <v>136</v>
      </c>
      <c r="H16" s="74">
        <v>795079</v>
      </c>
      <c r="I16" s="74">
        <f t="shared" si="0"/>
        <v>670078</v>
      </c>
      <c r="J16" s="74">
        <v>102900</v>
      </c>
      <c r="K16" s="74">
        <v>118090</v>
      </c>
      <c r="L16" s="74">
        <v>449088</v>
      </c>
      <c r="M16" s="74">
        <v>125001</v>
      </c>
    </row>
    <row r="17" spans="1:13" ht="16.5" customHeight="1">
      <c r="A17" s="71" t="s">
        <v>2017</v>
      </c>
      <c r="B17" s="72" t="s">
        <v>2018</v>
      </c>
      <c r="C17" s="75" t="s">
        <v>4338</v>
      </c>
      <c r="D17" s="74">
        <v>0</v>
      </c>
      <c r="E17" s="74">
        <v>0</v>
      </c>
      <c r="F17" s="74">
        <v>0</v>
      </c>
      <c r="G17" s="74">
        <v>0</v>
      </c>
      <c r="H17" s="74">
        <v>3232</v>
      </c>
      <c r="I17" s="74">
        <f t="shared" si="0"/>
        <v>3232</v>
      </c>
      <c r="J17" s="74">
        <v>0</v>
      </c>
      <c r="K17" s="74">
        <v>0</v>
      </c>
      <c r="L17" s="74">
        <v>3232</v>
      </c>
      <c r="M17" s="74">
        <v>0</v>
      </c>
    </row>
    <row r="18" spans="1:13" ht="16.5" customHeight="1">
      <c r="A18" s="71" t="s">
        <v>2017</v>
      </c>
      <c r="B18" s="72" t="s">
        <v>2018</v>
      </c>
      <c r="C18" s="75" t="s">
        <v>4339</v>
      </c>
      <c r="D18" s="74">
        <v>496</v>
      </c>
      <c r="E18" s="74">
        <v>0</v>
      </c>
      <c r="F18" s="74">
        <v>0</v>
      </c>
      <c r="G18" s="74">
        <v>0</v>
      </c>
      <c r="H18" s="74">
        <v>1380</v>
      </c>
      <c r="I18" s="74">
        <f t="shared" si="0"/>
        <v>1380</v>
      </c>
      <c r="J18" s="74">
        <v>630</v>
      </c>
      <c r="K18" s="74">
        <v>0</v>
      </c>
      <c r="L18" s="74">
        <v>750</v>
      </c>
      <c r="M18" s="74">
        <v>0</v>
      </c>
    </row>
    <row r="19" spans="1:13" ht="16.5" customHeight="1">
      <c r="A19" s="71" t="s">
        <v>2017</v>
      </c>
      <c r="B19" s="72" t="s">
        <v>2018</v>
      </c>
      <c r="C19" s="75" t="s">
        <v>4340</v>
      </c>
      <c r="D19" s="74">
        <v>377151</v>
      </c>
      <c r="E19" s="74">
        <v>6659</v>
      </c>
      <c r="F19" s="74">
        <v>73</v>
      </c>
      <c r="G19" s="74">
        <v>195</v>
      </c>
      <c r="H19" s="74">
        <v>614442</v>
      </c>
      <c r="I19" s="74">
        <f t="shared" si="0"/>
        <v>614442</v>
      </c>
      <c r="J19" s="74">
        <v>95128</v>
      </c>
      <c r="K19" s="74">
        <v>22143</v>
      </c>
      <c r="L19" s="74">
        <v>497171</v>
      </c>
      <c r="M19" s="74">
        <v>0</v>
      </c>
    </row>
    <row r="20" spans="1:13" ht="16.5" customHeight="1">
      <c r="A20" s="71" t="s">
        <v>2017</v>
      </c>
      <c r="B20" s="72" t="s">
        <v>2018</v>
      </c>
      <c r="C20" s="75" t="s">
        <v>4341</v>
      </c>
      <c r="D20" s="74">
        <v>134</v>
      </c>
      <c r="E20" s="74">
        <v>0</v>
      </c>
      <c r="F20" s="74">
        <v>0</v>
      </c>
      <c r="G20" s="74">
        <v>0</v>
      </c>
      <c r="H20" s="74">
        <v>474</v>
      </c>
      <c r="I20" s="74">
        <f t="shared" si="0"/>
        <v>474</v>
      </c>
      <c r="J20" s="74">
        <v>0</v>
      </c>
      <c r="K20" s="74">
        <v>0</v>
      </c>
      <c r="L20" s="74">
        <v>474</v>
      </c>
      <c r="M20" s="74">
        <v>0</v>
      </c>
    </row>
    <row r="21" spans="1:13" ht="16.5" customHeight="1">
      <c r="A21" s="71" t="s">
        <v>2025</v>
      </c>
      <c r="B21" s="72" t="s">
        <v>2026</v>
      </c>
      <c r="C21" s="75" t="s">
        <v>4342</v>
      </c>
      <c r="D21" s="74">
        <v>321068</v>
      </c>
      <c r="E21" s="74">
        <v>4262</v>
      </c>
      <c r="F21" s="74">
        <v>76</v>
      </c>
      <c r="G21" s="74">
        <v>95</v>
      </c>
      <c r="H21" s="74">
        <v>702879</v>
      </c>
      <c r="I21" s="74">
        <f t="shared" si="0"/>
        <v>289469</v>
      </c>
      <c r="J21" s="74">
        <v>64530</v>
      </c>
      <c r="K21" s="74">
        <v>70000</v>
      </c>
      <c r="L21" s="74">
        <v>154939</v>
      </c>
      <c r="M21" s="74">
        <v>413410</v>
      </c>
    </row>
    <row r="22" spans="1:13" ht="16.5" customHeight="1">
      <c r="A22" s="71" t="s">
        <v>2034</v>
      </c>
      <c r="B22" s="72" t="s">
        <v>2035</v>
      </c>
      <c r="C22" s="75" t="s">
        <v>4343</v>
      </c>
      <c r="D22" s="74">
        <v>189029</v>
      </c>
      <c r="E22" s="74">
        <v>2750</v>
      </c>
      <c r="F22" s="74">
        <v>38</v>
      </c>
      <c r="G22" s="74">
        <v>49</v>
      </c>
      <c r="H22" s="74">
        <v>312189</v>
      </c>
      <c r="I22" s="74">
        <f t="shared" si="0"/>
        <v>225661</v>
      </c>
      <c r="J22" s="74">
        <v>50986</v>
      </c>
      <c r="K22" s="74">
        <v>22555</v>
      </c>
      <c r="L22" s="74">
        <v>152120</v>
      </c>
      <c r="M22" s="74">
        <v>86528</v>
      </c>
    </row>
    <row r="23" spans="1:13" ht="16.5" customHeight="1">
      <c r="A23" s="71" t="s">
        <v>2046</v>
      </c>
      <c r="B23" s="72" t="s">
        <v>2047</v>
      </c>
      <c r="C23" s="75" t="s">
        <v>4332</v>
      </c>
      <c r="D23" s="74">
        <v>373</v>
      </c>
      <c r="E23" s="74">
        <v>0</v>
      </c>
      <c r="F23" s="74">
        <v>0</v>
      </c>
      <c r="G23" s="74">
        <v>0</v>
      </c>
      <c r="H23" s="74">
        <v>33</v>
      </c>
      <c r="I23" s="74">
        <f t="shared" si="0"/>
        <v>33</v>
      </c>
      <c r="J23" s="74">
        <v>33</v>
      </c>
      <c r="K23" s="74">
        <v>0</v>
      </c>
      <c r="L23" s="74">
        <v>0</v>
      </c>
      <c r="M23" s="74">
        <v>0</v>
      </c>
    </row>
    <row r="24" spans="1:13" ht="16.5" customHeight="1">
      <c r="A24" s="71" t="s">
        <v>2046</v>
      </c>
      <c r="B24" s="72" t="s">
        <v>2047</v>
      </c>
      <c r="C24" s="75" t="s">
        <v>4344</v>
      </c>
      <c r="D24" s="74">
        <v>0</v>
      </c>
      <c r="E24" s="74">
        <v>0</v>
      </c>
      <c r="F24" s="74">
        <v>0</v>
      </c>
      <c r="G24" s="74">
        <v>0</v>
      </c>
      <c r="H24" s="74">
        <v>1260</v>
      </c>
      <c r="I24" s="74">
        <f t="shared" si="0"/>
        <v>1260</v>
      </c>
      <c r="J24" s="74">
        <v>0</v>
      </c>
      <c r="K24" s="74">
        <v>0</v>
      </c>
      <c r="L24" s="74">
        <v>1260</v>
      </c>
      <c r="M24" s="74">
        <v>0</v>
      </c>
    </row>
    <row r="25" spans="1:13" ht="16.5" customHeight="1">
      <c r="A25" s="71" t="s">
        <v>2046</v>
      </c>
      <c r="B25" s="72" t="s">
        <v>2047</v>
      </c>
      <c r="C25" s="75" t="s">
        <v>4341</v>
      </c>
      <c r="D25" s="74">
        <v>459557</v>
      </c>
      <c r="E25" s="74">
        <v>3734</v>
      </c>
      <c r="F25" s="74">
        <v>116</v>
      </c>
      <c r="G25" s="74">
        <v>221</v>
      </c>
      <c r="H25" s="74">
        <v>1306168</v>
      </c>
      <c r="I25" s="74">
        <f t="shared" si="0"/>
        <v>1306168</v>
      </c>
      <c r="J25" s="74">
        <v>113938</v>
      </c>
      <c r="K25" s="74">
        <v>12738</v>
      </c>
      <c r="L25" s="74">
        <v>1179492</v>
      </c>
      <c r="M25" s="74">
        <v>0</v>
      </c>
    </row>
    <row r="26" spans="1:13" ht="16.5" customHeight="1">
      <c r="A26" s="71" t="s">
        <v>2055</v>
      </c>
      <c r="B26" s="72" t="s">
        <v>2056</v>
      </c>
      <c r="C26" s="75" t="s">
        <v>4342</v>
      </c>
      <c r="D26" s="74">
        <v>108233</v>
      </c>
      <c r="E26" s="74">
        <v>1672</v>
      </c>
      <c r="F26" s="74">
        <v>23</v>
      </c>
      <c r="G26" s="74">
        <v>89</v>
      </c>
      <c r="H26" s="74">
        <v>134909</v>
      </c>
      <c r="I26" s="74">
        <f t="shared" si="0"/>
        <v>134909</v>
      </c>
      <c r="J26" s="74">
        <v>23326</v>
      </c>
      <c r="K26" s="74">
        <v>23220</v>
      </c>
      <c r="L26" s="74">
        <v>88363</v>
      </c>
      <c r="M26" s="74">
        <v>0</v>
      </c>
    </row>
    <row r="27" spans="1:13" ht="16.5" customHeight="1">
      <c r="A27" s="71" t="s">
        <v>2055</v>
      </c>
      <c r="B27" s="72" t="s">
        <v>2056</v>
      </c>
      <c r="C27" s="76" t="s">
        <v>4345</v>
      </c>
      <c r="D27" s="74">
        <v>104282</v>
      </c>
      <c r="E27" s="74">
        <v>1784</v>
      </c>
      <c r="F27" s="74">
        <v>0</v>
      </c>
      <c r="G27" s="74">
        <v>0</v>
      </c>
      <c r="H27" s="74">
        <v>504455</v>
      </c>
      <c r="I27" s="74">
        <f t="shared" si="0"/>
        <v>504455</v>
      </c>
      <c r="J27" s="74">
        <v>17729</v>
      </c>
      <c r="K27" s="74">
        <v>38400</v>
      </c>
      <c r="L27" s="74">
        <v>448326</v>
      </c>
      <c r="M27" s="74">
        <v>0</v>
      </c>
    </row>
    <row r="28" spans="1:13" ht="16.5" customHeight="1">
      <c r="A28" s="71" t="s">
        <v>2063</v>
      </c>
      <c r="B28" s="72" t="s">
        <v>2064</v>
      </c>
      <c r="C28" s="75" t="s">
        <v>4346</v>
      </c>
      <c r="D28" s="74">
        <v>204087</v>
      </c>
      <c r="E28" s="74">
        <v>2539</v>
      </c>
      <c r="F28" s="74">
        <v>73</v>
      </c>
      <c r="G28" s="74">
        <v>54</v>
      </c>
      <c r="H28" s="74">
        <v>517279</v>
      </c>
      <c r="I28" s="74">
        <f t="shared" si="0"/>
        <v>517279</v>
      </c>
      <c r="J28" s="74">
        <v>40223</v>
      </c>
      <c r="K28" s="74">
        <v>10437</v>
      </c>
      <c r="L28" s="74">
        <v>466619</v>
      </c>
      <c r="M28" s="74">
        <v>0</v>
      </c>
    </row>
    <row r="29" spans="1:13" ht="16.5" customHeight="1">
      <c r="A29" s="71" t="s">
        <v>2074</v>
      </c>
      <c r="B29" s="72" t="s">
        <v>2075</v>
      </c>
      <c r="C29" s="75" t="s">
        <v>4332</v>
      </c>
      <c r="D29" s="74">
        <v>154058</v>
      </c>
      <c r="E29" s="74">
        <v>1663</v>
      </c>
      <c r="F29" s="74">
        <v>46</v>
      </c>
      <c r="G29" s="74">
        <v>58</v>
      </c>
      <c r="H29" s="74">
        <v>496305</v>
      </c>
      <c r="I29" s="74">
        <f t="shared" si="0"/>
        <v>496305</v>
      </c>
      <c r="J29" s="74">
        <v>45301</v>
      </c>
      <c r="K29" s="74">
        <v>23506</v>
      </c>
      <c r="L29" s="74">
        <v>427498</v>
      </c>
      <c r="M29" s="74">
        <v>0</v>
      </c>
    </row>
    <row r="30" spans="1:13" ht="16.5" customHeight="1">
      <c r="A30" s="77" t="s">
        <v>2087</v>
      </c>
      <c r="B30" s="78" t="s">
        <v>2088</v>
      </c>
      <c r="C30" s="79" t="s">
        <v>4332</v>
      </c>
      <c r="D30" s="80">
        <v>70303</v>
      </c>
      <c r="E30" s="80">
        <v>1564</v>
      </c>
      <c r="F30" s="80">
        <v>0</v>
      </c>
      <c r="G30" s="80">
        <v>3</v>
      </c>
      <c r="H30" s="80">
        <v>46379</v>
      </c>
      <c r="I30" s="80">
        <f t="shared" si="0"/>
        <v>46379</v>
      </c>
      <c r="J30" s="80">
        <v>38169</v>
      </c>
      <c r="K30" s="80">
        <v>4074</v>
      </c>
      <c r="L30" s="80">
        <v>4136</v>
      </c>
      <c r="M30" s="80">
        <v>0</v>
      </c>
    </row>
    <row r="31" spans="1:13" ht="16.5" customHeight="1">
      <c r="A31" s="71" t="s">
        <v>2087</v>
      </c>
      <c r="B31" s="72" t="s">
        <v>2088</v>
      </c>
      <c r="C31" s="75" t="s">
        <v>4336</v>
      </c>
      <c r="D31" s="74">
        <v>117298</v>
      </c>
      <c r="E31" s="74">
        <v>1036</v>
      </c>
      <c r="F31" s="74">
        <v>0</v>
      </c>
      <c r="G31" s="74">
        <v>0</v>
      </c>
      <c r="H31" s="74">
        <v>545555</v>
      </c>
      <c r="I31" s="74">
        <f t="shared" si="0"/>
        <v>545555</v>
      </c>
      <c r="J31" s="74">
        <v>35603</v>
      </c>
      <c r="K31" s="74">
        <v>5037</v>
      </c>
      <c r="L31" s="74">
        <v>504915</v>
      </c>
      <c r="M31" s="74">
        <v>0</v>
      </c>
    </row>
    <row r="32" spans="1:13" ht="16.5" customHeight="1">
      <c r="A32" s="71" t="s">
        <v>2096</v>
      </c>
      <c r="B32" s="72" t="s">
        <v>2097</v>
      </c>
      <c r="C32" s="75" t="s">
        <v>4344</v>
      </c>
      <c r="D32" s="74">
        <v>262081</v>
      </c>
      <c r="E32" s="74">
        <v>2193</v>
      </c>
      <c r="F32" s="74">
        <v>51</v>
      </c>
      <c r="G32" s="74">
        <v>48</v>
      </c>
      <c r="H32" s="74">
        <v>1340145</v>
      </c>
      <c r="I32" s="74">
        <f t="shared" si="0"/>
        <v>1235519</v>
      </c>
      <c r="J32" s="74">
        <v>78610</v>
      </c>
      <c r="K32" s="74">
        <v>46997</v>
      </c>
      <c r="L32" s="74">
        <v>1109912</v>
      </c>
      <c r="M32" s="74">
        <v>104626</v>
      </c>
    </row>
    <row r="33" spans="1:13" ht="16.5" customHeight="1">
      <c r="A33" s="71" t="s">
        <v>2096</v>
      </c>
      <c r="B33" s="72" t="s">
        <v>2097</v>
      </c>
      <c r="C33" s="75" t="s">
        <v>4341</v>
      </c>
      <c r="D33" s="74">
        <v>92795</v>
      </c>
      <c r="E33" s="74">
        <v>1266</v>
      </c>
      <c r="F33" s="74">
        <v>34</v>
      </c>
      <c r="G33" s="74">
        <v>0</v>
      </c>
      <c r="H33" s="74">
        <v>203319</v>
      </c>
      <c r="I33" s="74">
        <f t="shared" si="0"/>
        <v>203319</v>
      </c>
      <c r="J33" s="74">
        <v>22645</v>
      </c>
      <c r="K33" s="74">
        <v>32900</v>
      </c>
      <c r="L33" s="74">
        <v>147774</v>
      </c>
      <c r="M33" s="74">
        <v>0</v>
      </c>
    </row>
    <row r="34" spans="1:13" ht="16.5" customHeight="1">
      <c r="A34" s="71" t="s">
        <v>2106</v>
      </c>
      <c r="B34" s="72" t="s">
        <v>2107</v>
      </c>
      <c r="C34" s="75" t="s">
        <v>4342</v>
      </c>
      <c r="D34" s="74">
        <v>179201</v>
      </c>
      <c r="E34" s="74">
        <v>1058</v>
      </c>
      <c r="F34" s="74">
        <v>16</v>
      </c>
      <c r="G34" s="74">
        <v>46</v>
      </c>
      <c r="H34" s="74">
        <v>825197</v>
      </c>
      <c r="I34" s="74">
        <f t="shared" si="0"/>
        <v>825197</v>
      </c>
      <c r="J34" s="74">
        <v>48115</v>
      </c>
      <c r="K34" s="74">
        <v>30500</v>
      </c>
      <c r="L34" s="74">
        <v>746582</v>
      </c>
      <c r="M34" s="74">
        <v>0</v>
      </c>
    </row>
    <row r="35" spans="1:13" ht="16.5" customHeight="1">
      <c r="A35" s="71" t="s">
        <v>2111</v>
      </c>
      <c r="B35" s="72" t="s">
        <v>2112</v>
      </c>
      <c r="C35" s="75" t="s">
        <v>4332</v>
      </c>
      <c r="D35" s="74">
        <v>315</v>
      </c>
      <c r="E35" s="74">
        <v>0</v>
      </c>
      <c r="F35" s="74">
        <v>0</v>
      </c>
      <c r="G35" s="74">
        <v>0</v>
      </c>
      <c r="H35" s="74">
        <v>412</v>
      </c>
      <c r="I35" s="74">
        <f t="shared" si="0"/>
        <v>412</v>
      </c>
      <c r="J35" s="74">
        <v>412</v>
      </c>
      <c r="K35" s="74">
        <v>0</v>
      </c>
      <c r="L35" s="74">
        <v>0</v>
      </c>
      <c r="M35" s="74">
        <v>0</v>
      </c>
    </row>
    <row r="36" spans="1:13" ht="16.5" customHeight="1">
      <c r="A36" s="71" t="s">
        <v>2111</v>
      </c>
      <c r="B36" s="72" t="s">
        <v>2112</v>
      </c>
      <c r="C36" s="75" t="s">
        <v>4347</v>
      </c>
      <c r="D36" s="74">
        <v>341781</v>
      </c>
      <c r="E36" s="74">
        <v>4229</v>
      </c>
      <c r="F36" s="74">
        <v>85</v>
      </c>
      <c r="G36" s="74">
        <v>134</v>
      </c>
      <c r="H36" s="74">
        <v>2618242</v>
      </c>
      <c r="I36" s="74">
        <f t="shared" si="0"/>
        <v>2618242</v>
      </c>
      <c r="J36" s="74">
        <v>74310</v>
      </c>
      <c r="K36" s="74">
        <v>37081</v>
      </c>
      <c r="L36" s="74">
        <v>2506851</v>
      </c>
      <c r="M36" s="74">
        <v>0</v>
      </c>
    </row>
    <row r="37" spans="1:13" ht="16.5" customHeight="1">
      <c r="A37" s="71" t="s">
        <v>2122</v>
      </c>
      <c r="B37" s="72" t="s">
        <v>2123</v>
      </c>
      <c r="C37" s="75" t="s">
        <v>4339</v>
      </c>
      <c r="D37" s="74">
        <v>172157</v>
      </c>
      <c r="E37" s="74">
        <v>1920</v>
      </c>
      <c r="F37" s="74">
        <v>103</v>
      </c>
      <c r="G37" s="74">
        <v>37</v>
      </c>
      <c r="H37" s="74">
        <v>1482141</v>
      </c>
      <c r="I37" s="74">
        <f t="shared" si="0"/>
        <v>1482141</v>
      </c>
      <c r="J37" s="74">
        <v>47339</v>
      </c>
      <c r="K37" s="74">
        <v>53400</v>
      </c>
      <c r="L37" s="74">
        <v>1381402</v>
      </c>
      <c r="M37" s="74">
        <v>0</v>
      </c>
    </row>
    <row r="38" spans="1:13" ht="16.5" customHeight="1">
      <c r="A38" s="71" t="s">
        <v>2130</v>
      </c>
      <c r="B38" s="72" t="s">
        <v>2131</v>
      </c>
      <c r="C38" s="75" t="s">
        <v>4332</v>
      </c>
      <c r="D38" s="74">
        <v>186822</v>
      </c>
      <c r="E38" s="74">
        <v>2704</v>
      </c>
      <c r="F38" s="74">
        <v>0</v>
      </c>
      <c r="G38" s="74">
        <v>70</v>
      </c>
      <c r="H38" s="74">
        <v>119258</v>
      </c>
      <c r="I38" s="74">
        <f t="shared" si="0"/>
        <v>119258</v>
      </c>
      <c r="J38" s="74">
        <v>32809</v>
      </c>
      <c r="K38" s="74">
        <v>14536</v>
      </c>
      <c r="L38" s="74">
        <v>71913</v>
      </c>
      <c r="M38" s="74">
        <v>0</v>
      </c>
    </row>
    <row r="39" spans="1:13" ht="16.5" customHeight="1">
      <c r="A39" s="71" t="s">
        <v>2130</v>
      </c>
      <c r="B39" s="72" t="s">
        <v>2131</v>
      </c>
      <c r="C39" s="75" t="s">
        <v>4336</v>
      </c>
      <c r="D39" s="74">
        <v>227</v>
      </c>
      <c r="E39" s="74">
        <v>0</v>
      </c>
      <c r="F39" s="74">
        <v>0</v>
      </c>
      <c r="G39" s="74">
        <v>0</v>
      </c>
      <c r="H39" s="74">
        <v>56693</v>
      </c>
      <c r="I39" s="74">
        <f t="shared" si="0"/>
        <v>56693</v>
      </c>
      <c r="J39" s="74">
        <v>100</v>
      </c>
      <c r="K39" s="74">
        <v>0</v>
      </c>
      <c r="L39" s="74">
        <v>56593</v>
      </c>
      <c r="M39" s="74">
        <v>0</v>
      </c>
    </row>
    <row r="40" spans="1:13" ht="16.5" customHeight="1">
      <c r="A40" s="71" t="s">
        <v>2130</v>
      </c>
      <c r="B40" s="72" t="s">
        <v>2131</v>
      </c>
      <c r="C40" s="75" t="s">
        <v>4343</v>
      </c>
      <c r="D40" s="74">
        <v>0</v>
      </c>
      <c r="E40" s="74">
        <v>0</v>
      </c>
      <c r="F40" s="74">
        <v>0</v>
      </c>
      <c r="G40" s="74">
        <v>0</v>
      </c>
      <c r="H40" s="74">
        <v>98959</v>
      </c>
      <c r="I40" s="74">
        <f t="shared" si="0"/>
        <v>98959</v>
      </c>
      <c r="J40" s="74">
        <v>0</v>
      </c>
      <c r="K40" s="74">
        <v>0</v>
      </c>
      <c r="L40" s="74">
        <v>98959</v>
      </c>
      <c r="M40" s="74">
        <v>0</v>
      </c>
    </row>
    <row r="41" spans="1:13" ht="16.5" customHeight="1">
      <c r="A41" s="71" t="s">
        <v>2130</v>
      </c>
      <c r="B41" s="72" t="s">
        <v>2131</v>
      </c>
      <c r="C41" s="75" t="s">
        <v>4335</v>
      </c>
      <c r="D41" s="74">
        <v>0</v>
      </c>
      <c r="E41" s="74">
        <v>0</v>
      </c>
      <c r="F41" s="74">
        <v>0</v>
      </c>
      <c r="G41" s="74">
        <v>0</v>
      </c>
      <c r="H41" s="74">
        <v>53433</v>
      </c>
      <c r="I41" s="74">
        <f t="shared" si="0"/>
        <v>53433</v>
      </c>
      <c r="J41" s="74">
        <v>0</v>
      </c>
      <c r="K41" s="74">
        <v>0</v>
      </c>
      <c r="L41" s="74">
        <v>53433</v>
      </c>
      <c r="M41" s="74">
        <v>0</v>
      </c>
    </row>
    <row r="42" spans="1:13" ht="16.5" customHeight="1">
      <c r="A42" s="71" t="s">
        <v>2139</v>
      </c>
      <c r="B42" s="72" t="s">
        <v>2140</v>
      </c>
      <c r="C42" s="75" t="s">
        <v>4348</v>
      </c>
      <c r="D42" s="74">
        <v>263825</v>
      </c>
      <c r="E42" s="74">
        <v>2718</v>
      </c>
      <c r="F42" s="74">
        <v>49</v>
      </c>
      <c r="G42" s="74">
        <v>84</v>
      </c>
      <c r="H42" s="74">
        <v>581447</v>
      </c>
      <c r="I42" s="74">
        <f t="shared" si="0"/>
        <v>581447</v>
      </c>
      <c r="J42" s="74">
        <v>81602</v>
      </c>
      <c r="K42" s="74">
        <v>58002</v>
      </c>
      <c r="L42" s="74">
        <v>441843</v>
      </c>
      <c r="M42" s="74">
        <v>0</v>
      </c>
    </row>
    <row r="43" spans="1:13" ht="16.5" customHeight="1">
      <c r="A43" s="71" t="s">
        <v>2150</v>
      </c>
      <c r="B43" s="72" t="s">
        <v>2151</v>
      </c>
      <c r="C43" s="75" t="s">
        <v>4332</v>
      </c>
      <c r="D43" s="74">
        <v>135</v>
      </c>
      <c r="E43" s="74">
        <v>0</v>
      </c>
      <c r="F43" s="74">
        <v>0</v>
      </c>
      <c r="G43" s="74">
        <v>1</v>
      </c>
      <c r="H43" s="74">
        <v>51</v>
      </c>
      <c r="I43" s="74">
        <f t="shared" si="0"/>
        <v>51</v>
      </c>
      <c r="J43" s="74">
        <v>51</v>
      </c>
      <c r="K43" s="74">
        <v>0</v>
      </c>
      <c r="L43" s="74">
        <v>0</v>
      </c>
      <c r="M43" s="74">
        <v>0</v>
      </c>
    </row>
    <row r="44" spans="1:13" ht="16.5" customHeight="1">
      <c r="A44" s="71" t="s">
        <v>2150</v>
      </c>
      <c r="B44" s="72" t="s">
        <v>2151</v>
      </c>
      <c r="C44" s="75" t="s">
        <v>4349</v>
      </c>
      <c r="D44" s="74">
        <v>0</v>
      </c>
      <c r="E44" s="74">
        <v>0</v>
      </c>
      <c r="F44" s="74">
        <v>0</v>
      </c>
      <c r="G44" s="74">
        <v>0</v>
      </c>
      <c r="H44" s="74">
        <v>5760622</v>
      </c>
      <c r="I44" s="74">
        <f t="shared" si="0"/>
        <v>0</v>
      </c>
      <c r="J44" s="74">
        <v>0</v>
      </c>
      <c r="K44" s="74">
        <v>0</v>
      </c>
      <c r="L44" s="74">
        <v>0</v>
      </c>
      <c r="M44" s="74">
        <v>5760622</v>
      </c>
    </row>
    <row r="45" spans="1:13" ht="16.5" customHeight="1">
      <c r="A45" s="71" t="s">
        <v>2150</v>
      </c>
      <c r="B45" s="72" t="s">
        <v>2151</v>
      </c>
      <c r="C45" s="75" t="s">
        <v>4350</v>
      </c>
      <c r="D45" s="74">
        <v>295436</v>
      </c>
      <c r="E45" s="74">
        <v>3199</v>
      </c>
      <c r="F45" s="74">
        <v>12</v>
      </c>
      <c r="G45" s="74">
        <v>68</v>
      </c>
      <c r="H45" s="74">
        <v>5535073</v>
      </c>
      <c r="I45" s="74">
        <f t="shared" si="0"/>
        <v>5535073</v>
      </c>
      <c r="J45" s="74">
        <v>121622</v>
      </c>
      <c r="K45" s="74">
        <v>70352</v>
      </c>
      <c r="L45" s="74">
        <v>5343099</v>
      </c>
      <c r="M45" s="74">
        <v>0</v>
      </c>
    </row>
    <row r="46" spans="1:13" ht="16.5" customHeight="1">
      <c r="A46" s="71" t="s">
        <v>2160</v>
      </c>
      <c r="B46" s="72" t="s">
        <v>2161</v>
      </c>
      <c r="C46" s="75" t="s">
        <v>4332</v>
      </c>
      <c r="D46" s="74">
        <v>237029</v>
      </c>
      <c r="E46" s="74">
        <v>1572</v>
      </c>
      <c r="F46" s="74">
        <v>6</v>
      </c>
      <c r="G46" s="74">
        <v>1</v>
      </c>
      <c r="H46" s="74">
        <v>96518</v>
      </c>
      <c r="I46" s="74">
        <f t="shared" si="0"/>
        <v>96518</v>
      </c>
      <c r="J46" s="74">
        <v>84891</v>
      </c>
      <c r="K46" s="74">
        <v>2512</v>
      </c>
      <c r="L46" s="74">
        <v>9115</v>
      </c>
      <c r="M46" s="74">
        <v>0</v>
      </c>
    </row>
    <row r="47" spans="1:13" ht="16.5" customHeight="1">
      <c r="A47" s="71" t="s">
        <v>2160</v>
      </c>
      <c r="B47" s="72" t="s">
        <v>2161</v>
      </c>
      <c r="C47" s="75" t="s">
        <v>4336</v>
      </c>
      <c r="D47" s="74">
        <v>0</v>
      </c>
      <c r="E47" s="74">
        <v>0</v>
      </c>
      <c r="F47" s="74">
        <v>0</v>
      </c>
      <c r="G47" s="74">
        <v>0</v>
      </c>
      <c r="H47" s="74">
        <v>1612741</v>
      </c>
      <c r="I47" s="74">
        <f t="shared" si="0"/>
        <v>1612741</v>
      </c>
      <c r="J47" s="74">
        <v>0</v>
      </c>
      <c r="K47" s="74">
        <v>0</v>
      </c>
      <c r="L47" s="74">
        <v>1612741</v>
      </c>
      <c r="M47" s="74">
        <v>0</v>
      </c>
    </row>
    <row r="48" spans="1:13" ht="16.5" customHeight="1">
      <c r="A48" s="71" t="s">
        <v>2160</v>
      </c>
      <c r="B48" s="72" t="s">
        <v>2161</v>
      </c>
      <c r="C48" s="75" t="s">
        <v>4340</v>
      </c>
      <c r="D48" s="74">
        <v>0</v>
      </c>
      <c r="E48" s="74">
        <v>0</v>
      </c>
      <c r="F48" s="74">
        <v>0</v>
      </c>
      <c r="G48" s="74">
        <v>0</v>
      </c>
      <c r="H48" s="74">
        <v>1767</v>
      </c>
      <c r="I48" s="74">
        <f t="shared" si="0"/>
        <v>1767</v>
      </c>
      <c r="J48" s="74">
        <v>0</v>
      </c>
      <c r="K48" s="74">
        <v>0</v>
      </c>
      <c r="L48" s="74">
        <v>1767</v>
      </c>
      <c r="M48" s="74">
        <v>0</v>
      </c>
    </row>
    <row r="49" spans="1:13" ht="16.5" customHeight="1">
      <c r="A49" s="71" t="s">
        <v>2160</v>
      </c>
      <c r="B49" s="72" t="s">
        <v>2161</v>
      </c>
      <c r="C49" s="75" t="s">
        <v>4343</v>
      </c>
      <c r="D49" s="74">
        <v>0</v>
      </c>
      <c r="E49" s="74">
        <v>0</v>
      </c>
      <c r="F49" s="74">
        <v>0</v>
      </c>
      <c r="G49" s="74">
        <v>0</v>
      </c>
      <c r="H49" s="74">
        <v>309146</v>
      </c>
      <c r="I49" s="74">
        <f t="shared" si="0"/>
        <v>309146</v>
      </c>
      <c r="J49" s="74">
        <v>0</v>
      </c>
      <c r="K49" s="74">
        <v>0</v>
      </c>
      <c r="L49" s="74">
        <v>309146</v>
      </c>
      <c r="M49" s="74">
        <v>0</v>
      </c>
    </row>
    <row r="50" spans="1:13" ht="16.5" customHeight="1">
      <c r="A50" s="71" t="s">
        <v>2172</v>
      </c>
      <c r="B50" s="72" t="s">
        <v>2173</v>
      </c>
      <c r="C50" s="75" t="s">
        <v>4342</v>
      </c>
      <c r="D50" s="74">
        <v>38393</v>
      </c>
      <c r="E50" s="74">
        <v>876</v>
      </c>
      <c r="F50" s="74">
        <v>0</v>
      </c>
      <c r="G50" s="74">
        <v>0</v>
      </c>
      <c r="H50" s="74">
        <v>244117</v>
      </c>
      <c r="I50" s="74">
        <f t="shared" si="0"/>
        <v>244117</v>
      </c>
      <c r="J50" s="74">
        <v>10151</v>
      </c>
      <c r="K50" s="74">
        <v>33480</v>
      </c>
      <c r="L50" s="74">
        <v>200486</v>
      </c>
      <c r="M50" s="74">
        <v>0</v>
      </c>
    </row>
    <row r="51" spans="1:13" ht="16.5" customHeight="1">
      <c r="A51" s="71" t="s">
        <v>2172</v>
      </c>
      <c r="B51" s="72" t="s">
        <v>2173</v>
      </c>
      <c r="C51" s="75" t="s">
        <v>4345</v>
      </c>
      <c r="D51" s="74">
        <v>170030</v>
      </c>
      <c r="E51" s="74">
        <v>800</v>
      </c>
      <c r="F51" s="74">
        <v>32</v>
      </c>
      <c r="G51" s="74">
        <v>16</v>
      </c>
      <c r="H51" s="74">
        <v>490292</v>
      </c>
      <c r="I51" s="74">
        <f t="shared" si="0"/>
        <v>490292</v>
      </c>
      <c r="J51" s="74">
        <v>45167</v>
      </c>
      <c r="K51" s="74">
        <v>2220</v>
      </c>
      <c r="L51" s="74">
        <v>442905</v>
      </c>
      <c r="M51" s="74">
        <v>0</v>
      </c>
    </row>
    <row r="52" spans="1:13" ht="16.5" customHeight="1">
      <c r="A52" s="71" t="s">
        <v>2181</v>
      </c>
      <c r="B52" s="72" t="s">
        <v>2182</v>
      </c>
      <c r="C52" s="75" t="s">
        <v>4342</v>
      </c>
      <c r="D52" s="74">
        <v>118708</v>
      </c>
      <c r="E52" s="74">
        <v>831</v>
      </c>
      <c r="F52" s="74">
        <v>14</v>
      </c>
      <c r="G52" s="74">
        <v>51</v>
      </c>
      <c r="H52" s="74">
        <v>98039</v>
      </c>
      <c r="I52" s="74">
        <f t="shared" si="0"/>
        <v>98039</v>
      </c>
      <c r="J52" s="74">
        <v>24181</v>
      </c>
      <c r="K52" s="74">
        <v>23070</v>
      </c>
      <c r="L52" s="74">
        <v>50788</v>
      </c>
      <c r="M52" s="74">
        <v>0</v>
      </c>
    </row>
    <row r="53" spans="1:13" ht="16.5" customHeight="1">
      <c r="A53" s="71" t="s">
        <v>2181</v>
      </c>
      <c r="B53" s="72" t="s">
        <v>2182</v>
      </c>
      <c r="C53" s="75" t="s">
        <v>4345</v>
      </c>
      <c r="D53" s="191">
        <v>24179</v>
      </c>
      <c r="E53" s="74">
        <v>0</v>
      </c>
      <c r="F53" s="74">
        <v>0</v>
      </c>
      <c r="G53" s="74">
        <v>0</v>
      </c>
      <c r="H53" s="74">
        <v>1103639</v>
      </c>
      <c r="I53" s="74">
        <f t="shared" si="0"/>
        <v>1103639</v>
      </c>
      <c r="J53" s="74">
        <v>6808</v>
      </c>
      <c r="K53" s="74">
        <v>3654</v>
      </c>
      <c r="L53" s="74">
        <v>1093177</v>
      </c>
      <c r="M53" s="74">
        <v>0</v>
      </c>
    </row>
    <row r="54" spans="1:13" ht="16.5" customHeight="1">
      <c r="A54" s="71" t="s">
        <v>2194</v>
      </c>
      <c r="B54" s="72" t="s">
        <v>2195</v>
      </c>
      <c r="C54" s="75" t="s">
        <v>4332</v>
      </c>
      <c r="D54" s="74">
        <v>91644</v>
      </c>
      <c r="E54" s="74">
        <v>640</v>
      </c>
      <c r="F54" s="74">
        <v>8</v>
      </c>
      <c r="G54" s="74">
        <v>0</v>
      </c>
      <c r="H54" s="74">
        <v>370855</v>
      </c>
      <c r="I54" s="74">
        <f t="shared" si="0"/>
        <v>370855</v>
      </c>
      <c r="J54" s="74">
        <v>342505</v>
      </c>
      <c r="K54" s="74">
        <v>2224</v>
      </c>
      <c r="L54" s="74">
        <v>26126</v>
      </c>
      <c r="M54" s="74">
        <v>0</v>
      </c>
    </row>
    <row r="55" spans="1:13" ht="16.5" customHeight="1">
      <c r="A55" s="77" t="s">
        <v>2204</v>
      </c>
      <c r="B55" s="78" t="s">
        <v>2205</v>
      </c>
      <c r="C55" s="79" t="s">
        <v>4336</v>
      </c>
      <c r="D55" s="80">
        <v>81293</v>
      </c>
      <c r="E55" s="80">
        <v>822</v>
      </c>
      <c r="F55" s="80">
        <v>0</v>
      </c>
      <c r="G55" s="80">
        <v>0</v>
      </c>
      <c r="H55" s="80">
        <v>96699</v>
      </c>
      <c r="I55" s="80">
        <f t="shared" si="0"/>
        <v>78199</v>
      </c>
      <c r="J55" s="80">
        <v>19368</v>
      </c>
      <c r="K55" s="80">
        <v>10350</v>
      </c>
      <c r="L55" s="80">
        <v>48481</v>
      </c>
      <c r="M55" s="80">
        <v>18500</v>
      </c>
    </row>
    <row r="56" spans="1:13" ht="16.5" customHeight="1">
      <c r="A56" s="71" t="s">
        <v>2211</v>
      </c>
      <c r="B56" s="72" t="s">
        <v>2212</v>
      </c>
      <c r="C56" s="75" t="s">
        <v>4349</v>
      </c>
      <c r="D56" s="74">
        <v>97670</v>
      </c>
      <c r="E56" s="74">
        <v>830</v>
      </c>
      <c r="F56" s="74">
        <v>32</v>
      </c>
      <c r="G56" s="74">
        <v>11</v>
      </c>
      <c r="H56" s="74">
        <v>712908</v>
      </c>
      <c r="I56" s="74">
        <f t="shared" si="0"/>
        <v>712908</v>
      </c>
      <c r="J56" s="74">
        <v>26373</v>
      </c>
      <c r="K56" s="74">
        <v>66783</v>
      </c>
      <c r="L56" s="74">
        <v>619752</v>
      </c>
      <c r="M56" s="74">
        <v>0</v>
      </c>
    </row>
    <row r="57" spans="1:13" ht="16.5" customHeight="1">
      <c r="A57" s="71" t="s">
        <v>2220</v>
      </c>
      <c r="B57" s="72" t="s">
        <v>2221</v>
      </c>
      <c r="C57" s="75" t="s">
        <v>4333</v>
      </c>
      <c r="D57" s="74">
        <v>140185</v>
      </c>
      <c r="E57" s="74">
        <v>1532</v>
      </c>
      <c r="F57" s="74">
        <v>59</v>
      </c>
      <c r="G57" s="74">
        <v>3</v>
      </c>
      <c r="H57" s="74">
        <v>306514</v>
      </c>
      <c r="I57" s="74">
        <f t="shared" si="0"/>
        <v>306514</v>
      </c>
      <c r="J57" s="74">
        <v>75327</v>
      </c>
      <c r="K57" s="74">
        <v>4977</v>
      </c>
      <c r="L57" s="74">
        <v>226210</v>
      </c>
      <c r="M57" s="74">
        <v>0</v>
      </c>
    </row>
    <row r="58" spans="1:13" ht="16.5" customHeight="1">
      <c r="A58" s="71" t="s">
        <v>2229</v>
      </c>
      <c r="B58" s="72" t="s">
        <v>2230</v>
      </c>
      <c r="C58" s="75" t="s">
        <v>4351</v>
      </c>
      <c r="D58" s="74">
        <v>88766</v>
      </c>
      <c r="E58" s="74">
        <v>1190</v>
      </c>
      <c r="F58" s="74">
        <v>148</v>
      </c>
      <c r="G58" s="74">
        <v>0</v>
      </c>
      <c r="H58" s="74">
        <v>716890</v>
      </c>
      <c r="I58" s="74">
        <f t="shared" si="0"/>
        <v>716890</v>
      </c>
      <c r="J58" s="74">
        <v>16941</v>
      </c>
      <c r="K58" s="74">
        <v>21766</v>
      </c>
      <c r="L58" s="74">
        <v>678183</v>
      </c>
      <c r="M58" s="74">
        <v>0</v>
      </c>
    </row>
    <row r="59" spans="1:13" ht="16.5" customHeight="1">
      <c r="A59" s="71" t="s">
        <v>2238</v>
      </c>
      <c r="B59" s="72" t="s">
        <v>2239</v>
      </c>
      <c r="C59" s="75" t="s">
        <v>4348</v>
      </c>
      <c r="D59" s="74">
        <v>169900</v>
      </c>
      <c r="E59" s="74">
        <v>1876</v>
      </c>
      <c r="F59" s="74">
        <v>110</v>
      </c>
      <c r="G59" s="74">
        <v>0</v>
      </c>
      <c r="H59" s="74">
        <v>200563</v>
      </c>
      <c r="I59" s="74">
        <f t="shared" si="0"/>
        <v>200563</v>
      </c>
      <c r="J59" s="74">
        <v>37843</v>
      </c>
      <c r="K59" s="74">
        <v>41741</v>
      </c>
      <c r="L59" s="74">
        <v>120979</v>
      </c>
      <c r="M59" s="74">
        <v>0</v>
      </c>
    </row>
    <row r="60" spans="1:13" ht="16.5" customHeight="1">
      <c r="A60" s="71" t="s">
        <v>2247</v>
      </c>
      <c r="B60" s="72" t="s">
        <v>2248</v>
      </c>
      <c r="C60" s="75" t="s">
        <v>4342</v>
      </c>
      <c r="D60" s="74">
        <v>150334</v>
      </c>
      <c r="E60" s="74">
        <v>1966</v>
      </c>
      <c r="F60" s="74">
        <v>0</v>
      </c>
      <c r="G60" s="74">
        <v>41</v>
      </c>
      <c r="H60" s="74">
        <v>232196</v>
      </c>
      <c r="I60" s="74">
        <f t="shared" si="0"/>
        <v>232196</v>
      </c>
      <c r="J60" s="74">
        <v>37845</v>
      </c>
      <c r="K60" s="74">
        <v>37229</v>
      </c>
      <c r="L60" s="74">
        <v>157122</v>
      </c>
      <c r="M60" s="74">
        <v>0</v>
      </c>
    </row>
    <row r="61" spans="1:13" ht="16.5" customHeight="1">
      <c r="A61" s="71" t="s">
        <v>2257</v>
      </c>
      <c r="B61" s="72" t="s">
        <v>2258</v>
      </c>
      <c r="C61" s="75" t="s">
        <v>4352</v>
      </c>
      <c r="D61" s="74">
        <v>85293</v>
      </c>
      <c r="E61" s="74">
        <v>1230</v>
      </c>
      <c r="F61" s="74">
        <v>50</v>
      </c>
      <c r="G61" s="74">
        <v>41</v>
      </c>
      <c r="H61" s="74">
        <v>575797</v>
      </c>
      <c r="I61" s="74">
        <f t="shared" si="0"/>
        <v>375797</v>
      </c>
      <c r="J61" s="74">
        <v>33593</v>
      </c>
      <c r="K61" s="74">
        <v>8000</v>
      </c>
      <c r="L61" s="74">
        <v>334204</v>
      </c>
      <c r="M61" s="74">
        <v>200000</v>
      </c>
    </row>
    <row r="62" spans="1:13" ht="16.5" customHeight="1">
      <c r="A62" s="71" t="s">
        <v>2265</v>
      </c>
      <c r="B62" s="72" t="s">
        <v>2266</v>
      </c>
      <c r="C62" s="75" t="s">
        <v>4337</v>
      </c>
      <c r="D62" s="74">
        <v>98053</v>
      </c>
      <c r="E62" s="74">
        <v>1666</v>
      </c>
      <c r="F62" s="74">
        <v>0</v>
      </c>
      <c r="G62" s="74">
        <v>15</v>
      </c>
      <c r="H62" s="74">
        <v>118519</v>
      </c>
      <c r="I62" s="74">
        <f t="shared" si="0"/>
        <v>118519</v>
      </c>
      <c r="J62" s="74">
        <v>30704</v>
      </c>
      <c r="K62" s="74">
        <v>13788</v>
      </c>
      <c r="L62" s="74">
        <v>74027</v>
      </c>
      <c r="M62" s="74">
        <v>0</v>
      </c>
    </row>
    <row r="63" spans="1:13" ht="16.5" customHeight="1">
      <c r="A63" s="71" t="s">
        <v>2271</v>
      </c>
      <c r="B63" s="72" t="s">
        <v>2272</v>
      </c>
      <c r="C63" s="75" t="s">
        <v>4332</v>
      </c>
      <c r="D63" s="74">
        <v>79372</v>
      </c>
      <c r="E63" s="74">
        <v>1381</v>
      </c>
      <c r="F63" s="74">
        <v>0</v>
      </c>
      <c r="G63" s="74">
        <v>70</v>
      </c>
      <c r="H63" s="74">
        <v>81247</v>
      </c>
      <c r="I63" s="74">
        <f t="shared" si="0"/>
        <v>79765</v>
      </c>
      <c r="J63" s="74">
        <v>16947</v>
      </c>
      <c r="K63" s="74">
        <v>12666</v>
      </c>
      <c r="L63" s="74">
        <v>50152</v>
      </c>
      <c r="M63" s="74">
        <v>1482</v>
      </c>
    </row>
    <row r="64" spans="1:13" ht="16.5" customHeight="1">
      <c r="A64" s="71" t="s">
        <v>2278</v>
      </c>
      <c r="B64" s="72" t="s">
        <v>2279</v>
      </c>
      <c r="C64" s="75" t="s">
        <v>4334</v>
      </c>
      <c r="D64" s="74">
        <v>71067</v>
      </c>
      <c r="E64" s="74">
        <v>1513</v>
      </c>
      <c r="F64" s="74">
        <v>80</v>
      </c>
      <c r="G64" s="74">
        <v>1</v>
      </c>
      <c r="H64" s="74">
        <v>91614</v>
      </c>
      <c r="I64" s="74">
        <f t="shared" si="0"/>
        <v>91614</v>
      </c>
      <c r="J64" s="74">
        <v>17167</v>
      </c>
      <c r="K64" s="74">
        <v>15813</v>
      </c>
      <c r="L64" s="74">
        <v>58634</v>
      </c>
      <c r="M64" s="74">
        <v>0</v>
      </c>
    </row>
    <row r="65" spans="1:13" ht="16.5" customHeight="1">
      <c r="A65" s="71" t="s">
        <v>2286</v>
      </c>
      <c r="B65" s="72" t="s">
        <v>2287</v>
      </c>
      <c r="C65" s="75" t="s">
        <v>4338</v>
      </c>
      <c r="D65" s="74">
        <v>97531</v>
      </c>
      <c r="E65" s="74">
        <v>1742</v>
      </c>
      <c r="F65" s="74">
        <v>0</v>
      </c>
      <c r="G65" s="74">
        <v>27</v>
      </c>
      <c r="H65" s="74">
        <v>99991</v>
      </c>
      <c r="I65" s="74">
        <f t="shared" si="0"/>
        <v>99991</v>
      </c>
      <c r="J65" s="74">
        <v>25080</v>
      </c>
      <c r="K65" s="74">
        <v>16083</v>
      </c>
      <c r="L65" s="74">
        <v>58828</v>
      </c>
      <c r="M65" s="74">
        <v>0</v>
      </c>
    </row>
    <row r="66" spans="1:13" ht="16.5" customHeight="1">
      <c r="A66" s="71" t="s">
        <v>2295</v>
      </c>
      <c r="B66" s="72" t="s">
        <v>2296</v>
      </c>
      <c r="C66" s="75" t="s">
        <v>4350</v>
      </c>
      <c r="D66" s="74">
        <v>142282</v>
      </c>
      <c r="E66" s="74">
        <v>2899</v>
      </c>
      <c r="F66" s="74">
        <v>22</v>
      </c>
      <c r="G66" s="74">
        <v>6</v>
      </c>
      <c r="H66" s="74">
        <v>237401</v>
      </c>
      <c r="I66" s="74">
        <f t="shared" si="0"/>
        <v>237401</v>
      </c>
      <c r="J66" s="74">
        <v>31937</v>
      </c>
      <c r="K66" s="74">
        <v>34126</v>
      </c>
      <c r="L66" s="74">
        <v>171338</v>
      </c>
      <c r="M66" s="74">
        <v>0</v>
      </c>
    </row>
    <row r="67" spans="1:13" ht="16.5" customHeight="1">
      <c r="A67" s="71" t="s">
        <v>2302</v>
      </c>
      <c r="B67" s="72" t="s">
        <v>2303</v>
      </c>
      <c r="C67" s="75" t="s">
        <v>4353</v>
      </c>
      <c r="D67" s="74">
        <v>88396</v>
      </c>
      <c r="E67" s="74">
        <v>640</v>
      </c>
      <c r="F67" s="74">
        <v>20</v>
      </c>
      <c r="G67" s="74">
        <v>29</v>
      </c>
      <c r="H67" s="74">
        <v>414740</v>
      </c>
      <c r="I67" s="74">
        <f t="shared" si="0"/>
        <v>414740</v>
      </c>
      <c r="J67" s="74">
        <v>17247</v>
      </c>
      <c r="K67" s="74">
        <v>16552</v>
      </c>
      <c r="L67" s="74">
        <v>380941</v>
      </c>
      <c r="M67" s="74">
        <v>0</v>
      </c>
    </row>
    <row r="68" spans="1:13" ht="16.5" customHeight="1">
      <c r="A68" s="71" t="s">
        <v>2310</v>
      </c>
      <c r="B68" s="72" t="s">
        <v>2311</v>
      </c>
      <c r="C68" s="75" t="s">
        <v>4354</v>
      </c>
      <c r="D68" s="74">
        <v>112516</v>
      </c>
      <c r="E68" s="74">
        <v>68</v>
      </c>
      <c r="F68" s="74">
        <v>0</v>
      </c>
      <c r="G68" s="74">
        <v>0</v>
      </c>
      <c r="H68" s="74">
        <v>327472</v>
      </c>
      <c r="I68" s="74">
        <f t="shared" si="0"/>
        <v>327472</v>
      </c>
      <c r="J68" s="74">
        <v>25285</v>
      </c>
      <c r="K68" s="74">
        <v>28634</v>
      </c>
      <c r="L68" s="74">
        <v>273553</v>
      </c>
      <c r="M68" s="74">
        <v>0</v>
      </c>
    </row>
    <row r="69" spans="1:13" ht="16.5" customHeight="1">
      <c r="A69" s="81" t="s">
        <v>2318</v>
      </c>
      <c r="B69" s="82" t="s">
        <v>4355</v>
      </c>
      <c r="C69" s="83" t="s">
        <v>4340</v>
      </c>
      <c r="D69" s="84">
        <v>122635</v>
      </c>
      <c r="E69" s="84">
        <v>1224</v>
      </c>
      <c r="F69" s="84">
        <v>38</v>
      </c>
      <c r="G69" s="84">
        <v>12</v>
      </c>
      <c r="H69" s="84">
        <v>601469</v>
      </c>
      <c r="I69" s="84">
        <f t="shared" si="0"/>
        <v>589469</v>
      </c>
      <c r="J69" s="74">
        <v>42937</v>
      </c>
      <c r="K69" s="84">
        <v>69600</v>
      </c>
      <c r="L69" s="84">
        <v>476932</v>
      </c>
      <c r="M69" s="84">
        <v>12000</v>
      </c>
    </row>
    <row r="70" spans="1:13" ht="16.5" customHeight="1">
      <c r="A70" s="81" t="s">
        <v>2325</v>
      </c>
      <c r="B70" s="82" t="s">
        <v>2326</v>
      </c>
      <c r="C70" s="83" t="s">
        <v>4338</v>
      </c>
      <c r="D70" s="84">
        <v>69157</v>
      </c>
      <c r="E70" s="84">
        <v>736</v>
      </c>
      <c r="F70" s="84">
        <v>14</v>
      </c>
      <c r="G70" s="84">
        <v>28</v>
      </c>
      <c r="H70" s="84">
        <v>128437</v>
      </c>
      <c r="I70" s="84">
        <f aca="true" t="shared" si="1" ref="I70:I133">J70+K70+L70</f>
        <v>124450</v>
      </c>
      <c r="J70" s="74">
        <v>27782</v>
      </c>
      <c r="K70" s="84">
        <v>86711</v>
      </c>
      <c r="L70" s="84">
        <v>9957</v>
      </c>
      <c r="M70" s="84">
        <v>3987</v>
      </c>
    </row>
    <row r="71" spans="1:13" ht="16.5" customHeight="1">
      <c r="A71" s="81" t="s">
        <v>2325</v>
      </c>
      <c r="B71" s="82" t="s">
        <v>2326</v>
      </c>
      <c r="C71" s="83" t="s">
        <v>4341</v>
      </c>
      <c r="D71" s="84">
        <v>39913</v>
      </c>
      <c r="E71" s="84">
        <v>293</v>
      </c>
      <c r="F71" s="84">
        <v>0</v>
      </c>
      <c r="G71" s="84">
        <v>0</v>
      </c>
      <c r="H71" s="84">
        <v>231103</v>
      </c>
      <c r="I71" s="84">
        <f t="shared" si="1"/>
        <v>231103</v>
      </c>
      <c r="J71" s="74">
        <v>17815</v>
      </c>
      <c r="K71" s="84">
        <v>28794</v>
      </c>
      <c r="L71" s="84">
        <v>184494</v>
      </c>
      <c r="M71" s="84">
        <v>0</v>
      </c>
    </row>
    <row r="72" spans="1:13" ht="16.5" customHeight="1">
      <c r="A72" s="192"/>
      <c r="B72" s="193" t="s">
        <v>4356</v>
      </c>
      <c r="C72" s="194"/>
      <c r="D72" s="195">
        <v>10340415</v>
      </c>
      <c r="E72" s="195">
        <v>117117</v>
      </c>
      <c r="F72" s="195">
        <v>2446</v>
      </c>
      <c r="G72" s="195">
        <v>3520</v>
      </c>
      <c r="H72" s="195">
        <v>40641335</v>
      </c>
      <c r="I72" s="195">
        <f t="shared" si="1"/>
        <v>33792585</v>
      </c>
      <c r="J72" s="195">
        <v>3425692</v>
      </c>
      <c r="K72" s="195">
        <v>1554587</v>
      </c>
      <c r="L72" s="195">
        <v>28812306</v>
      </c>
      <c r="M72" s="195">
        <v>6848750</v>
      </c>
    </row>
    <row r="73" spans="1:13" ht="16.5" customHeight="1">
      <c r="A73" s="81" t="s">
        <v>2330</v>
      </c>
      <c r="B73" s="82" t="s">
        <v>2331</v>
      </c>
      <c r="C73" s="83" t="s">
        <v>4338</v>
      </c>
      <c r="D73" s="84">
        <v>291828</v>
      </c>
      <c r="E73" s="84">
        <v>4473</v>
      </c>
      <c r="F73" s="84">
        <v>71</v>
      </c>
      <c r="G73" s="84">
        <v>349</v>
      </c>
      <c r="H73" s="84">
        <v>1334789</v>
      </c>
      <c r="I73" s="84">
        <f t="shared" si="1"/>
        <v>1334789</v>
      </c>
      <c r="J73" s="74">
        <v>94890</v>
      </c>
      <c r="K73" s="84">
        <v>43600</v>
      </c>
      <c r="L73" s="84">
        <v>1196299</v>
      </c>
      <c r="M73" s="84">
        <v>0</v>
      </c>
    </row>
    <row r="74" spans="1:13" ht="16.5" customHeight="1">
      <c r="A74" s="81" t="s">
        <v>2339</v>
      </c>
      <c r="B74" s="82" t="s">
        <v>2340</v>
      </c>
      <c r="C74" s="83" t="s">
        <v>4336</v>
      </c>
      <c r="D74" s="84">
        <v>333587</v>
      </c>
      <c r="E74" s="84">
        <v>4304</v>
      </c>
      <c r="F74" s="84">
        <v>122</v>
      </c>
      <c r="G74" s="84">
        <v>0</v>
      </c>
      <c r="H74" s="84">
        <v>343457</v>
      </c>
      <c r="I74" s="84">
        <f t="shared" si="1"/>
        <v>343457</v>
      </c>
      <c r="J74" s="74">
        <v>73126</v>
      </c>
      <c r="K74" s="84">
        <v>45210</v>
      </c>
      <c r="L74" s="84">
        <v>225121</v>
      </c>
      <c r="M74" s="84">
        <v>0</v>
      </c>
    </row>
    <row r="75" spans="1:13" ht="16.5" customHeight="1">
      <c r="A75" s="81" t="s">
        <v>2352</v>
      </c>
      <c r="B75" s="82" t="s">
        <v>2353</v>
      </c>
      <c r="C75" s="83" t="s">
        <v>4332</v>
      </c>
      <c r="D75" s="84">
        <v>152280</v>
      </c>
      <c r="E75" s="84">
        <v>1407</v>
      </c>
      <c r="F75" s="84">
        <v>29</v>
      </c>
      <c r="G75" s="84">
        <v>54</v>
      </c>
      <c r="H75" s="84">
        <v>158084</v>
      </c>
      <c r="I75" s="84">
        <f t="shared" si="1"/>
        <v>95987</v>
      </c>
      <c r="J75" s="74">
        <v>14082</v>
      </c>
      <c r="K75" s="84">
        <v>23425</v>
      </c>
      <c r="L75" s="84">
        <v>58480</v>
      </c>
      <c r="M75" s="84">
        <v>62097</v>
      </c>
    </row>
    <row r="76" spans="1:13" ht="16.5" customHeight="1">
      <c r="A76" s="81" t="s">
        <v>2360</v>
      </c>
      <c r="B76" s="82" t="s">
        <v>2361</v>
      </c>
      <c r="C76" s="83" t="s">
        <v>4340</v>
      </c>
      <c r="D76" s="84">
        <v>256144</v>
      </c>
      <c r="E76" s="84">
        <v>3821</v>
      </c>
      <c r="F76" s="84">
        <v>64</v>
      </c>
      <c r="G76" s="84">
        <v>39</v>
      </c>
      <c r="H76" s="84">
        <v>280762</v>
      </c>
      <c r="I76" s="84">
        <f t="shared" si="1"/>
        <v>280762</v>
      </c>
      <c r="J76" s="74">
        <v>53526</v>
      </c>
      <c r="K76" s="84">
        <v>49495</v>
      </c>
      <c r="L76" s="84">
        <v>177741</v>
      </c>
      <c r="M76" s="84">
        <v>0</v>
      </c>
    </row>
    <row r="77" spans="1:13" ht="16.5" customHeight="1">
      <c r="A77" s="81" t="s">
        <v>2367</v>
      </c>
      <c r="B77" s="82" t="s">
        <v>2368</v>
      </c>
      <c r="C77" s="83" t="s">
        <v>4332</v>
      </c>
      <c r="D77" s="84">
        <v>13633</v>
      </c>
      <c r="E77" s="84">
        <v>0</v>
      </c>
      <c r="F77" s="84">
        <v>0</v>
      </c>
      <c r="G77" s="84">
        <v>4</v>
      </c>
      <c r="H77" s="84">
        <v>3249</v>
      </c>
      <c r="I77" s="84">
        <f t="shared" si="1"/>
        <v>3249</v>
      </c>
      <c r="J77" s="74">
        <v>3236</v>
      </c>
      <c r="K77" s="84">
        <v>0</v>
      </c>
      <c r="L77" s="84">
        <v>13</v>
      </c>
      <c r="M77" s="84">
        <v>0</v>
      </c>
    </row>
    <row r="78" spans="1:13" ht="16.5" customHeight="1">
      <c r="A78" s="81" t="s">
        <v>2367</v>
      </c>
      <c r="B78" s="82" t="s">
        <v>2368</v>
      </c>
      <c r="C78" s="83" t="s">
        <v>4336</v>
      </c>
      <c r="D78" s="84">
        <v>215710</v>
      </c>
      <c r="E78" s="84">
        <v>3494</v>
      </c>
      <c r="F78" s="84">
        <v>96</v>
      </c>
      <c r="G78" s="84">
        <v>32</v>
      </c>
      <c r="H78" s="84">
        <v>216511</v>
      </c>
      <c r="I78" s="84">
        <f t="shared" si="1"/>
        <v>216511</v>
      </c>
      <c r="J78" s="74">
        <v>32723</v>
      </c>
      <c r="K78" s="84">
        <v>28158</v>
      </c>
      <c r="L78" s="84">
        <v>155630</v>
      </c>
      <c r="M78" s="84">
        <v>0</v>
      </c>
    </row>
    <row r="79" spans="1:13" ht="16.5" customHeight="1">
      <c r="A79" s="81" t="s">
        <v>2367</v>
      </c>
      <c r="B79" s="82" t="s">
        <v>2368</v>
      </c>
      <c r="C79" s="83" t="s">
        <v>4333</v>
      </c>
      <c r="D79" s="84">
        <v>41332</v>
      </c>
      <c r="E79" s="84">
        <v>818</v>
      </c>
      <c r="F79" s="84">
        <v>49</v>
      </c>
      <c r="G79" s="84">
        <v>6</v>
      </c>
      <c r="H79" s="84">
        <v>402765</v>
      </c>
      <c r="I79" s="84">
        <f t="shared" si="1"/>
        <v>402765</v>
      </c>
      <c r="J79" s="74">
        <v>7168</v>
      </c>
      <c r="K79" s="84">
        <v>19392</v>
      </c>
      <c r="L79" s="84">
        <v>376205</v>
      </c>
      <c r="M79" s="84">
        <v>0</v>
      </c>
    </row>
    <row r="80" spans="1:13" ht="16.5" customHeight="1">
      <c r="A80" s="85" t="s">
        <v>2378</v>
      </c>
      <c r="B80" s="86" t="s">
        <v>2379</v>
      </c>
      <c r="C80" s="87" t="s">
        <v>4332</v>
      </c>
      <c r="D80" s="88">
        <v>227813</v>
      </c>
      <c r="E80" s="88">
        <v>3848</v>
      </c>
      <c r="F80" s="88">
        <v>66</v>
      </c>
      <c r="G80" s="88">
        <v>72</v>
      </c>
      <c r="H80" s="88">
        <v>232963</v>
      </c>
      <c r="I80" s="88">
        <f t="shared" si="1"/>
        <v>232963</v>
      </c>
      <c r="J80" s="80">
        <v>112595</v>
      </c>
      <c r="K80" s="88">
        <v>4376</v>
      </c>
      <c r="L80" s="88">
        <v>115992</v>
      </c>
      <c r="M80" s="88">
        <v>0</v>
      </c>
    </row>
    <row r="81" spans="1:13" ht="16.5" customHeight="1">
      <c r="A81" s="81" t="s">
        <v>2378</v>
      </c>
      <c r="B81" s="82" t="s">
        <v>2379</v>
      </c>
      <c r="C81" s="83" t="s">
        <v>4336</v>
      </c>
      <c r="D81" s="84">
        <v>0</v>
      </c>
      <c r="E81" s="84">
        <v>0</v>
      </c>
      <c r="F81" s="84">
        <v>0</v>
      </c>
      <c r="G81" s="84">
        <v>0</v>
      </c>
      <c r="H81" s="84">
        <v>918310</v>
      </c>
      <c r="I81" s="84">
        <f t="shared" si="1"/>
        <v>0</v>
      </c>
      <c r="J81" s="74">
        <v>0</v>
      </c>
      <c r="K81" s="84">
        <v>0</v>
      </c>
      <c r="L81" s="84">
        <v>0</v>
      </c>
      <c r="M81" s="84">
        <v>918310</v>
      </c>
    </row>
    <row r="82" spans="1:13" ht="16.5" customHeight="1">
      <c r="A82" s="81" t="s">
        <v>2394</v>
      </c>
      <c r="B82" s="82" t="s">
        <v>2395</v>
      </c>
      <c r="C82" s="83" t="s">
        <v>4338</v>
      </c>
      <c r="D82" s="84">
        <v>318790</v>
      </c>
      <c r="E82" s="84">
        <v>4315</v>
      </c>
      <c r="F82" s="84">
        <v>26</v>
      </c>
      <c r="G82" s="84">
        <v>45</v>
      </c>
      <c r="H82" s="84">
        <v>224334</v>
      </c>
      <c r="I82" s="84">
        <f t="shared" si="1"/>
        <v>224334</v>
      </c>
      <c r="J82" s="74">
        <v>47375</v>
      </c>
      <c r="K82" s="84">
        <v>39297</v>
      </c>
      <c r="L82" s="84">
        <v>137662</v>
      </c>
      <c r="M82" s="84">
        <v>0</v>
      </c>
    </row>
    <row r="83" spans="1:13" ht="16.5" customHeight="1">
      <c r="A83" s="81" t="s">
        <v>2404</v>
      </c>
      <c r="B83" s="82" t="s">
        <v>2405</v>
      </c>
      <c r="C83" s="83" t="s">
        <v>4354</v>
      </c>
      <c r="D83" s="84">
        <v>179724</v>
      </c>
      <c r="E83" s="84">
        <v>3026</v>
      </c>
      <c r="F83" s="84">
        <v>72</v>
      </c>
      <c r="G83" s="84">
        <v>1</v>
      </c>
      <c r="H83" s="84">
        <v>299542</v>
      </c>
      <c r="I83" s="84">
        <f t="shared" si="1"/>
        <v>299542</v>
      </c>
      <c r="J83" s="74">
        <v>50224</v>
      </c>
      <c r="K83" s="84">
        <v>64859</v>
      </c>
      <c r="L83" s="84">
        <v>184459</v>
      </c>
      <c r="M83" s="84">
        <v>0</v>
      </c>
    </row>
    <row r="84" spans="1:13" ht="16.5" customHeight="1">
      <c r="A84" s="81" t="s">
        <v>2415</v>
      </c>
      <c r="B84" s="82" t="s">
        <v>2416</v>
      </c>
      <c r="C84" s="83" t="s">
        <v>4340</v>
      </c>
      <c r="D84" s="84">
        <v>410500</v>
      </c>
      <c r="E84" s="84">
        <v>6452</v>
      </c>
      <c r="F84" s="84">
        <v>144</v>
      </c>
      <c r="G84" s="84">
        <v>0</v>
      </c>
      <c r="H84" s="84">
        <v>371309</v>
      </c>
      <c r="I84" s="84">
        <f t="shared" si="1"/>
        <v>371309</v>
      </c>
      <c r="J84" s="74">
        <v>61751</v>
      </c>
      <c r="K84" s="84">
        <v>42229</v>
      </c>
      <c r="L84" s="84">
        <v>267329</v>
      </c>
      <c r="M84" s="84">
        <v>0</v>
      </c>
    </row>
    <row r="85" spans="1:13" ht="16.5" customHeight="1">
      <c r="A85" s="81" t="s">
        <v>2429</v>
      </c>
      <c r="B85" s="82" t="s">
        <v>2430</v>
      </c>
      <c r="C85" s="83" t="s">
        <v>4340</v>
      </c>
      <c r="D85" s="84">
        <v>173672</v>
      </c>
      <c r="E85" s="84">
        <v>1950</v>
      </c>
      <c r="F85" s="84">
        <v>24</v>
      </c>
      <c r="G85" s="84">
        <v>39</v>
      </c>
      <c r="H85" s="84">
        <v>239100</v>
      </c>
      <c r="I85" s="84">
        <f t="shared" si="1"/>
        <v>239100</v>
      </c>
      <c r="J85" s="74">
        <v>29283</v>
      </c>
      <c r="K85" s="84">
        <v>18670</v>
      </c>
      <c r="L85" s="84">
        <v>191147</v>
      </c>
      <c r="M85" s="84">
        <v>0</v>
      </c>
    </row>
    <row r="86" spans="1:13" ht="16.5" customHeight="1">
      <c r="A86" s="81" t="s">
        <v>2436</v>
      </c>
      <c r="B86" s="82" t="s">
        <v>2437</v>
      </c>
      <c r="C86" s="83" t="s">
        <v>4334</v>
      </c>
      <c r="D86" s="84">
        <v>125471</v>
      </c>
      <c r="E86" s="84">
        <v>2951</v>
      </c>
      <c r="F86" s="84">
        <v>3</v>
      </c>
      <c r="G86" s="84">
        <v>0</v>
      </c>
      <c r="H86" s="84">
        <v>203768</v>
      </c>
      <c r="I86" s="84">
        <f t="shared" si="1"/>
        <v>203768</v>
      </c>
      <c r="J86" s="74">
        <v>29917</v>
      </c>
      <c r="K86" s="84">
        <v>40800</v>
      </c>
      <c r="L86" s="84">
        <v>133051</v>
      </c>
      <c r="M86" s="84">
        <v>0</v>
      </c>
    </row>
    <row r="87" spans="1:13" ht="16.5" customHeight="1">
      <c r="A87" s="81" t="s">
        <v>2446</v>
      </c>
      <c r="B87" s="82" t="s">
        <v>2447</v>
      </c>
      <c r="C87" s="83" t="s">
        <v>4346</v>
      </c>
      <c r="D87" s="84">
        <v>198733</v>
      </c>
      <c r="E87" s="84">
        <v>2177</v>
      </c>
      <c r="F87" s="84">
        <v>38</v>
      </c>
      <c r="G87" s="84">
        <v>20</v>
      </c>
      <c r="H87" s="84">
        <v>238147</v>
      </c>
      <c r="I87" s="84">
        <f t="shared" si="1"/>
        <v>238147</v>
      </c>
      <c r="J87" s="74">
        <v>30322</v>
      </c>
      <c r="K87" s="84">
        <v>27334</v>
      </c>
      <c r="L87" s="84">
        <v>180491</v>
      </c>
      <c r="M87" s="84">
        <v>0</v>
      </c>
    </row>
    <row r="88" spans="1:13" ht="16.5" customHeight="1">
      <c r="A88" s="81" t="s">
        <v>2455</v>
      </c>
      <c r="B88" s="82" t="s">
        <v>2456</v>
      </c>
      <c r="C88" s="83" t="s">
        <v>4336</v>
      </c>
      <c r="D88" s="84">
        <v>45054</v>
      </c>
      <c r="E88" s="84">
        <v>892</v>
      </c>
      <c r="F88" s="84">
        <v>0</v>
      </c>
      <c r="G88" s="84">
        <v>0</v>
      </c>
      <c r="H88" s="84">
        <v>306760</v>
      </c>
      <c r="I88" s="84">
        <f t="shared" si="1"/>
        <v>300296</v>
      </c>
      <c r="J88" s="74">
        <v>126506</v>
      </c>
      <c r="K88" s="84">
        <v>10525</v>
      </c>
      <c r="L88" s="84">
        <v>163265</v>
      </c>
      <c r="M88" s="84">
        <v>6464</v>
      </c>
    </row>
    <row r="89" spans="1:13" ht="16.5" customHeight="1">
      <c r="A89" s="81" t="s">
        <v>2460</v>
      </c>
      <c r="B89" s="82" t="s">
        <v>2461</v>
      </c>
      <c r="C89" s="83" t="s">
        <v>4345</v>
      </c>
      <c r="D89" s="84">
        <v>390760</v>
      </c>
      <c r="E89" s="84">
        <v>6506</v>
      </c>
      <c r="F89" s="84">
        <v>72</v>
      </c>
      <c r="G89" s="84">
        <v>28</v>
      </c>
      <c r="H89" s="84">
        <v>289033</v>
      </c>
      <c r="I89" s="84">
        <f t="shared" si="1"/>
        <v>289033</v>
      </c>
      <c r="J89" s="74">
        <v>54441</v>
      </c>
      <c r="K89" s="84">
        <v>43708</v>
      </c>
      <c r="L89" s="84">
        <v>190884</v>
      </c>
      <c r="M89" s="84">
        <v>0</v>
      </c>
    </row>
    <row r="90" spans="1:13" ht="16.5" customHeight="1">
      <c r="A90" s="81" t="s">
        <v>2470</v>
      </c>
      <c r="B90" s="82" t="s">
        <v>2471</v>
      </c>
      <c r="C90" s="83" t="s">
        <v>4332</v>
      </c>
      <c r="D90" s="84">
        <v>78005</v>
      </c>
      <c r="E90" s="84">
        <v>476</v>
      </c>
      <c r="F90" s="84">
        <v>0</v>
      </c>
      <c r="G90" s="84">
        <v>12</v>
      </c>
      <c r="H90" s="84">
        <v>77626</v>
      </c>
      <c r="I90" s="84">
        <f t="shared" si="1"/>
        <v>77626</v>
      </c>
      <c r="J90" s="74">
        <v>43993</v>
      </c>
      <c r="K90" s="84">
        <v>7115</v>
      </c>
      <c r="L90" s="84">
        <v>26518</v>
      </c>
      <c r="M90" s="84">
        <v>0</v>
      </c>
    </row>
    <row r="91" spans="1:13" ht="16.5" customHeight="1">
      <c r="A91" s="81" t="s">
        <v>2470</v>
      </c>
      <c r="B91" s="82" t="s">
        <v>2471</v>
      </c>
      <c r="C91" s="83" t="s">
        <v>4336</v>
      </c>
      <c r="D91" s="84">
        <v>24710</v>
      </c>
      <c r="E91" s="84">
        <v>214</v>
      </c>
      <c r="F91" s="84">
        <v>0</v>
      </c>
      <c r="G91" s="84">
        <v>2</v>
      </c>
      <c r="H91" s="84">
        <v>200734</v>
      </c>
      <c r="I91" s="84">
        <f t="shared" si="1"/>
        <v>200734</v>
      </c>
      <c r="J91" s="74">
        <v>9096</v>
      </c>
      <c r="K91" s="84">
        <v>0</v>
      </c>
      <c r="L91" s="84">
        <v>191638</v>
      </c>
      <c r="M91" s="84">
        <v>0</v>
      </c>
    </row>
    <row r="92" spans="1:13" ht="16.5" customHeight="1">
      <c r="A92" s="81" t="s">
        <v>2479</v>
      </c>
      <c r="B92" s="82" t="s">
        <v>2480</v>
      </c>
      <c r="C92" s="83" t="s">
        <v>4332</v>
      </c>
      <c r="D92" s="84">
        <v>64007</v>
      </c>
      <c r="E92" s="84">
        <v>842</v>
      </c>
      <c r="F92" s="84">
        <v>0</v>
      </c>
      <c r="G92" s="84">
        <v>0</v>
      </c>
      <c r="H92" s="84">
        <v>42315</v>
      </c>
      <c r="I92" s="84">
        <f t="shared" si="1"/>
        <v>42315</v>
      </c>
      <c r="J92" s="74">
        <v>14083</v>
      </c>
      <c r="K92" s="84">
        <v>8262</v>
      </c>
      <c r="L92" s="84">
        <v>19970</v>
      </c>
      <c r="M92" s="84">
        <v>0</v>
      </c>
    </row>
    <row r="93" spans="1:13" ht="16.5" customHeight="1">
      <c r="A93" s="81" t="s">
        <v>2479</v>
      </c>
      <c r="B93" s="82" t="s">
        <v>2480</v>
      </c>
      <c r="C93" s="83" t="s">
        <v>4357</v>
      </c>
      <c r="D93" s="84">
        <v>405</v>
      </c>
      <c r="E93" s="84">
        <v>0</v>
      </c>
      <c r="F93" s="84">
        <v>0</v>
      </c>
      <c r="G93" s="84">
        <v>0</v>
      </c>
      <c r="H93" s="84">
        <v>151875</v>
      </c>
      <c r="I93" s="84">
        <f t="shared" si="1"/>
        <v>1875</v>
      </c>
      <c r="J93" s="74">
        <v>800</v>
      </c>
      <c r="K93" s="84">
        <v>875</v>
      </c>
      <c r="L93" s="84">
        <v>200</v>
      </c>
      <c r="M93" s="84">
        <v>150000</v>
      </c>
    </row>
    <row r="94" spans="1:13" ht="16.5" customHeight="1">
      <c r="A94" s="81" t="s">
        <v>2479</v>
      </c>
      <c r="B94" s="82" t="s">
        <v>2480</v>
      </c>
      <c r="C94" s="83" t="s">
        <v>4340</v>
      </c>
      <c r="D94" s="84">
        <v>136753</v>
      </c>
      <c r="E94" s="84">
        <v>1932</v>
      </c>
      <c r="F94" s="84">
        <v>13</v>
      </c>
      <c r="G94" s="84">
        <v>0</v>
      </c>
      <c r="H94" s="84">
        <v>188464</v>
      </c>
      <c r="I94" s="84">
        <f t="shared" si="1"/>
        <v>188464</v>
      </c>
      <c r="J94" s="74">
        <v>19036</v>
      </c>
      <c r="K94" s="84">
        <v>15062</v>
      </c>
      <c r="L94" s="84">
        <v>154366</v>
      </c>
      <c r="M94" s="84">
        <v>0</v>
      </c>
    </row>
    <row r="95" spans="1:13" ht="16.5" customHeight="1">
      <c r="A95" s="81" t="s">
        <v>2488</v>
      </c>
      <c r="B95" s="82" t="s">
        <v>2489</v>
      </c>
      <c r="C95" s="83" t="s">
        <v>4332</v>
      </c>
      <c r="D95" s="84">
        <v>84471</v>
      </c>
      <c r="E95" s="84">
        <v>958</v>
      </c>
      <c r="F95" s="84">
        <v>0</v>
      </c>
      <c r="G95" s="84">
        <v>3</v>
      </c>
      <c r="H95" s="84">
        <v>388336</v>
      </c>
      <c r="I95" s="84">
        <f t="shared" si="1"/>
        <v>42039</v>
      </c>
      <c r="J95" s="74">
        <v>16154</v>
      </c>
      <c r="K95" s="84">
        <v>4683</v>
      </c>
      <c r="L95" s="84">
        <v>21202</v>
      </c>
      <c r="M95" s="84">
        <v>346297</v>
      </c>
    </row>
    <row r="96" spans="1:13" ht="16.5" customHeight="1">
      <c r="A96" s="81" t="s">
        <v>2488</v>
      </c>
      <c r="B96" s="82" t="s">
        <v>2489</v>
      </c>
      <c r="C96" s="83" t="s">
        <v>4345</v>
      </c>
      <c r="D96" s="84">
        <v>57153</v>
      </c>
      <c r="E96" s="84">
        <v>2364</v>
      </c>
      <c r="F96" s="84">
        <v>24</v>
      </c>
      <c r="G96" s="84">
        <v>12</v>
      </c>
      <c r="H96" s="84">
        <v>150000</v>
      </c>
      <c r="I96" s="84">
        <f t="shared" si="1"/>
        <v>150000</v>
      </c>
      <c r="J96" s="74">
        <v>15249</v>
      </c>
      <c r="K96" s="84">
        <v>2025</v>
      </c>
      <c r="L96" s="84">
        <v>132726</v>
      </c>
      <c r="M96" s="84">
        <v>0</v>
      </c>
    </row>
    <row r="97" spans="1:13" ht="16.5" customHeight="1">
      <c r="A97" s="81" t="s">
        <v>2500</v>
      </c>
      <c r="B97" s="82" t="s">
        <v>2501</v>
      </c>
      <c r="C97" s="83" t="s">
        <v>4354</v>
      </c>
      <c r="D97" s="84">
        <v>157428</v>
      </c>
      <c r="E97" s="84">
        <v>1712</v>
      </c>
      <c r="F97" s="84">
        <v>30</v>
      </c>
      <c r="G97" s="84">
        <v>0</v>
      </c>
      <c r="H97" s="84">
        <v>664807</v>
      </c>
      <c r="I97" s="84">
        <f t="shared" si="1"/>
        <v>664807</v>
      </c>
      <c r="J97" s="74">
        <v>23966</v>
      </c>
      <c r="K97" s="84">
        <v>23854</v>
      </c>
      <c r="L97" s="84">
        <v>616987</v>
      </c>
      <c r="M97" s="84">
        <v>0</v>
      </c>
    </row>
    <row r="98" spans="1:13" ht="16.5" customHeight="1">
      <c r="A98" s="81" t="s">
        <v>2509</v>
      </c>
      <c r="B98" s="82" t="s">
        <v>2510</v>
      </c>
      <c r="C98" s="83" t="s">
        <v>4342</v>
      </c>
      <c r="D98" s="84">
        <v>127863</v>
      </c>
      <c r="E98" s="84">
        <v>1360</v>
      </c>
      <c r="F98" s="84">
        <v>178</v>
      </c>
      <c r="G98" s="84">
        <v>0</v>
      </c>
      <c r="H98" s="84">
        <v>118567</v>
      </c>
      <c r="I98" s="84">
        <f t="shared" si="1"/>
        <v>100856</v>
      </c>
      <c r="J98" s="74">
        <v>25020</v>
      </c>
      <c r="K98" s="84">
        <v>18787</v>
      </c>
      <c r="L98" s="84">
        <v>57049</v>
      </c>
      <c r="M98" s="84">
        <v>17711</v>
      </c>
    </row>
    <row r="99" spans="1:13" ht="16.5" customHeight="1">
      <c r="A99" s="81" t="s">
        <v>2523</v>
      </c>
      <c r="B99" s="82" t="s">
        <v>2524</v>
      </c>
      <c r="C99" s="83" t="s">
        <v>4341</v>
      </c>
      <c r="D99" s="84">
        <v>104755</v>
      </c>
      <c r="E99" s="84">
        <v>2957</v>
      </c>
      <c r="F99" s="84">
        <v>136</v>
      </c>
      <c r="G99" s="84">
        <v>30</v>
      </c>
      <c r="H99" s="84">
        <v>500980</v>
      </c>
      <c r="I99" s="84">
        <f t="shared" si="1"/>
        <v>249377</v>
      </c>
      <c r="J99" s="74">
        <v>24260</v>
      </c>
      <c r="K99" s="84">
        <v>12000</v>
      </c>
      <c r="L99" s="84">
        <v>213117</v>
      </c>
      <c r="M99" s="84">
        <v>251603</v>
      </c>
    </row>
    <row r="100" spans="1:13" ht="16.5" customHeight="1">
      <c r="A100" s="81" t="s">
        <v>2527</v>
      </c>
      <c r="B100" s="82" t="s">
        <v>2528</v>
      </c>
      <c r="C100" s="83" t="s">
        <v>4336</v>
      </c>
      <c r="D100" s="84">
        <v>81185</v>
      </c>
      <c r="E100" s="84">
        <v>1086</v>
      </c>
      <c r="F100" s="84">
        <v>0</v>
      </c>
      <c r="G100" s="84">
        <v>6</v>
      </c>
      <c r="H100" s="84">
        <v>91803</v>
      </c>
      <c r="I100" s="84">
        <f t="shared" si="1"/>
        <v>91803</v>
      </c>
      <c r="J100" s="74">
        <v>19079</v>
      </c>
      <c r="K100" s="84">
        <v>36913</v>
      </c>
      <c r="L100" s="84">
        <v>35811</v>
      </c>
      <c r="M100" s="84">
        <v>0</v>
      </c>
    </row>
    <row r="101" spans="1:13" ht="16.5" customHeight="1">
      <c r="A101" s="81" t="s">
        <v>2527</v>
      </c>
      <c r="B101" s="82" t="s">
        <v>2528</v>
      </c>
      <c r="C101" s="83" t="s">
        <v>4352</v>
      </c>
      <c r="D101" s="84">
        <v>88477</v>
      </c>
      <c r="E101" s="84">
        <v>1341</v>
      </c>
      <c r="F101" s="84">
        <v>47</v>
      </c>
      <c r="G101" s="84">
        <v>2</v>
      </c>
      <c r="H101" s="84">
        <v>216627</v>
      </c>
      <c r="I101" s="84">
        <f t="shared" si="1"/>
        <v>216627</v>
      </c>
      <c r="J101" s="74">
        <v>19262</v>
      </c>
      <c r="K101" s="84">
        <v>17643</v>
      </c>
      <c r="L101" s="84">
        <v>179722</v>
      </c>
      <c r="M101" s="84">
        <v>0</v>
      </c>
    </row>
    <row r="102" spans="1:13" ht="16.5" customHeight="1">
      <c r="A102" s="81" t="s">
        <v>2527</v>
      </c>
      <c r="B102" s="82" t="s">
        <v>2528</v>
      </c>
      <c r="C102" s="83" t="s">
        <v>4342</v>
      </c>
      <c r="D102" s="84">
        <v>390</v>
      </c>
      <c r="E102" s="84">
        <v>0</v>
      </c>
      <c r="F102" s="84">
        <v>0</v>
      </c>
      <c r="G102" s="84">
        <v>0</v>
      </c>
      <c r="H102" s="84">
        <v>37</v>
      </c>
      <c r="I102" s="84">
        <f t="shared" si="1"/>
        <v>37</v>
      </c>
      <c r="J102" s="74">
        <v>37</v>
      </c>
      <c r="K102" s="84">
        <v>0</v>
      </c>
      <c r="L102" s="84">
        <v>0</v>
      </c>
      <c r="M102" s="84">
        <v>0</v>
      </c>
    </row>
    <row r="103" spans="1:13" ht="16.5" customHeight="1">
      <c r="A103" s="81" t="s">
        <v>2535</v>
      </c>
      <c r="B103" s="82" t="s">
        <v>2536</v>
      </c>
      <c r="C103" s="83" t="s">
        <v>4332</v>
      </c>
      <c r="D103" s="84">
        <v>97778</v>
      </c>
      <c r="E103" s="84">
        <v>1022</v>
      </c>
      <c r="F103" s="84">
        <v>0</v>
      </c>
      <c r="G103" s="84">
        <v>0</v>
      </c>
      <c r="H103" s="84">
        <v>62975</v>
      </c>
      <c r="I103" s="84">
        <f t="shared" si="1"/>
        <v>62975</v>
      </c>
      <c r="J103" s="74">
        <v>9244</v>
      </c>
      <c r="K103" s="84">
        <v>10000</v>
      </c>
      <c r="L103" s="84">
        <v>43731</v>
      </c>
      <c r="M103" s="84">
        <v>0</v>
      </c>
    </row>
    <row r="104" spans="1:13" ht="16.5" customHeight="1">
      <c r="A104" s="81" t="s">
        <v>2541</v>
      </c>
      <c r="B104" s="82" t="s">
        <v>2542</v>
      </c>
      <c r="C104" s="83" t="s">
        <v>4352</v>
      </c>
      <c r="D104" s="84">
        <v>208127</v>
      </c>
      <c r="E104" s="84">
        <v>3267</v>
      </c>
      <c r="F104" s="84">
        <v>0</v>
      </c>
      <c r="G104" s="84">
        <v>0</v>
      </c>
      <c r="H104" s="84">
        <v>162900</v>
      </c>
      <c r="I104" s="84">
        <f t="shared" si="1"/>
        <v>162900</v>
      </c>
      <c r="J104" s="74">
        <v>30283</v>
      </c>
      <c r="K104" s="84">
        <v>34115</v>
      </c>
      <c r="L104" s="84">
        <v>98502</v>
      </c>
      <c r="M104" s="84">
        <v>0</v>
      </c>
    </row>
    <row r="105" spans="1:13" ht="16.5" customHeight="1">
      <c r="A105" s="85" t="s">
        <v>2554</v>
      </c>
      <c r="B105" s="86" t="s">
        <v>2555</v>
      </c>
      <c r="C105" s="87" t="s">
        <v>4352</v>
      </c>
      <c r="D105" s="88">
        <v>190645</v>
      </c>
      <c r="E105" s="88">
        <v>1694</v>
      </c>
      <c r="F105" s="88">
        <v>0</v>
      </c>
      <c r="G105" s="88">
        <v>0</v>
      </c>
      <c r="H105" s="88">
        <v>223483</v>
      </c>
      <c r="I105" s="88">
        <f t="shared" si="1"/>
        <v>223483</v>
      </c>
      <c r="J105" s="80">
        <v>31109</v>
      </c>
      <c r="K105" s="88">
        <v>48579</v>
      </c>
      <c r="L105" s="88">
        <v>143795</v>
      </c>
      <c r="M105" s="88">
        <v>0</v>
      </c>
    </row>
    <row r="106" spans="1:13" ht="16.5" customHeight="1">
      <c r="A106" s="81" t="s">
        <v>2564</v>
      </c>
      <c r="B106" s="82" t="s">
        <v>2565</v>
      </c>
      <c r="C106" s="83" t="s">
        <v>4337</v>
      </c>
      <c r="D106" s="84">
        <v>46908</v>
      </c>
      <c r="E106" s="84">
        <v>996</v>
      </c>
      <c r="F106" s="84">
        <v>0</v>
      </c>
      <c r="G106" s="84">
        <v>0</v>
      </c>
      <c r="H106" s="84">
        <v>0</v>
      </c>
      <c r="I106" s="84">
        <f t="shared" si="1"/>
        <v>0</v>
      </c>
      <c r="J106" s="74">
        <v>0</v>
      </c>
      <c r="K106" s="84">
        <v>0</v>
      </c>
      <c r="L106" s="84">
        <v>0</v>
      </c>
      <c r="M106" s="84">
        <v>0</v>
      </c>
    </row>
    <row r="107" spans="1:13" ht="16.5" customHeight="1">
      <c r="A107" s="81" t="s">
        <v>2564</v>
      </c>
      <c r="B107" s="82" t="s">
        <v>2565</v>
      </c>
      <c r="C107" s="83" t="s">
        <v>4352</v>
      </c>
      <c r="D107" s="84">
        <v>231421</v>
      </c>
      <c r="E107" s="84">
        <v>2484</v>
      </c>
      <c r="F107" s="84">
        <v>0</v>
      </c>
      <c r="G107" s="84">
        <v>0</v>
      </c>
      <c r="H107" s="84">
        <v>258632</v>
      </c>
      <c r="I107" s="84">
        <f t="shared" si="1"/>
        <v>258632</v>
      </c>
      <c r="J107" s="74">
        <v>43688</v>
      </c>
      <c r="K107" s="84">
        <v>26542</v>
      </c>
      <c r="L107" s="84">
        <v>188402</v>
      </c>
      <c r="M107" s="84">
        <v>0</v>
      </c>
    </row>
    <row r="108" spans="1:13" ht="16.5" customHeight="1">
      <c r="A108" s="81" t="s">
        <v>2574</v>
      </c>
      <c r="B108" s="82" t="s">
        <v>2575</v>
      </c>
      <c r="C108" s="83" t="s">
        <v>4345</v>
      </c>
      <c r="D108" s="84">
        <v>150193</v>
      </c>
      <c r="E108" s="84">
        <v>2530</v>
      </c>
      <c r="F108" s="84">
        <v>39</v>
      </c>
      <c r="G108" s="84">
        <v>0</v>
      </c>
      <c r="H108" s="84">
        <v>376356</v>
      </c>
      <c r="I108" s="84">
        <f t="shared" si="1"/>
        <v>373184</v>
      </c>
      <c r="J108" s="74">
        <v>26593</v>
      </c>
      <c r="K108" s="84">
        <v>40920</v>
      </c>
      <c r="L108" s="84">
        <v>305671</v>
      </c>
      <c r="M108" s="84">
        <v>3172</v>
      </c>
    </row>
    <row r="109" spans="1:13" ht="16.5" customHeight="1">
      <c r="A109" s="81" t="s">
        <v>2581</v>
      </c>
      <c r="B109" s="82" t="s">
        <v>2582</v>
      </c>
      <c r="C109" s="83" t="s">
        <v>4347</v>
      </c>
      <c r="D109" s="84">
        <v>256138</v>
      </c>
      <c r="E109" s="84">
        <v>3162</v>
      </c>
      <c r="F109" s="84">
        <v>18</v>
      </c>
      <c r="G109" s="84">
        <v>37</v>
      </c>
      <c r="H109" s="84">
        <v>634504</v>
      </c>
      <c r="I109" s="84">
        <f t="shared" si="1"/>
        <v>634504</v>
      </c>
      <c r="J109" s="74">
        <v>80568</v>
      </c>
      <c r="K109" s="84">
        <v>60258</v>
      </c>
      <c r="L109" s="84">
        <v>493678</v>
      </c>
      <c r="M109" s="84">
        <v>0</v>
      </c>
    </row>
    <row r="110" spans="1:13" ht="16.5" customHeight="1">
      <c r="A110" s="81" t="s">
        <v>2595</v>
      </c>
      <c r="B110" s="82" t="s">
        <v>2596</v>
      </c>
      <c r="C110" s="83" t="s">
        <v>4332</v>
      </c>
      <c r="D110" s="84">
        <v>88506</v>
      </c>
      <c r="E110" s="84">
        <v>804</v>
      </c>
      <c r="F110" s="84">
        <v>0</v>
      </c>
      <c r="G110" s="84">
        <v>0</v>
      </c>
      <c r="H110" s="84">
        <v>73755</v>
      </c>
      <c r="I110" s="84">
        <f t="shared" si="1"/>
        <v>73755</v>
      </c>
      <c r="J110" s="74">
        <v>26265</v>
      </c>
      <c r="K110" s="84">
        <v>12559</v>
      </c>
      <c r="L110" s="84">
        <v>34931</v>
      </c>
      <c r="M110" s="84">
        <v>0</v>
      </c>
    </row>
    <row r="111" spans="1:13" ht="16.5" customHeight="1">
      <c r="A111" s="81" t="s">
        <v>2607</v>
      </c>
      <c r="B111" s="82" t="s">
        <v>2608</v>
      </c>
      <c r="C111" s="83" t="s">
        <v>4338</v>
      </c>
      <c r="D111" s="84">
        <v>113383</v>
      </c>
      <c r="E111" s="84">
        <v>1795</v>
      </c>
      <c r="F111" s="84">
        <v>40</v>
      </c>
      <c r="G111" s="84">
        <v>5</v>
      </c>
      <c r="H111" s="84">
        <v>558355</v>
      </c>
      <c r="I111" s="84">
        <f t="shared" si="1"/>
        <v>140326</v>
      </c>
      <c r="J111" s="74">
        <v>64210</v>
      </c>
      <c r="K111" s="84">
        <v>21712</v>
      </c>
      <c r="L111" s="84">
        <v>54404</v>
      </c>
      <c r="M111" s="84">
        <v>418029</v>
      </c>
    </row>
    <row r="112" spans="1:13" ht="16.5" customHeight="1">
      <c r="A112" s="81" t="s">
        <v>2617</v>
      </c>
      <c r="B112" s="82" t="s">
        <v>2618</v>
      </c>
      <c r="C112" s="83" t="s">
        <v>4340</v>
      </c>
      <c r="D112" s="84">
        <v>91200</v>
      </c>
      <c r="E112" s="84">
        <v>635</v>
      </c>
      <c r="F112" s="84">
        <v>4</v>
      </c>
      <c r="G112" s="84">
        <v>1</v>
      </c>
      <c r="H112" s="84">
        <v>70855</v>
      </c>
      <c r="I112" s="84">
        <f t="shared" si="1"/>
        <v>70855</v>
      </c>
      <c r="J112" s="74">
        <v>17027</v>
      </c>
      <c r="K112" s="84">
        <v>0</v>
      </c>
      <c r="L112" s="84">
        <v>53828</v>
      </c>
      <c r="M112" s="84">
        <v>0</v>
      </c>
    </row>
    <row r="113" spans="1:13" ht="16.5" customHeight="1">
      <c r="A113" s="81" t="s">
        <v>2623</v>
      </c>
      <c r="B113" s="82" t="s">
        <v>2624</v>
      </c>
      <c r="C113" s="83" t="s">
        <v>4345</v>
      </c>
      <c r="D113" s="84">
        <v>117994</v>
      </c>
      <c r="E113" s="84">
        <v>2877</v>
      </c>
      <c r="F113" s="84">
        <v>58</v>
      </c>
      <c r="G113" s="84">
        <v>7</v>
      </c>
      <c r="H113" s="84">
        <v>172745</v>
      </c>
      <c r="I113" s="84">
        <f t="shared" si="1"/>
        <v>172745</v>
      </c>
      <c r="J113" s="74">
        <v>28000</v>
      </c>
      <c r="K113" s="84">
        <v>42759</v>
      </c>
      <c r="L113" s="84">
        <v>101986</v>
      </c>
      <c r="M113" s="84">
        <v>0</v>
      </c>
    </row>
    <row r="114" spans="1:13" ht="16.5" customHeight="1">
      <c r="A114" s="81" t="s">
        <v>2636</v>
      </c>
      <c r="B114" s="82" t="s">
        <v>2637</v>
      </c>
      <c r="C114" s="83" t="s">
        <v>4335</v>
      </c>
      <c r="D114" s="84">
        <v>131458</v>
      </c>
      <c r="E114" s="84">
        <v>2152</v>
      </c>
      <c r="F114" s="84">
        <v>103</v>
      </c>
      <c r="G114" s="84">
        <v>0</v>
      </c>
      <c r="H114" s="84">
        <v>231678</v>
      </c>
      <c r="I114" s="84">
        <f t="shared" si="1"/>
        <v>231678</v>
      </c>
      <c r="J114" s="74">
        <v>38931</v>
      </c>
      <c r="K114" s="84">
        <v>45270</v>
      </c>
      <c r="L114" s="84">
        <v>147477</v>
      </c>
      <c r="M114" s="84">
        <v>0</v>
      </c>
    </row>
    <row r="115" spans="1:13" ht="16.5" customHeight="1">
      <c r="A115" s="81" t="s">
        <v>2648</v>
      </c>
      <c r="B115" s="82" t="s">
        <v>2649</v>
      </c>
      <c r="C115" s="83" t="s">
        <v>4352</v>
      </c>
      <c r="D115" s="84">
        <v>149887</v>
      </c>
      <c r="E115" s="84">
        <v>3330</v>
      </c>
      <c r="F115" s="84">
        <v>102</v>
      </c>
      <c r="G115" s="84">
        <v>0</v>
      </c>
      <c r="H115" s="84">
        <v>269111</v>
      </c>
      <c r="I115" s="84">
        <f t="shared" si="1"/>
        <v>269111</v>
      </c>
      <c r="J115" s="74">
        <v>29562</v>
      </c>
      <c r="K115" s="84">
        <v>37046</v>
      </c>
      <c r="L115" s="84">
        <v>202503</v>
      </c>
      <c r="M115" s="84">
        <v>0</v>
      </c>
    </row>
    <row r="116" spans="1:13" ht="16.5" customHeight="1">
      <c r="A116" s="81" t="s">
        <v>2658</v>
      </c>
      <c r="B116" s="82" t="s">
        <v>2659</v>
      </c>
      <c r="C116" s="83" t="s">
        <v>4354</v>
      </c>
      <c r="D116" s="84">
        <v>121821</v>
      </c>
      <c r="E116" s="84">
        <v>370</v>
      </c>
      <c r="F116" s="84">
        <v>0</v>
      </c>
      <c r="G116" s="84">
        <v>0</v>
      </c>
      <c r="H116" s="84">
        <v>99114</v>
      </c>
      <c r="I116" s="84">
        <f t="shared" si="1"/>
        <v>99114</v>
      </c>
      <c r="J116" s="74">
        <v>21280</v>
      </c>
      <c r="K116" s="84">
        <v>18942</v>
      </c>
      <c r="L116" s="84">
        <v>58892</v>
      </c>
      <c r="M116" s="84">
        <v>0</v>
      </c>
    </row>
    <row r="117" spans="1:13" ht="16.5" customHeight="1">
      <c r="A117" s="81" t="s">
        <v>2669</v>
      </c>
      <c r="B117" s="82" t="s">
        <v>2670</v>
      </c>
      <c r="C117" s="83" t="s">
        <v>4338</v>
      </c>
      <c r="D117" s="84">
        <v>112325</v>
      </c>
      <c r="E117" s="84">
        <v>419</v>
      </c>
      <c r="F117" s="84">
        <v>0</v>
      </c>
      <c r="G117" s="84">
        <v>0</v>
      </c>
      <c r="H117" s="84">
        <v>38106</v>
      </c>
      <c r="I117" s="84">
        <f t="shared" si="1"/>
        <v>38106</v>
      </c>
      <c r="J117" s="74">
        <v>10023</v>
      </c>
      <c r="K117" s="84">
        <v>9858</v>
      </c>
      <c r="L117" s="84">
        <v>18225</v>
      </c>
      <c r="M117" s="84">
        <v>0</v>
      </c>
    </row>
    <row r="118" spans="1:13" ht="16.5" customHeight="1">
      <c r="A118" s="81" t="s">
        <v>2669</v>
      </c>
      <c r="B118" s="82" t="s">
        <v>2670</v>
      </c>
      <c r="C118" s="83" t="s">
        <v>4348</v>
      </c>
      <c r="D118" s="84">
        <v>17535</v>
      </c>
      <c r="E118" s="84">
        <v>912</v>
      </c>
      <c r="F118" s="84">
        <v>0</v>
      </c>
      <c r="G118" s="84">
        <v>0</v>
      </c>
      <c r="H118" s="84">
        <v>31884</v>
      </c>
      <c r="I118" s="84">
        <f t="shared" si="1"/>
        <v>31884</v>
      </c>
      <c r="J118" s="74">
        <v>3043</v>
      </c>
      <c r="K118" s="84">
        <v>2160</v>
      </c>
      <c r="L118" s="84">
        <v>26681</v>
      </c>
      <c r="M118" s="84">
        <v>0</v>
      </c>
    </row>
    <row r="119" spans="1:13" ht="16.5" customHeight="1">
      <c r="A119" s="81" t="s">
        <v>2682</v>
      </c>
      <c r="B119" s="82" t="s">
        <v>2683</v>
      </c>
      <c r="C119" s="83" t="s">
        <v>4340</v>
      </c>
      <c r="D119" s="84">
        <v>118856</v>
      </c>
      <c r="E119" s="84">
        <v>1520</v>
      </c>
      <c r="F119" s="84">
        <v>6</v>
      </c>
      <c r="G119" s="84">
        <v>0</v>
      </c>
      <c r="H119" s="84">
        <v>58437</v>
      </c>
      <c r="I119" s="84">
        <f t="shared" si="1"/>
        <v>58437</v>
      </c>
      <c r="J119" s="74">
        <v>18070</v>
      </c>
      <c r="K119" s="84">
        <v>18600</v>
      </c>
      <c r="L119" s="84">
        <v>21767</v>
      </c>
      <c r="M119" s="84">
        <v>0</v>
      </c>
    </row>
    <row r="120" spans="1:13" ht="16.5" customHeight="1">
      <c r="A120" s="81" t="s">
        <v>2693</v>
      </c>
      <c r="B120" s="82" t="s">
        <v>2694</v>
      </c>
      <c r="C120" s="83" t="s">
        <v>4345</v>
      </c>
      <c r="D120" s="84">
        <v>175696</v>
      </c>
      <c r="E120" s="84">
        <v>1488</v>
      </c>
      <c r="F120" s="84">
        <v>0</v>
      </c>
      <c r="G120" s="84">
        <v>0</v>
      </c>
      <c r="H120" s="84">
        <v>88907</v>
      </c>
      <c r="I120" s="84">
        <f t="shared" si="1"/>
        <v>88907</v>
      </c>
      <c r="J120" s="74">
        <v>23263</v>
      </c>
      <c r="K120" s="84">
        <v>9026</v>
      </c>
      <c r="L120" s="84">
        <v>56618</v>
      </c>
      <c r="M120" s="84">
        <v>0</v>
      </c>
    </row>
    <row r="121" spans="1:13" ht="16.5" customHeight="1">
      <c r="A121" s="81" t="s">
        <v>2703</v>
      </c>
      <c r="B121" s="82" t="s">
        <v>2704</v>
      </c>
      <c r="C121" s="83" t="s">
        <v>4340</v>
      </c>
      <c r="D121" s="84">
        <v>94892</v>
      </c>
      <c r="E121" s="84">
        <v>1523</v>
      </c>
      <c r="F121" s="84">
        <v>16</v>
      </c>
      <c r="G121" s="84">
        <v>0</v>
      </c>
      <c r="H121" s="84">
        <v>90760</v>
      </c>
      <c r="I121" s="84">
        <f t="shared" si="1"/>
        <v>90760</v>
      </c>
      <c r="J121" s="74">
        <v>16306</v>
      </c>
      <c r="K121" s="84">
        <v>12000</v>
      </c>
      <c r="L121" s="84">
        <v>62454</v>
      </c>
      <c r="M121" s="84">
        <v>0</v>
      </c>
    </row>
    <row r="122" spans="1:13" ht="16.5" customHeight="1">
      <c r="A122" s="81" t="s">
        <v>2714</v>
      </c>
      <c r="B122" s="82" t="s">
        <v>2715</v>
      </c>
      <c r="C122" s="83" t="s">
        <v>4334</v>
      </c>
      <c r="D122" s="84">
        <v>87818</v>
      </c>
      <c r="E122" s="84">
        <v>1311</v>
      </c>
      <c r="F122" s="84">
        <v>19</v>
      </c>
      <c r="G122" s="84">
        <v>0</v>
      </c>
      <c r="H122" s="84">
        <v>168667</v>
      </c>
      <c r="I122" s="84">
        <f t="shared" si="1"/>
        <v>168667</v>
      </c>
      <c r="J122" s="74">
        <v>18069</v>
      </c>
      <c r="K122" s="84">
        <v>17970</v>
      </c>
      <c r="L122" s="84">
        <v>132628</v>
      </c>
      <c r="M122" s="84">
        <v>0</v>
      </c>
    </row>
    <row r="123" spans="1:13" ht="16.5" customHeight="1">
      <c r="A123" s="81" t="s">
        <v>2719</v>
      </c>
      <c r="B123" s="82" t="s">
        <v>2720</v>
      </c>
      <c r="C123" s="83" t="s">
        <v>4346</v>
      </c>
      <c r="D123" s="84">
        <v>94616</v>
      </c>
      <c r="E123" s="84">
        <v>460</v>
      </c>
      <c r="F123" s="84">
        <v>0</v>
      </c>
      <c r="G123" s="84">
        <v>0</v>
      </c>
      <c r="H123" s="84">
        <v>98575</v>
      </c>
      <c r="I123" s="84">
        <f t="shared" si="1"/>
        <v>98575</v>
      </c>
      <c r="J123" s="74">
        <v>17646</v>
      </c>
      <c r="K123" s="84">
        <v>10000</v>
      </c>
      <c r="L123" s="84">
        <v>70929</v>
      </c>
      <c r="M123" s="84">
        <v>0</v>
      </c>
    </row>
    <row r="124" spans="1:13" ht="16.5" customHeight="1">
      <c r="A124" s="81" t="s">
        <v>3538</v>
      </c>
      <c r="B124" s="82" t="s">
        <v>3539</v>
      </c>
      <c r="C124" s="83" t="s">
        <v>4336</v>
      </c>
      <c r="D124" s="84">
        <v>127195</v>
      </c>
      <c r="E124" s="84">
        <v>2422</v>
      </c>
      <c r="F124" s="84">
        <v>55</v>
      </c>
      <c r="G124" s="84">
        <v>117</v>
      </c>
      <c r="H124" s="84">
        <v>609083</v>
      </c>
      <c r="I124" s="84">
        <f t="shared" si="1"/>
        <v>609083</v>
      </c>
      <c r="J124" s="74">
        <v>122680</v>
      </c>
      <c r="K124" s="84">
        <v>24630</v>
      </c>
      <c r="L124" s="84">
        <v>461773</v>
      </c>
      <c r="M124" s="84">
        <v>0</v>
      </c>
    </row>
    <row r="125" spans="1:13" ht="16.5" customHeight="1">
      <c r="A125" s="81" t="s">
        <v>3545</v>
      </c>
      <c r="B125" s="82" t="s">
        <v>3546</v>
      </c>
      <c r="C125" s="83" t="s">
        <v>4345</v>
      </c>
      <c r="D125" s="84">
        <v>145217</v>
      </c>
      <c r="E125" s="84">
        <v>1636</v>
      </c>
      <c r="F125" s="84">
        <v>0</v>
      </c>
      <c r="G125" s="84">
        <v>0</v>
      </c>
      <c r="H125" s="84">
        <v>251186</v>
      </c>
      <c r="I125" s="84">
        <f t="shared" si="1"/>
        <v>251186</v>
      </c>
      <c r="J125" s="74">
        <v>27552</v>
      </c>
      <c r="K125" s="84">
        <v>28338</v>
      </c>
      <c r="L125" s="84">
        <v>195296</v>
      </c>
      <c r="M125" s="84">
        <v>0</v>
      </c>
    </row>
    <row r="126" spans="1:13" ht="16.5" customHeight="1">
      <c r="A126" s="81" t="s">
        <v>3554</v>
      </c>
      <c r="B126" s="82" t="s">
        <v>3555</v>
      </c>
      <c r="C126" s="83" t="s">
        <v>4350</v>
      </c>
      <c r="D126" s="84">
        <v>119450</v>
      </c>
      <c r="E126" s="84">
        <v>1306</v>
      </c>
      <c r="F126" s="84">
        <v>0</v>
      </c>
      <c r="G126" s="84">
        <v>0</v>
      </c>
      <c r="H126" s="84">
        <v>294750</v>
      </c>
      <c r="I126" s="84">
        <f t="shared" si="1"/>
        <v>294750</v>
      </c>
      <c r="J126" s="74">
        <v>25225</v>
      </c>
      <c r="K126" s="84">
        <v>14796</v>
      </c>
      <c r="L126" s="84">
        <v>254729</v>
      </c>
      <c r="M126" s="84">
        <v>0</v>
      </c>
    </row>
    <row r="127" spans="1:13" ht="16.5" customHeight="1">
      <c r="A127" s="81" t="s">
        <v>3562</v>
      </c>
      <c r="B127" s="82" t="s">
        <v>3563</v>
      </c>
      <c r="C127" s="83" t="s">
        <v>4336</v>
      </c>
      <c r="D127" s="84">
        <v>92096</v>
      </c>
      <c r="E127" s="84">
        <v>1308</v>
      </c>
      <c r="F127" s="84">
        <v>16</v>
      </c>
      <c r="G127" s="84">
        <v>6</v>
      </c>
      <c r="H127" s="84">
        <v>112394</v>
      </c>
      <c r="I127" s="84">
        <f t="shared" si="1"/>
        <v>112394</v>
      </c>
      <c r="J127" s="74">
        <v>18685</v>
      </c>
      <c r="K127" s="84">
        <v>23341</v>
      </c>
      <c r="L127" s="84">
        <v>70368</v>
      </c>
      <c r="M127" s="84">
        <v>0</v>
      </c>
    </row>
    <row r="128" spans="1:13" ht="16.5" customHeight="1">
      <c r="A128" s="81" t="s">
        <v>3572</v>
      </c>
      <c r="B128" s="82" t="s">
        <v>3573</v>
      </c>
      <c r="C128" s="83" t="s">
        <v>4338</v>
      </c>
      <c r="D128" s="84">
        <v>99390</v>
      </c>
      <c r="E128" s="84">
        <v>580</v>
      </c>
      <c r="F128" s="84">
        <v>0</v>
      </c>
      <c r="G128" s="84">
        <v>0</v>
      </c>
      <c r="H128" s="84">
        <v>202254</v>
      </c>
      <c r="I128" s="84">
        <f t="shared" si="1"/>
        <v>202254</v>
      </c>
      <c r="J128" s="74">
        <v>15970</v>
      </c>
      <c r="K128" s="84">
        <v>18657</v>
      </c>
      <c r="L128" s="84">
        <v>167627</v>
      </c>
      <c r="M128" s="84">
        <v>0</v>
      </c>
    </row>
    <row r="129" spans="1:13" ht="16.5" customHeight="1">
      <c r="A129" s="89" t="s">
        <v>3579</v>
      </c>
      <c r="B129" s="90" t="s">
        <v>3580</v>
      </c>
      <c r="C129" s="83" t="s">
        <v>4332</v>
      </c>
      <c r="D129" s="91">
        <v>55594</v>
      </c>
      <c r="E129" s="91">
        <v>88</v>
      </c>
      <c r="F129" s="91">
        <v>0</v>
      </c>
      <c r="G129" s="91">
        <v>0</v>
      </c>
      <c r="H129" s="91">
        <v>53492</v>
      </c>
      <c r="I129" s="91">
        <f t="shared" si="1"/>
        <v>53492</v>
      </c>
      <c r="J129" s="92">
        <v>9357</v>
      </c>
      <c r="K129" s="91">
        <v>8040</v>
      </c>
      <c r="L129" s="91">
        <v>36095</v>
      </c>
      <c r="M129" s="91">
        <v>0</v>
      </c>
    </row>
    <row r="130" spans="1:13" ht="16.5" customHeight="1">
      <c r="A130" s="85" t="s">
        <v>3579</v>
      </c>
      <c r="B130" s="86" t="s">
        <v>3580</v>
      </c>
      <c r="C130" s="87" t="s">
        <v>4335</v>
      </c>
      <c r="D130" s="88">
        <v>87568</v>
      </c>
      <c r="E130" s="88">
        <v>792</v>
      </c>
      <c r="F130" s="88">
        <v>60</v>
      </c>
      <c r="G130" s="88">
        <v>0</v>
      </c>
      <c r="H130" s="88">
        <v>141629</v>
      </c>
      <c r="I130" s="88">
        <f t="shared" si="1"/>
        <v>141629</v>
      </c>
      <c r="J130" s="80">
        <v>11590</v>
      </c>
      <c r="K130" s="88">
        <v>12059</v>
      </c>
      <c r="L130" s="88">
        <v>117980</v>
      </c>
      <c r="M130" s="88">
        <v>0</v>
      </c>
    </row>
    <row r="131" spans="1:13" ht="16.5" customHeight="1">
      <c r="A131" s="81" t="s">
        <v>3589</v>
      </c>
      <c r="B131" s="82" t="s">
        <v>3590</v>
      </c>
      <c r="C131" s="83" t="s">
        <v>4338</v>
      </c>
      <c r="D131" s="84">
        <v>94707</v>
      </c>
      <c r="E131" s="84">
        <v>1143</v>
      </c>
      <c r="F131" s="84">
        <v>23</v>
      </c>
      <c r="G131" s="84">
        <v>20</v>
      </c>
      <c r="H131" s="84">
        <v>97888</v>
      </c>
      <c r="I131" s="84">
        <f t="shared" si="1"/>
        <v>97888</v>
      </c>
      <c r="J131" s="74">
        <v>22000</v>
      </c>
      <c r="K131" s="84">
        <v>10072</v>
      </c>
      <c r="L131" s="84">
        <v>65816</v>
      </c>
      <c r="M131" s="84">
        <v>0</v>
      </c>
    </row>
    <row r="132" spans="1:13" ht="16.5" customHeight="1">
      <c r="A132" s="81" t="s">
        <v>3599</v>
      </c>
      <c r="B132" s="82" t="s">
        <v>3600</v>
      </c>
      <c r="C132" s="83" t="s">
        <v>4354</v>
      </c>
      <c r="D132" s="84">
        <v>129652</v>
      </c>
      <c r="E132" s="84">
        <v>4423</v>
      </c>
      <c r="F132" s="84">
        <v>0</v>
      </c>
      <c r="G132" s="84">
        <v>0</v>
      </c>
      <c r="H132" s="84">
        <v>237530</v>
      </c>
      <c r="I132" s="84">
        <f t="shared" si="1"/>
        <v>237530</v>
      </c>
      <c r="J132" s="74">
        <v>23289</v>
      </c>
      <c r="K132" s="84">
        <v>23301</v>
      </c>
      <c r="L132" s="84">
        <v>190940</v>
      </c>
      <c r="M132" s="84">
        <v>0</v>
      </c>
    </row>
    <row r="133" spans="1:13" ht="16.5" customHeight="1">
      <c r="A133" s="81" t="s">
        <v>3606</v>
      </c>
      <c r="B133" s="82" t="s">
        <v>3607</v>
      </c>
      <c r="C133" s="83" t="s">
        <v>4340</v>
      </c>
      <c r="D133" s="84">
        <v>107606</v>
      </c>
      <c r="E133" s="84">
        <v>1662</v>
      </c>
      <c r="F133" s="84">
        <v>0</v>
      </c>
      <c r="G133" s="84">
        <v>0</v>
      </c>
      <c r="H133" s="84">
        <v>153489</v>
      </c>
      <c r="I133" s="84">
        <f t="shared" si="1"/>
        <v>135527</v>
      </c>
      <c r="J133" s="74">
        <v>20575</v>
      </c>
      <c r="K133" s="84">
        <v>29898</v>
      </c>
      <c r="L133" s="84">
        <v>85054</v>
      </c>
      <c r="M133" s="84">
        <v>17962</v>
      </c>
    </row>
    <row r="134" spans="1:13" ht="16.5" customHeight="1">
      <c r="A134" s="81" t="s">
        <v>3614</v>
      </c>
      <c r="B134" s="82" t="s">
        <v>3615</v>
      </c>
      <c r="C134" s="83" t="s">
        <v>4333</v>
      </c>
      <c r="D134" s="84">
        <v>74096</v>
      </c>
      <c r="E134" s="84">
        <v>978</v>
      </c>
      <c r="F134" s="84">
        <v>56</v>
      </c>
      <c r="G134" s="84">
        <v>6</v>
      </c>
      <c r="H134" s="84">
        <v>565905</v>
      </c>
      <c r="I134" s="84">
        <f aca="true" t="shared" si="2" ref="I134:I197">J134+K134+L134</f>
        <v>134442</v>
      </c>
      <c r="J134" s="74">
        <v>97537</v>
      </c>
      <c r="K134" s="84">
        <v>10400</v>
      </c>
      <c r="L134" s="84">
        <v>26505</v>
      </c>
      <c r="M134" s="84">
        <v>431463</v>
      </c>
    </row>
    <row r="135" spans="1:13" ht="16.5" customHeight="1">
      <c r="A135" s="81" t="s">
        <v>3617</v>
      </c>
      <c r="B135" s="82" t="s">
        <v>3618</v>
      </c>
      <c r="C135" s="83" t="s">
        <v>4352</v>
      </c>
      <c r="D135" s="84">
        <v>150072</v>
      </c>
      <c r="E135" s="84">
        <v>1597</v>
      </c>
      <c r="F135" s="84">
        <v>0</v>
      </c>
      <c r="G135" s="84">
        <v>0</v>
      </c>
      <c r="H135" s="84">
        <v>144365</v>
      </c>
      <c r="I135" s="84">
        <f t="shared" si="2"/>
        <v>144365</v>
      </c>
      <c r="J135" s="74">
        <v>28789</v>
      </c>
      <c r="K135" s="84">
        <v>30821</v>
      </c>
      <c r="L135" s="84">
        <v>84755</v>
      </c>
      <c r="M135" s="84">
        <v>0</v>
      </c>
    </row>
    <row r="136" spans="1:13" ht="16.5" customHeight="1">
      <c r="A136" s="81" t="s">
        <v>3627</v>
      </c>
      <c r="B136" s="82" t="s">
        <v>3628</v>
      </c>
      <c r="C136" s="83" t="s">
        <v>4352</v>
      </c>
      <c r="D136" s="84">
        <v>127789</v>
      </c>
      <c r="E136" s="84">
        <v>1550</v>
      </c>
      <c r="F136" s="84">
        <v>42</v>
      </c>
      <c r="G136" s="84">
        <v>0</v>
      </c>
      <c r="H136" s="84">
        <v>120636</v>
      </c>
      <c r="I136" s="84">
        <f t="shared" si="2"/>
        <v>120636</v>
      </c>
      <c r="J136" s="74">
        <v>21530</v>
      </c>
      <c r="K136" s="84">
        <v>26444</v>
      </c>
      <c r="L136" s="84">
        <v>72662</v>
      </c>
      <c r="M136" s="84">
        <v>0</v>
      </c>
    </row>
    <row r="137" spans="1:13" ht="16.5" customHeight="1">
      <c r="A137" s="81" t="s">
        <v>3639</v>
      </c>
      <c r="B137" s="82" t="s">
        <v>3640</v>
      </c>
      <c r="C137" s="83" t="s">
        <v>4334</v>
      </c>
      <c r="D137" s="84">
        <v>87069</v>
      </c>
      <c r="E137" s="84">
        <v>1161</v>
      </c>
      <c r="F137" s="84">
        <v>47</v>
      </c>
      <c r="G137" s="84">
        <v>0</v>
      </c>
      <c r="H137" s="84">
        <v>126075</v>
      </c>
      <c r="I137" s="84">
        <f t="shared" si="2"/>
        <v>126075</v>
      </c>
      <c r="J137" s="74">
        <v>17048</v>
      </c>
      <c r="K137" s="84">
        <v>16641</v>
      </c>
      <c r="L137" s="84">
        <v>92386</v>
      </c>
      <c r="M137" s="84">
        <v>0</v>
      </c>
    </row>
    <row r="138" spans="1:13" ht="16.5" customHeight="1">
      <c r="A138" s="81" t="s">
        <v>3648</v>
      </c>
      <c r="B138" s="82" t="s">
        <v>3649</v>
      </c>
      <c r="C138" s="83" t="s">
        <v>4336</v>
      </c>
      <c r="D138" s="84">
        <v>83387</v>
      </c>
      <c r="E138" s="84">
        <v>1020</v>
      </c>
      <c r="F138" s="84">
        <v>0</v>
      </c>
      <c r="G138" s="84">
        <v>0</v>
      </c>
      <c r="H138" s="84">
        <v>112711</v>
      </c>
      <c r="I138" s="84">
        <f t="shared" si="2"/>
        <v>112711</v>
      </c>
      <c r="J138" s="74">
        <v>14494</v>
      </c>
      <c r="K138" s="84">
        <v>25222</v>
      </c>
      <c r="L138" s="84">
        <v>72995</v>
      </c>
      <c r="M138" s="84">
        <v>0</v>
      </c>
    </row>
    <row r="139" spans="1:13" ht="16.5" customHeight="1">
      <c r="A139" s="81" t="s">
        <v>3657</v>
      </c>
      <c r="B139" s="82" t="s">
        <v>3658</v>
      </c>
      <c r="C139" s="83" t="s">
        <v>4352</v>
      </c>
      <c r="D139" s="84">
        <v>140806</v>
      </c>
      <c r="E139" s="84">
        <v>2467</v>
      </c>
      <c r="F139" s="84">
        <v>0</v>
      </c>
      <c r="G139" s="84">
        <v>0</v>
      </c>
      <c r="H139" s="84">
        <v>92001</v>
      </c>
      <c r="I139" s="84">
        <f t="shared" si="2"/>
        <v>92001</v>
      </c>
      <c r="J139" s="74">
        <v>20967</v>
      </c>
      <c r="K139" s="84">
        <v>15361</v>
      </c>
      <c r="L139" s="84">
        <v>55673</v>
      </c>
      <c r="M139" s="84">
        <v>0</v>
      </c>
    </row>
    <row r="140" spans="1:13" ht="16.5" customHeight="1">
      <c r="A140" s="81" t="s">
        <v>3667</v>
      </c>
      <c r="B140" s="82" t="s">
        <v>3668</v>
      </c>
      <c r="C140" s="83" t="s">
        <v>4336</v>
      </c>
      <c r="D140" s="84">
        <v>89026</v>
      </c>
      <c r="E140" s="84">
        <v>685</v>
      </c>
      <c r="F140" s="84">
        <v>8</v>
      </c>
      <c r="G140" s="84">
        <v>0</v>
      </c>
      <c r="H140" s="84">
        <v>109490</v>
      </c>
      <c r="I140" s="84">
        <f t="shared" si="2"/>
        <v>109490</v>
      </c>
      <c r="J140" s="74">
        <v>18866</v>
      </c>
      <c r="K140" s="84">
        <v>10446</v>
      </c>
      <c r="L140" s="84">
        <v>80178</v>
      </c>
      <c r="M140" s="84">
        <v>0</v>
      </c>
    </row>
    <row r="141" spans="1:13" ht="16.5" customHeight="1">
      <c r="A141" s="81" t="s">
        <v>3677</v>
      </c>
      <c r="B141" s="82" t="s">
        <v>3678</v>
      </c>
      <c r="C141" s="83" t="s">
        <v>4332</v>
      </c>
      <c r="D141" s="84">
        <v>62735</v>
      </c>
      <c r="E141" s="84">
        <v>600</v>
      </c>
      <c r="F141" s="84">
        <v>0</v>
      </c>
      <c r="G141" s="84">
        <v>0</v>
      </c>
      <c r="H141" s="84">
        <v>59804</v>
      </c>
      <c r="I141" s="84">
        <f t="shared" si="2"/>
        <v>59804</v>
      </c>
      <c r="J141" s="74">
        <v>14708</v>
      </c>
      <c r="K141" s="84">
        <v>11855</v>
      </c>
      <c r="L141" s="84">
        <v>33241</v>
      </c>
      <c r="M141" s="84">
        <v>0</v>
      </c>
    </row>
    <row r="142" spans="1:13" ht="16.5" customHeight="1">
      <c r="A142" s="81" t="s">
        <v>3684</v>
      </c>
      <c r="B142" s="82" t="s">
        <v>3685</v>
      </c>
      <c r="C142" s="83" t="s">
        <v>4346</v>
      </c>
      <c r="D142" s="84">
        <v>91966</v>
      </c>
      <c r="E142" s="84">
        <v>2179</v>
      </c>
      <c r="F142" s="84">
        <v>1</v>
      </c>
      <c r="G142" s="84">
        <v>21</v>
      </c>
      <c r="H142" s="84">
        <v>295580</v>
      </c>
      <c r="I142" s="84">
        <f t="shared" si="2"/>
        <v>295580</v>
      </c>
      <c r="J142" s="74">
        <v>23218</v>
      </c>
      <c r="K142" s="84">
        <v>26600</v>
      </c>
      <c r="L142" s="84">
        <v>245762</v>
      </c>
      <c r="M142" s="84">
        <v>0</v>
      </c>
    </row>
    <row r="143" spans="1:13" ht="16.5" customHeight="1">
      <c r="A143" s="81" t="s">
        <v>3691</v>
      </c>
      <c r="B143" s="82" t="s">
        <v>3692</v>
      </c>
      <c r="C143" s="83" t="s">
        <v>4337</v>
      </c>
      <c r="D143" s="84">
        <v>74309</v>
      </c>
      <c r="E143" s="84">
        <v>1992</v>
      </c>
      <c r="F143" s="84">
        <v>60</v>
      </c>
      <c r="G143" s="84">
        <v>0</v>
      </c>
      <c r="H143" s="84">
        <v>199491</v>
      </c>
      <c r="I143" s="84">
        <f t="shared" si="2"/>
        <v>199491</v>
      </c>
      <c r="J143" s="74">
        <v>13561</v>
      </c>
      <c r="K143" s="84">
        <v>52162</v>
      </c>
      <c r="L143" s="84">
        <v>133768</v>
      </c>
      <c r="M143" s="84">
        <v>0</v>
      </c>
    </row>
    <row r="144" spans="1:13" ht="16.5" customHeight="1">
      <c r="A144" s="81" t="s">
        <v>3699</v>
      </c>
      <c r="B144" s="82" t="s">
        <v>3700</v>
      </c>
      <c r="C144" s="83" t="s">
        <v>4339</v>
      </c>
      <c r="D144" s="84">
        <v>85310</v>
      </c>
      <c r="E144" s="84">
        <v>882</v>
      </c>
      <c r="F144" s="84">
        <v>24</v>
      </c>
      <c r="G144" s="84">
        <v>0</v>
      </c>
      <c r="H144" s="84">
        <v>92029</v>
      </c>
      <c r="I144" s="84">
        <f t="shared" si="2"/>
        <v>92029</v>
      </c>
      <c r="J144" s="74">
        <v>16227</v>
      </c>
      <c r="K144" s="84">
        <v>7928</v>
      </c>
      <c r="L144" s="84">
        <v>67874</v>
      </c>
      <c r="M144" s="84">
        <v>0</v>
      </c>
    </row>
    <row r="145" spans="1:13" ht="16.5" customHeight="1">
      <c r="A145" s="192"/>
      <c r="B145" s="193" t="s">
        <v>4358</v>
      </c>
      <c r="C145" s="194"/>
      <c r="D145" s="195">
        <v>9202870</v>
      </c>
      <c r="E145" s="195">
        <v>130898</v>
      </c>
      <c r="F145" s="195">
        <v>2101</v>
      </c>
      <c r="G145" s="195">
        <v>976</v>
      </c>
      <c r="H145" s="195">
        <v>16696635</v>
      </c>
      <c r="I145" s="195">
        <f t="shared" si="2"/>
        <v>14073527</v>
      </c>
      <c r="J145" s="195">
        <v>2188248</v>
      </c>
      <c r="K145" s="195">
        <v>1553625</v>
      </c>
      <c r="L145" s="195">
        <v>10331654</v>
      </c>
      <c r="M145" s="195">
        <v>2623108</v>
      </c>
    </row>
    <row r="146" spans="1:13" ht="16.5" customHeight="1">
      <c r="A146" s="81" t="s">
        <v>3710</v>
      </c>
      <c r="B146" s="82" t="s">
        <v>3711</v>
      </c>
      <c r="C146" s="83" t="s">
        <v>4332</v>
      </c>
      <c r="D146" s="84">
        <v>80995</v>
      </c>
      <c r="E146" s="84">
        <v>1159</v>
      </c>
      <c r="F146" s="84">
        <v>0</v>
      </c>
      <c r="G146" s="84">
        <v>0</v>
      </c>
      <c r="H146" s="84">
        <v>44329</v>
      </c>
      <c r="I146" s="84">
        <f t="shared" si="2"/>
        <v>44329</v>
      </c>
      <c r="J146" s="74">
        <v>11897</v>
      </c>
      <c r="K146" s="84">
        <v>6000</v>
      </c>
      <c r="L146" s="84">
        <v>26432</v>
      </c>
      <c r="M146" s="84">
        <v>0</v>
      </c>
    </row>
    <row r="147" spans="1:13" ht="16.5" customHeight="1">
      <c r="A147" s="192"/>
      <c r="B147" s="193" t="s">
        <v>4359</v>
      </c>
      <c r="C147" s="194"/>
      <c r="D147" s="195">
        <v>80995</v>
      </c>
      <c r="E147" s="195">
        <v>1159</v>
      </c>
      <c r="F147" s="195">
        <v>0</v>
      </c>
      <c r="G147" s="195">
        <v>0</v>
      </c>
      <c r="H147" s="195">
        <v>44329</v>
      </c>
      <c r="I147" s="195">
        <f t="shared" si="2"/>
        <v>44329</v>
      </c>
      <c r="J147" s="195">
        <v>11897</v>
      </c>
      <c r="K147" s="195">
        <v>6000</v>
      </c>
      <c r="L147" s="195">
        <v>26432</v>
      </c>
      <c r="M147" s="195">
        <v>0</v>
      </c>
    </row>
    <row r="148" spans="1:13" ht="16.5" customHeight="1">
      <c r="A148" s="81" t="s">
        <v>3717</v>
      </c>
      <c r="B148" s="82" t="s">
        <v>3718</v>
      </c>
      <c r="C148" s="83" t="s">
        <v>4332</v>
      </c>
      <c r="D148" s="84">
        <v>74997</v>
      </c>
      <c r="E148" s="84">
        <v>1360</v>
      </c>
      <c r="F148" s="84">
        <v>0</v>
      </c>
      <c r="G148" s="84">
        <v>27</v>
      </c>
      <c r="H148" s="84">
        <v>82828</v>
      </c>
      <c r="I148" s="84">
        <f t="shared" si="2"/>
        <v>82828</v>
      </c>
      <c r="J148" s="74">
        <v>19608</v>
      </c>
      <c r="K148" s="84">
        <v>15399</v>
      </c>
      <c r="L148" s="84">
        <v>47821</v>
      </c>
      <c r="M148" s="84">
        <v>0</v>
      </c>
    </row>
    <row r="149" spans="1:13" ht="16.5" customHeight="1">
      <c r="A149" s="81" t="s">
        <v>3722</v>
      </c>
      <c r="B149" s="82" t="s">
        <v>3723</v>
      </c>
      <c r="C149" s="83" t="s">
        <v>4350</v>
      </c>
      <c r="D149" s="84">
        <v>81453</v>
      </c>
      <c r="E149" s="84">
        <v>900</v>
      </c>
      <c r="F149" s="84">
        <v>0</v>
      </c>
      <c r="G149" s="84">
        <v>0</v>
      </c>
      <c r="H149" s="84">
        <v>148765</v>
      </c>
      <c r="I149" s="84">
        <f t="shared" si="2"/>
        <v>148765</v>
      </c>
      <c r="J149" s="74">
        <v>17934</v>
      </c>
      <c r="K149" s="84">
        <v>25617</v>
      </c>
      <c r="L149" s="84">
        <v>105214</v>
      </c>
      <c r="M149" s="84">
        <v>0</v>
      </c>
    </row>
    <row r="150" spans="1:13" ht="16.5" customHeight="1">
      <c r="A150" s="81" t="s">
        <v>3729</v>
      </c>
      <c r="B150" s="82" t="s">
        <v>3730</v>
      </c>
      <c r="C150" s="83" t="s">
        <v>4338</v>
      </c>
      <c r="D150" s="84">
        <v>143106</v>
      </c>
      <c r="E150" s="84">
        <v>1388</v>
      </c>
      <c r="F150" s="84">
        <v>15</v>
      </c>
      <c r="G150" s="84">
        <v>0</v>
      </c>
      <c r="H150" s="84">
        <v>58540</v>
      </c>
      <c r="I150" s="84">
        <f t="shared" si="2"/>
        <v>58540</v>
      </c>
      <c r="J150" s="74">
        <v>13394</v>
      </c>
      <c r="K150" s="84">
        <v>11309</v>
      </c>
      <c r="L150" s="84">
        <v>33837</v>
      </c>
      <c r="M150" s="84">
        <v>0</v>
      </c>
    </row>
    <row r="151" spans="1:13" ht="16.5" customHeight="1">
      <c r="A151" s="81" t="s">
        <v>3741</v>
      </c>
      <c r="B151" s="82" t="s">
        <v>3742</v>
      </c>
      <c r="C151" s="83" t="s">
        <v>4342</v>
      </c>
      <c r="D151" s="84">
        <v>82790</v>
      </c>
      <c r="E151" s="84">
        <v>1364</v>
      </c>
      <c r="F151" s="84">
        <v>0</v>
      </c>
      <c r="G151" s="84">
        <v>0</v>
      </c>
      <c r="H151" s="84">
        <v>150068</v>
      </c>
      <c r="I151" s="84">
        <f t="shared" si="2"/>
        <v>150068</v>
      </c>
      <c r="J151" s="74">
        <v>79360</v>
      </c>
      <c r="K151" s="84">
        <v>8578</v>
      </c>
      <c r="L151" s="84">
        <v>62130</v>
      </c>
      <c r="M151" s="84">
        <v>0</v>
      </c>
    </row>
    <row r="152" spans="1:13" ht="16.5" customHeight="1">
      <c r="A152" s="81" t="s">
        <v>3747</v>
      </c>
      <c r="B152" s="82" t="s">
        <v>3748</v>
      </c>
      <c r="C152" s="83" t="s">
        <v>4332</v>
      </c>
      <c r="D152" s="84">
        <v>47687</v>
      </c>
      <c r="E152" s="84">
        <v>0</v>
      </c>
      <c r="F152" s="84">
        <v>0</v>
      </c>
      <c r="G152" s="84">
        <v>0</v>
      </c>
      <c r="H152" s="84">
        <v>19955</v>
      </c>
      <c r="I152" s="84">
        <f t="shared" si="2"/>
        <v>19955</v>
      </c>
      <c r="J152" s="74">
        <v>7432</v>
      </c>
      <c r="K152" s="84">
        <v>7400</v>
      </c>
      <c r="L152" s="84">
        <v>5123</v>
      </c>
      <c r="M152" s="84">
        <v>0</v>
      </c>
    </row>
    <row r="153" spans="1:13" ht="16.5" customHeight="1">
      <c r="A153" s="81" t="s">
        <v>3756</v>
      </c>
      <c r="B153" s="82" t="s">
        <v>3757</v>
      </c>
      <c r="C153" s="83" t="s">
        <v>4357</v>
      </c>
      <c r="D153" s="84">
        <v>32355</v>
      </c>
      <c r="E153" s="84">
        <v>448</v>
      </c>
      <c r="F153" s="84">
        <v>34</v>
      </c>
      <c r="G153" s="84">
        <v>0</v>
      </c>
      <c r="H153" s="84">
        <v>142656</v>
      </c>
      <c r="I153" s="84">
        <f t="shared" si="2"/>
        <v>142656</v>
      </c>
      <c r="J153" s="74">
        <v>10846</v>
      </c>
      <c r="K153" s="84">
        <v>4467</v>
      </c>
      <c r="L153" s="84">
        <v>127343</v>
      </c>
      <c r="M153" s="84">
        <v>0</v>
      </c>
    </row>
    <row r="154" spans="1:13" ht="16.5" customHeight="1">
      <c r="A154" s="89" t="s">
        <v>3760</v>
      </c>
      <c r="B154" s="90" t="s">
        <v>3761</v>
      </c>
      <c r="C154" s="83" t="s">
        <v>4332</v>
      </c>
      <c r="D154" s="91">
        <v>47129</v>
      </c>
      <c r="E154" s="91">
        <v>898</v>
      </c>
      <c r="F154" s="91">
        <v>8</v>
      </c>
      <c r="G154" s="91">
        <v>0</v>
      </c>
      <c r="H154" s="91">
        <v>51930</v>
      </c>
      <c r="I154" s="91">
        <f t="shared" si="2"/>
        <v>49778</v>
      </c>
      <c r="J154" s="92">
        <v>14341</v>
      </c>
      <c r="K154" s="91">
        <v>2271</v>
      </c>
      <c r="L154" s="91">
        <v>33166</v>
      </c>
      <c r="M154" s="91">
        <v>2152</v>
      </c>
    </row>
    <row r="155" spans="1:13" ht="16.5" customHeight="1">
      <c r="A155" s="196"/>
      <c r="B155" s="197" t="s">
        <v>4360</v>
      </c>
      <c r="C155" s="198"/>
      <c r="D155" s="199">
        <v>509517</v>
      </c>
      <c r="E155" s="199">
        <v>6358</v>
      </c>
      <c r="F155" s="199">
        <v>57</v>
      </c>
      <c r="G155" s="199">
        <v>27</v>
      </c>
      <c r="H155" s="199">
        <v>654742</v>
      </c>
      <c r="I155" s="199">
        <f t="shared" si="2"/>
        <v>652590</v>
      </c>
      <c r="J155" s="199">
        <v>162915</v>
      </c>
      <c r="K155" s="199">
        <v>75041</v>
      </c>
      <c r="L155" s="199">
        <v>414634</v>
      </c>
      <c r="M155" s="199">
        <v>2152</v>
      </c>
    </row>
    <row r="156" spans="1:13" ht="16.5" customHeight="1">
      <c r="A156" s="81" t="s">
        <v>3762</v>
      </c>
      <c r="B156" s="82" t="s">
        <v>3763</v>
      </c>
      <c r="C156" s="83" t="s">
        <v>4352</v>
      </c>
      <c r="D156" s="84">
        <v>99126</v>
      </c>
      <c r="E156" s="84">
        <v>2109</v>
      </c>
      <c r="F156" s="84">
        <v>24</v>
      </c>
      <c r="G156" s="84">
        <v>0</v>
      </c>
      <c r="H156" s="84">
        <v>166689</v>
      </c>
      <c r="I156" s="84">
        <f t="shared" si="2"/>
        <v>109262</v>
      </c>
      <c r="J156" s="74">
        <v>15360</v>
      </c>
      <c r="K156" s="84">
        <v>10200</v>
      </c>
      <c r="L156" s="84">
        <v>83702</v>
      </c>
      <c r="M156" s="84">
        <v>57427</v>
      </c>
    </row>
    <row r="157" spans="1:13" ht="16.5" customHeight="1">
      <c r="A157" s="81" t="s">
        <v>3769</v>
      </c>
      <c r="B157" s="82" t="s">
        <v>3770</v>
      </c>
      <c r="C157" s="83" t="s">
        <v>4337</v>
      </c>
      <c r="D157" s="84">
        <v>53314</v>
      </c>
      <c r="E157" s="84">
        <v>1629</v>
      </c>
      <c r="F157" s="84">
        <v>0</v>
      </c>
      <c r="G157" s="84">
        <v>0</v>
      </c>
      <c r="H157" s="84">
        <v>223471</v>
      </c>
      <c r="I157" s="84">
        <f t="shared" si="2"/>
        <v>223471</v>
      </c>
      <c r="J157" s="74">
        <v>13623</v>
      </c>
      <c r="K157" s="84">
        <v>75000</v>
      </c>
      <c r="L157" s="84">
        <v>134848</v>
      </c>
      <c r="M157" s="84">
        <v>0</v>
      </c>
    </row>
    <row r="158" spans="1:13" ht="16.5" customHeight="1">
      <c r="A158" s="81" t="s">
        <v>3776</v>
      </c>
      <c r="B158" s="82" t="s">
        <v>3777</v>
      </c>
      <c r="C158" s="83" t="s">
        <v>4335</v>
      </c>
      <c r="D158" s="84">
        <v>73503</v>
      </c>
      <c r="E158" s="84">
        <v>635</v>
      </c>
      <c r="F158" s="84">
        <v>0</v>
      </c>
      <c r="G158" s="84">
        <v>0</v>
      </c>
      <c r="H158" s="84">
        <v>148847</v>
      </c>
      <c r="I158" s="84">
        <f t="shared" si="2"/>
        <v>148847</v>
      </c>
      <c r="J158" s="74">
        <v>35723</v>
      </c>
      <c r="K158" s="84">
        <v>8587</v>
      </c>
      <c r="L158" s="84">
        <v>104537</v>
      </c>
      <c r="M158" s="84">
        <v>0</v>
      </c>
    </row>
    <row r="159" spans="1:13" ht="16.5" customHeight="1">
      <c r="A159" s="81" t="s">
        <v>3783</v>
      </c>
      <c r="B159" s="82" t="s">
        <v>3784</v>
      </c>
      <c r="C159" s="83" t="s">
        <v>4332</v>
      </c>
      <c r="D159" s="84">
        <v>69052</v>
      </c>
      <c r="E159" s="84">
        <v>506</v>
      </c>
      <c r="F159" s="84">
        <v>0</v>
      </c>
      <c r="G159" s="84">
        <v>0</v>
      </c>
      <c r="H159" s="84">
        <v>54147</v>
      </c>
      <c r="I159" s="84">
        <f t="shared" si="2"/>
        <v>54147</v>
      </c>
      <c r="J159" s="74">
        <v>21528</v>
      </c>
      <c r="K159" s="84">
        <v>5600</v>
      </c>
      <c r="L159" s="84">
        <v>27019</v>
      </c>
      <c r="M159" s="84">
        <v>0</v>
      </c>
    </row>
    <row r="160" spans="1:13" ht="16.5" customHeight="1">
      <c r="A160" s="81" t="s">
        <v>3783</v>
      </c>
      <c r="B160" s="82" t="s">
        <v>3784</v>
      </c>
      <c r="C160" s="83" t="s">
        <v>4335</v>
      </c>
      <c r="D160" s="84">
        <v>15945</v>
      </c>
      <c r="E160" s="84">
        <v>316</v>
      </c>
      <c r="F160" s="84">
        <v>10</v>
      </c>
      <c r="G160" s="84">
        <v>0</v>
      </c>
      <c r="H160" s="84">
        <v>87770</v>
      </c>
      <c r="I160" s="84">
        <f t="shared" si="2"/>
        <v>7723</v>
      </c>
      <c r="J160" s="74">
        <v>4500</v>
      </c>
      <c r="K160" s="84">
        <v>2222</v>
      </c>
      <c r="L160" s="84">
        <v>1001</v>
      </c>
      <c r="M160" s="84">
        <v>80047</v>
      </c>
    </row>
    <row r="161" spans="1:13" ht="16.5" customHeight="1">
      <c r="A161" s="81" t="s">
        <v>3789</v>
      </c>
      <c r="B161" s="82" t="s">
        <v>3790</v>
      </c>
      <c r="C161" s="83" t="s">
        <v>4342</v>
      </c>
      <c r="D161" s="84">
        <v>93354</v>
      </c>
      <c r="E161" s="84">
        <v>736</v>
      </c>
      <c r="F161" s="84">
        <v>36</v>
      </c>
      <c r="G161" s="84">
        <v>2</v>
      </c>
      <c r="H161" s="84">
        <v>57045</v>
      </c>
      <c r="I161" s="84">
        <f t="shared" si="2"/>
        <v>57045</v>
      </c>
      <c r="J161" s="74">
        <v>14925</v>
      </c>
      <c r="K161" s="84">
        <v>28240</v>
      </c>
      <c r="L161" s="84">
        <v>13880</v>
      </c>
      <c r="M161" s="84">
        <v>0</v>
      </c>
    </row>
    <row r="162" spans="1:13" ht="16.5" customHeight="1">
      <c r="A162" s="81" t="s">
        <v>3796</v>
      </c>
      <c r="B162" s="82" t="s">
        <v>3797</v>
      </c>
      <c r="C162" s="83" t="s">
        <v>4347</v>
      </c>
      <c r="D162" s="84">
        <v>62319</v>
      </c>
      <c r="E162" s="84">
        <v>1056</v>
      </c>
      <c r="F162" s="84">
        <v>23</v>
      </c>
      <c r="G162" s="84">
        <v>0</v>
      </c>
      <c r="H162" s="84">
        <v>182377</v>
      </c>
      <c r="I162" s="84">
        <f t="shared" si="2"/>
        <v>182377</v>
      </c>
      <c r="J162" s="74">
        <v>20643</v>
      </c>
      <c r="K162" s="84">
        <v>73443</v>
      </c>
      <c r="L162" s="84">
        <v>88291</v>
      </c>
      <c r="M162" s="84">
        <v>0</v>
      </c>
    </row>
    <row r="163" spans="1:13" ht="16.5" customHeight="1">
      <c r="A163" s="81" t="s">
        <v>3802</v>
      </c>
      <c r="B163" s="82" t="s">
        <v>3803</v>
      </c>
      <c r="C163" s="83" t="s">
        <v>4347</v>
      </c>
      <c r="D163" s="84">
        <v>102879</v>
      </c>
      <c r="E163" s="84">
        <v>2276</v>
      </c>
      <c r="F163" s="84">
        <v>38</v>
      </c>
      <c r="G163" s="84">
        <v>9</v>
      </c>
      <c r="H163" s="84">
        <v>138991</v>
      </c>
      <c r="I163" s="84">
        <f t="shared" si="2"/>
        <v>138991</v>
      </c>
      <c r="J163" s="74">
        <v>16773</v>
      </c>
      <c r="K163" s="84">
        <v>8460</v>
      </c>
      <c r="L163" s="84">
        <v>113758</v>
      </c>
      <c r="M163" s="84">
        <v>0</v>
      </c>
    </row>
    <row r="164" spans="1:13" ht="16.5" customHeight="1">
      <c r="A164" s="81" t="s">
        <v>3808</v>
      </c>
      <c r="B164" s="82" t="s">
        <v>3809</v>
      </c>
      <c r="C164" s="83" t="s">
        <v>4350</v>
      </c>
      <c r="D164" s="84">
        <v>92256</v>
      </c>
      <c r="E164" s="84">
        <v>516</v>
      </c>
      <c r="F164" s="84">
        <v>0</v>
      </c>
      <c r="G164" s="84">
        <v>0</v>
      </c>
      <c r="H164" s="84">
        <v>260966</v>
      </c>
      <c r="I164" s="84">
        <f t="shared" si="2"/>
        <v>161732</v>
      </c>
      <c r="J164" s="74">
        <v>18546</v>
      </c>
      <c r="K164" s="84">
        <v>13597</v>
      </c>
      <c r="L164" s="84">
        <v>129589</v>
      </c>
      <c r="M164" s="84">
        <v>99234</v>
      </c>
    </row>
    <row r="165" spans="1:13" ht="16.5" customHeight="1">
      <c r="A165" s="81" t="s">
        <v>3808</v>
      </c>
      <c r="B165" s="82" t="s">
        <v>3809</v>
      </c>
      <c r="C165" s="83" t="s">
        <v>4345</v>
      </c>
      <c r="D165" s="84">
        <v>3453</v>
      </c>
      <c r="E165" s="84">
        <v>0</v>
      </c>
      <c r="F165" s="84">
        <v>0</v>
      </c>
      <c r="G165" s="84">
        <v>0</v>
      </c>
      <c r="H165" s="84">
        <v>84260</v>
      </c>
      <c r="I165" s="84">
        <f t="shared" si="2"/>
        <v>84260</v>
      </c>
      <c r="J165" s="74">
        <v>1306</v>
      </c>
      <c r="K165" s="84">
        <v>14595</v>
      </c>
      <c r="L165" s="84">
        <v>68359</v>
      </c>
      <c r="M165" s="84">
        <v>0</v>
      </c>
    </row>
    <row r="166" spans="1:13" ht="16.5" customHeight="1">
      <c r="A166" s="81" t="s">
        <v>3817</v>
      </c>
      <c r="B166" s="82" t="s">
        <v>3818</v>
      </c>
      <c r="C166" s="83" t="s">
        <v>4345</v>
      </c>
      <c r="D166" s="84">
        <v>144749</v>
      </c>
      <c r="E166" s="84">
        <v>1472</v>
      </c>
      <c r="F166" s="84">
        <v>0</v>
      </c>
      <c r="G166" s="84">
        <v>0</v>
      </c>
      <c r="H166" s="84">
        <v>197142</v>
      </c>
      <c r="I166" s="84">
        <f t="shared" si="2"/>
        <v>197142</v>
      </c>
      <c r="J166" s="74">
        <v>30971</v>
      </c>
      <c r="K166" s="84">
        <v>34060</v>
      </c>
      <c r="L166" s="84">
        <v>132111</v>
      </c>
      <c r="M166" s="84">
        <v>0</v>
      </c>
    </row>
    <row r="167" spans="1:13" ht="16.5" customHeight="1">
      <c r="A167" s="81" t="s">
        <v>3823</v>
      </c>
      <c r="B167" s="82" t="s">
        <v>3824</v>
      </c>
      <c r="C167" s="83" t="s">
        <v>4336</v>
      </c>
      <c r="D167" s="84">
        <v>0</v>
      </c>
      <c r="E167" s="84">
        <v>0</v>
      </c>
      <c r="F167" s="84">
        <v>0</v>
      </c>
      <c r="G167" s="84">
        <v>0</v>
      </c>
      <c r="H167" s="84">
        <v>79034</v>
      </c>
      <c r="I167" s="84">
        <f t="shared" si="2"/>
        <v>0</v>
      </c>
      <c r="J167" s="74">
        <v>0</v>
      </c>
      <c r="K167" s="84">
        <v>0</v>
      </c>
      <c r="L167" s="84">
        <v>0</v>
      </c>
      <c r="M167" s="84">
        <v>79034</v>
      </c>
    </row>
    <row r="168" spans="1:13" ht="16.5" customHeight="1">
      <c r="A168" s="81" t="s">
        <v>3823</v>
      </c>
      <c r="B168" s="82" t="s">
        <v>3824</v>
      </c>
      <c r="C168" s="83" t="s">
        <v>4351</v>
      </c>
      <c r="D168" s="84">
        <v>95819</v>
      </c>
      <c r="E168" s="84">
        <v>1663</v>
      </c>
      <c r="F168" s="84">
        <v>87</v>
      </c>
      <c r="G168" s="84">
        <v>24</v>
      </c>
      <c r="H168" s="84">
        <v>119651</v>
      </c>
      <c r="I168" s="84">
        <f t="shared" si="2"/>
        <v>119651</v>
      </c>
      <c r="J168" s="74">
        <v>95819</v>
      </c>
      <c r="K168" s="84">
        <v>21428</v>
      </c>
      <c r="L168" s="84">
        <v>2404</v>
      </c>
      <c r="M168" s="84">
        <v>0</v>
      </c>
    </row>
    <row r="169" spans="1:13" ht="16.5" customHeight="1">
      <c r="A169" s="81" t="s">
        <v>3832</v>
      </c>
      <c r="B169" s="82" t="s">
        <v>3833</v>
      </c>
      <c r="C169" s="83" t="s">
        <v>4332</v>
      </c>
      <c r="D169" s="84">
        <v>116875</v>
      </c>
      <c r="E169" s="84">
        <v>352</v>
      </c>
      <c r="F169" s="84">
        <v>0</v>
      </c>
      <c r="G169" s="84">
        <v>0</v>
      </c>
      <c r="H169" s="84">
        <v>77572</v>
      </c>
      <c r="I169" s="84">
        <f t="shared" si="2"/>
        <v>77572</v>
      </c>
      <c r="J169" s="74">
        <v>19488</v>
      </c>
      <c r="K169" s="84">
        <v>9833</v>
      </c>
      <c r="L169" s="84">
        <v>48251</v>
      </c>
      <c r="M169" s="84">
        <v>0</v>
      </c>
    </row>
    <row r="170" spans="1:13" ht="16.5" customHeight="1">
      <c r="A170" s="81" t="s">
        <v>3840</v>
      </c>
      <c r="B170" s="82" t="s">
        <v>3841</v>
      </c>
      <c r="C170" s="83" t="s">
        <v>4336</v>
      </c>
      <c r="D170" s="84">
        <v>63901</v>
      </c>
      <c r="E170" s="84">
        <v>275</v>
      </c>
      <c r="F170" s="84">
        <v>0</v>
      </c>
      <c r="G170" s="84">
        <v>0</v>
      </c>
      <c r="H170" s="84">
        <v>53021</v>
      </c>
      <c r="I170" s="84">
        <f t="shared" si="2"/>
        <v>53021</v>
      </c>
      <c r="J170" s="74">
        <v>9785</v>
      </c>
      <c r="K170" s="84">
        <v>23030</v>
      </c>
      <c r="L170" s="84">
        <v>20206</v>
      </c>
      <c r="M170" s="84">
        <v>0</v>
      </c>
    </row>
    <row r="171" spans="1:13" ht="16.5" customHeight="1">
      <c r="A171" s="81" t="s">
        <v>3850</v>
      </c>
      <c r="B171" s="82" t="s">
        <v>3851</v>
      </c>
      <c r="C171" s="83" t="s">
        <v>4336</v>
      </c>
      <c r="D171" s="84">
        <v>55816</v>
      </c>
      <c r="E171" s="84">
        <v>498</v>
      </c>
      <c r="F171" s="84">
        <v>0</v>
      </c>
      <c r="G171" s="84">
        <v>0</v>
      </c>
      <c r="H171" s="84">
        <v>55972</v>
      </c>
      <c r="I171" s="84">
        <f t="shared" si="2"/>
        <v>55972</v>
      </c>
      <c r="J171" s="74">
        <v>14749</v>
      </c>
      <c r="K171" s="84">
        <v>16500</v>
      </c>
      <c r="L171" s="84">
        <v>24723</v>
      </c>
      <c r="M171" s="84">
        <v>0</v>
      </c>
    </row>
    <row r="172" spans="1:13" ht="16.5" customHeight="1">
      <c r="A172" s="81" t="s">
        <v>3858</v>
      </c>
      <c r="B172" s="82" t="s">
        <v>3859</v>
      </c>
      <c r="C172" s="83" t="s">
        <v>4336</v>
      </c>
      <c r="D172" s="84">
        <v>103178</v>
      </c>
      <c r="E172" s="84">
        <v>428</v>
      </c>
      <c r="F172" s="84">
        <v>10</v>
      </c>
      <c r="G172" s="84">
        <v>12</v>
      </c>
      <c r="H172" s="84">
        <v>52376</v>
      </c>
      <c r="I172" s="84">
        <f t="shared" si="2"/>
        <v>52376</v>
      </c>
      <c r="J172" s="74">
        <v>9886</v>
      </c>
      <c r="K172" s="84">
        <v>6527</v>
      </c>
      <c r="L172" s="84">
        <v>35963</v>
      </c>
      <c r="M172" s="84">
        <v>0</v>
      </c>
    </row>
    <row r="173" spans="1:13" ht="16.5" customHeight="1">
      <c r="A173" s="81" t="s">
        <v>3863</v>
      </c>
      <c r="B173" s="82" t="s">
        <v>3864</v>
      </c>
      <c r="C173" s="83" t="s">
        <v>4340</v>
      </c>
      <c r="D173" s="84">
        <v>89406</v>
      </c>
      <c r="E173" s="84">
        <v>644</v>
      </c>
      <c r="F173" s="84">
        <v>0</v>
      </c>
      <c r="G173" s="84">
        <v>0</v>
      </c>
      <c r="H173" s="84">
        <v>50274</v>
      </c>
      <c r="I173" s="84">
        <f t="shared" si="2"/>
        <v>50274</v>
      </c>
      <c r="J173" s="74">
        <v>14025</v>
      </c>
      <c r="K173" s="84">
        <v>14120</v>
      </c>
      <c r="L173" s="84">
        <v>22129</v>
      </c>
      <c r="M173" s="84">
        <v>0</v>
      </c>
    </row>
    <row r="174" spans="1:13" ht="16.5" customHeight="1">
      <c r="A174" s="81" t="s">
        <v>3872</v>
      </c>
      <c r="B174" s="82" t="s">
        <v>3873</v>
      </c>
      <c r="C174" s="83" t="s">
        <v>4338</v>
      </c>
      <c r="D174" s="84">
        <v>93431</v>
      </c>
      <c r="E174" s="84">
        <v>864</v>
      </c>
      <c r="F174" s="84">
        <v>0</v>
      </c>
      <c r="G174" s="84">
        <v>0</v>
      </c>
      <c r="H174" s="84">
        <v>58140</v>
      </c>
      <c r="I174" s="84">
        <f t="shared" si="2"/>
        <v>58140</v>
      </c>
      <c r="J174" s="74">
        <v>13955</v>
      </c>
      <c r="K174" s="84">
        <v>8404</v>
      </c>
      <c r="L174" s="84">
        <v>35781</v>
      </c>
      <c r="M174" s="84">
        <v>0</v>
      </c>
    </row>
    <row r="175" spans="1:13" ht="16.5" customHeight="1">
      <c r="A175" s="81" t="s">
        <v>3882</v>
      </c>
      <c r="B175" s="82" t="s">
        <v>3883</v>
      </c>
      <c r="C175" s="83" t="s">
        <v>4346</v>
      </c>
      <c r="D175" s="84">
        <v>73025</v>
      </c>
      <c r="E175" s="84">
        <v>984</v>
      </c>
      <c r="F175" s="84">
        <v>0</v>
      </c>
      <c r="G175" s="84">
        <v>0</v>
      </c>
      <c r="H175" s="84">
        <v>59780</v>
      </c>
      <c r="I175" s="84">
        <f t="shared" si="2"/>
        <v>59780</v>
      </c>
      <c r="J175" s="74">
        <v>17602</v>
      </c>
      <c r="K175" s="84">
        <v>1066</v>
      </c>
      <c r="L175" s="84">
        <v>41112</v>
      </c>
      <c r="M175" s="84">
        <v>0</v>
      </c>
    </row>
    <row r="176" spans="1:13" ht="16.5" customHeight="1">
      <c r="A176" s="81" t="s">
        <v>3887</v>
      </c>
      <c r="B176" s="82" t="s">
        <v>3888</v>
      </c>
      <c r="C176" s="83" t="s">
        <v>4348</v>
      </c>
      <c r="D176" s="84">
        <v>113095</v>
      </c>
      <c r="E176" s="84">
        <v>933</v>
      </c>
      <c r="F176" s="84">
        <v>8</v>
      </c>
      <c r="G176" s="84">
        <v>16</v>
      </c>
      <c r="H176" s="84">
        <v>452483</v>
      </c>
      <c r="I176" s="84">
        <f t="shared" si="2"/>
        <v>452483</v>
      </c>
      <c r="J176" s="74">
        <v>27525</v>
      </c>
      <c r="K176" s="84">
        <v>48968</v>
      </c>
      <c r="L176" s="84">
        <v>375990</v>
      </c>
      <c r="M176" s="84">
        <v>0</v>
      </c>
    </row>
    <row r="177" spans="1:13" ht="16.5" customHeight="1">
      <c r="A177" s="81" t="s">
        <v>3894</v>
      </c>
      <c r="B177" s="82" t="s">
        <v>3895</v>
      </c>
      <c r="C177" s="83" t="s">
        <v>4341</v>
      </c>
      <c r="D177" s="84">
        <v>139621</v>
      </c>
      <c r="E177" s="84">
        <v>1330</v>
      </c>
      <c r="F177" s="84">
        <v>4</v>
      </c>
      <c r="G177" s="84">
        <v>1</v>
      </c>
      <c r="H177" s="84">
        <v>132856</v>
      </c>
      <c r="I177" s="84">
        <f t="shared" si="2"/>
        <v>132856</v>
      </c>
      <c r="J177" s="74">
        <v>25889</v>
      </c>
      <c r="K177" s="84">
        <v>28320</v>
      </c>
      <c r="L177" s="84">
        <v>78647</v>
      </c>
      <c r="M177" s="84">
        <v>0</v>
      </c>
    </row>
    <row r="178" spans="1:13" ht="16.5" customHeight="1">
      <c r="A178" s="81" t="s">
        <v>3902</v>
      </c>
      <c r="B178" s="82" t="s">
        <v>3903</v>
      </c>
      <c r="C178" s="83" t="s">
        <v>4350</v>
      </c>
      <c r="D178" s="84">
        <v>84465</v>
      </c>
      <c r="E178" s="84">
        <v>949</v>
      </c>
      <c r="F178" s="84">
        <v>0</v>
      </c>
      <c r="G178" s="84">
        <v>0</v>
      </c>
      <c r="H178" s="84">
        <v>50574</v>
      </c>
      <c r="I178" s="84">
        <f t="shared" si="2"/>
        <v>50574</v>
      </c>
      <c r="J178" s="74">
        <v>14077</v>
      </c>
      <c r="K178" s="84">
        <v>1800</v>
      </c>
      <c r="L178" s="84">
        <v>34697</v>
      </c>
      <c r="M178" s="84">
        <v>0</v>
      </c>
    </row>
    <row r="179" spans="1:13" ht="16.5" customHeight="1">
      <c r="A179" s="89" t="s">
        <v>3911</v>
      </c>
      <c r="B179" s="90" t="s">
        <v>3912</v>
      </c>
      <c r="C179" s="83" t="s">
        <v>4338</v>
      </c>
      <c r="D179" s="91">
        <v>10256</v>
      </c>
      <c r="E179" s="91">
        <v>0</v>
      </c>
      <c r="F179" s="91">
        <v>0</v>
      </c>
      <c r="G179" s="91">
        <v>0</v>
      </c>
      <c r="H179" s="91">
        <v>8905</v>
      </c>
      <c r="I179" s="91">
        <f t="shared" si="2"/>
        <v>8905</v>
      </c>
      <c r="J179" s="92">
        <v>5762</v>
      </c>
      <c r="K179" s="91">
        <v>0</v>
      </c>
      <c r="L179" s="91">
        <v>3143</v>
      </c>
      <c r="M179" s="91">
        <v>0</v>
      </c>
    </row>
    <row r="180" spans="1:13" ht="16.5" customHeight="1">
      <c r="A180" s="85" t="s">
        <v>3911</v>
      </c>
      <c r="B180" s="86" t="s">
        <v>3912</v>
      </c>
      <c r="C180" s="87" t="s">
        <v>4354</v>
      </c>
      <c r="D180" s="88">
        <v>70916</v>
      </c>
      <c r="E180" s="88">
        <v>1346</v>
      </c>
      <c r="F180" s="88">
        <v>0</v>
      </c>
      <c r="G180" s="88">
        <v>0</v>
      </c>
      <c r="H180" s="88">
        <v>87559</v>
      </c>
      <c r="I180" s="88">
        <f t="shared" si="2"/>
        <v>87559</v>
      </c>
      <c r="J180" s="80">
        <v>17433</v>
      </c>
      <c r="K180" s="88">
        <v>12372</v>
      </c>
      <c r="L180" s="88">
        <v>57754</v>
      </c>
      <c r="M180" s="88">
        <v>0</v>
      </c>
    </row>
    <row r="181" spans="1:13" ht="16.5" customHeight="1">
      <c r="A181" s="81" t="s">
        <v>3922</v>
      </c>
      <c r="B181" s="82" t="s">
        <v>3923</v>
      </c>
      <c r="C181" s="83" t="s">
        <v>4341</v>
      </c>
      <c r="D181" s="84">
        <v>55882</v>
      </c>
      <c r="E181" s="84">
        <v>1853</v>
      </c>
      <c r="F181" s="84">
        <v>0</v>
      </c>
      <c r="G181" s="84">
        <v>0</v>
      </c>
      <c r="H181" s="84">
        <v>348916</v>
      </c>
      <c r="I181" s="84">
        <f t="shared" si="2"/>
        <v>348916</v>
      </c>
      <c r="J181" s="74">
        <v>18012</v>
      </c>
      <c r="K181" s="84">
        <v>47800</v>
      </c>
      <c r="L181" s="84">
        <v>283104</v>
      </c>
      <c r="M181" s="84">
        <v>0</v>
      </c>
    </row>
    <row r="182" spans="1:13" ht="16.5" customHeight="1">
      <c r="A182" s="81" t="s">
        <v>3928</v>
      </c>
      <c r="B182" s="82" t="s">
        <v>3929</v>
      </c>
      <c r="C182" s="83" t="s">
        <v>4336</v>
      </c>
      <c r="D182" s="84">
        <v>86157</v>
      </c>
      <c r="E182" s="84">
        <v>796</v>
      </c>
      <c r="F182" s="84">
        <v>0</v>
      </c>
      <c r="G182" s="84">
        <v>0</v>
      </c>
      <c r="H182" s="84">
        <v>119523</v>
      </c>
      <c r="I182" s="84">
        <f t="shared" si="2"/>
        <v>116307</v>
      </c>
      <c r="J182" s="74">
        <v>17887</v>
      </c>
      <c r="K182" s="84">
        <v>24630</v>
      </c>
      <c r="L182" s="84">
        <v>73790</v>
      </c>
      <c r="M182" s="84">
        <v>3216</v>
      </c>
    </row>
    <row r="183" spans="1:13" ht="16.5" customHeight="1">
      <c r="A183" s="81" t="s">
        <v>3936</v>
      </c>
      <c r="B183" s="82" t="s">
        <v>3937</v>
      </c>
      <c r="C183" s="83" t="s">
        <v>4352</v>
      </c>
      <c r="D183" s="84">
        <v>90188</v>
      </c>
      <c r="E183" s="84">
        <v>840</v>
      </c>
      <c r="F183" s="84">
        <v>0</v>
      </c>
      <c r="G183" s="84">
        <v>1</v>
      </c>
      <c r="H183" s="84">
        <v>72144</v>
      </c>
      <c r="I183" s="84">
        <f t="shared" si="2"/>
        <v>72144</v>
      </c>
      <c r="J183" s="74">
        <v>19133</v>
      </c>
      <c r="K183" s="84">
        <v>10254</v>
      </c>
      <c r="L183" s="84">
        <v>42757</v>
      </c>
      <c r="M183" s="84">
        <v>0</v>
      </c>
    </row>
    <row r="184" spans="1:13" ht="16.5" customHeight="1">
      <c r="A184" s="81" t="s">
        <v>3941</v>
      </c>
      <c r="B184" s="82" t="s">
        <v>3942</v>
      </c>
      <c r="C184" s="83" t="s">
        <v>4333</v>
      </c>
      <c r="D184" s="84">
        <v>85155</v>
      </c>
      <c r="E184" s="84">
        <v>1154</v>
      </c>
      <c r="F184" s="84">
        <v>0</v>
      </c>
      <c r="G184" s="84">
        <v>0</v>
      </c>
      <c r="H184" s="84">
        <v>82796</v>
      </c>
      <c r="I184" s="84">
        <f t="shared" si="2"/>
        <v>82796</v>
      </c>
      <c r="J184" s="74">
        <v>19424</v>
      </c>
      <c r="K184" s="84">
        <v>14420</v>
      </c>
      <c r="L184" s="84">
        <v>48952</v>
      </c>
      <c r="M184" s="84">
        <v>0</v>
      </c>
    </row>
    <row r="185" spans="1:13" ht="16.5" customHeight="1">
      <c r="A185" s="81" t="s">
        <v>3948</v>
      </c>
      <c r="B185" s="82" t="s">
        <v>3949</v>
      </c>
      <c r="C185" s="83" t="s">
        <v>4336</v>
      </c>
      <c r="D185" s="84">
        <v>58192</v>
      </c>
      <c r="E185" s="84">
        <v>240</v>
      </c>
      <c r="F185" s="84">
        <v>0</v>
      </c>
      <c r="G185" s="84">
        <v>0</v>
      </c>
      <c r="H185" s="84">
        <v>71117</v>
      </c>
      <c r="I185" s="84">
        <f t="shared" si="2"/>
        <v>71117</v>
      </c>
      <c r="J185" s="74">
        <v>50525</v>
      </c>
      <c r="K185" s="84">
        <v>9000</v>
      </c>
      <c r="L185" s="84">
        <v>11592</v>
      </c>
      <c r="M185" s="84">
        <v>0</v>
      </c>
    </row>
    <row r="186" spans="1:13" ht="16.5" customHeight="1">
      <c r="A186" s="81" t="s">
        <v>3955</v>
      </c>
      <c r="B186" s="82" t="s">
        <v>3956</v>
      </c>
      <c r="C186" s="83" t="s">
        <v>4345</v>
      </c>
      <c r="D186" s="84">
        <v>84489</v>
      </c>
      <c r="E186" s="84">
        <v>596</v>
      </c>
      <c r="F186" s="84">
        <v>0</v>
      </c>
      <c r="G186" s="84">
        <v>0</v>
      </c>
      <c r="H186" s="84">
        <v>90144</v>
      </c>
      <c r="I186" s="84">
        <f t="shared" si="2"/>
        <v>90144</v>
      </c>
      <c r="J186" s="74">
        <v>15201</v>
      </c>
      <c r="K186" s="84">
        <v>22582</v>
      </c>
      <c r="L186" s="84">
        <v>52361</v>
      </c>
      <c r="M186" s="84">
        <v>0</v>
      </c>
    </row>
    <row r="187" spans="1:13" ht="16.5" customHeight="1">
      <c r="A187" s="81" t="s">
        <v>3961</v>
      </c>
      <c r="B187" s="82" t="s">
        <v>3962</v>
      </c>
      <c r="C187" s="83" t="s">
        <v>4343</v>
      </c>
      <c r="D187" s="84">
        <v>34740</v>
      </c>
      <c r="E187" s="84">
        <v>245</v>
      </c>
      <c r="F187" s="84">
        <v>0</v>
      </c>
      <c r="G187" s="84">
        <v>0</v>
      </c>
      <c r="H187" s="84">
        <v>114532</v>
      </c>
      <c r="I187" s="84">
        <f t="shared" si="2"/>
        <v>114532</v>
      </c>
      <c r="J187" s="74">
        <v>7304</v>
      </c>
      <c r="K187" s="84">
        <v>12000</v>
      </c>
      <c r="L187" s="84">
        <v>95228</v>
      </c>
      <c r="M187" s="84">
        <v>0</v>
      </c>
    </row>
    <row r="188" spans="1:13" ht="16.5" customHeight="1">
      <c r="A188" s="81" t="s">
        <v>3965</v>
      </c>
      <c r="B188" s="82" t="s">
        <v>3966</v>
      </c>
      <c r="C188" s="83" t="s">
        <v>4340</v>
      </c>
      <c r="D188" s="84">
        <v>149474</v>
      </c>
      <c r="E188" s="84">
        <v>5590</v>
      </c>
      <c r="F188" s="84">
        <v>12</v>
      </c>
      <c r="G188" s="84">
        <v>0</v>
      </c>
      <c r="H188" s="84">
        <v>139039</v>
      </c>
      <c r="I188" s="84">
        <f t="shared" si="2"/>
        <v>139039</v>
      </c>
      <c r="J188" s="74">
        <v>15532</v>
      </c>
      <c r="K188" s="84">
        <v>18866</v>
      </c>
      <c r="L188" s="84">
        <v>104641</v>
      </c>
      <c r="M188" s="84">
        <v>0</v>
      </c>
    </row>
    <row r="189" spans="1:13" ht="16.5" customHeight="1">
      <c r="A189" s="81" t="s">
        <v>3965</v>
      </c>
      <c r="B189" s="82" t="s">
        <v>3966</v>
      </c>
      <c r="C189" s="83" t="s">
        <v>4341</v>
      </c>
      <c r="D189" s="84">
        <v>82417</v>
      </c>
      <c r="E189" s="84">
        <v>864</v>
      </c>
      <c r="F189" s="84">
        <v>0</v>
      </c>
      <c r="G189" s="84">
        <v>0</v>
      </c>
      <c r="H189" s="84">
        <v>156216</v>
      </c>
      <c r="I189" s="84">
        <f t="shared" si="2"/>
        <v>156216</v>
      </c>
      <c r="J189" s="74">
        <v>12075</v>
      </c>
      <c r="K189" s="84">
        <v>12414</v>
      </c>
      <c r="L189" s="84">
        <v>131727</v>
      </c>
      <c r="M189" s="84">
        <v>0</v>
      </c>
    </row>
    <row r="190" spans="1:13" ht="16.5" customHeight="1">
      <c r="A190" s="81" t="s">
        <v>3973</v>
      </c>
      <c r="B190" s="82" t="s">
        <v>3974</v>
      </c>
      <c r="C190" s="83" t="s">
        <v>4343</v>
      </c>
      <c r="D190" s="84">
        <v>37277</v>
      </c>
      <c r="E190" s="84">
        <v>294</v>
      </c>
      <c r="F190" s="84">
        <v>0</v>
      </c>
      <c r="G190" s="84">
        <v>0</v>
      </c>
      <c r="H190" s="84">
        <v>411254</v>
      </c>
      <c r="I190" s="84">
        <f t="shared" si="2"/>
        <v>50129</v>
      </c>
      <c r="J190" s="74">
        <v>37095</v>
      </c>
      <c r="K190" s="84">
        <v>12100</v>
      </c>
      <c r="L190" s="84">
        <v>934</v>
      </c>
      <c r="M190" s="84">
        <v>361125</v>
      </c>
    </row>
    <row r="191" spans="1:13" ht="16.5" customHeight="1">
      <c r="A191" s="81" t="s">
        <v>3978</v>
      </c>
      <c r="B191" s="82" t="s">
        <v>3979</v>
      </c>
      <c r="C191" s="83" t="s">
        <v>4344</v>
      </c>
      <c r="D191" s="84">
        <v>36108</v>
      </c>
      <c r="E191" s="84">
        <v>402</v>
      </c>
      <c r="F191" s="84">
        <v>18</v>
      </c>
      <c r="G191" s="84">
        <v>0</v>
      </c>
      <c r="H191" s="84">
        <v>24002</v>
      </c>
      <c r="I191" s="84">
        <f t="shared" si="2"/>
        <v>24002</v>
      </c>
      <c r="J191" s="74">
        <v>7125</v>
      </c>
      <c r="K191" s="84">
        <v>1980</v>
      </c>
      <c r="L191" s="84">
        <v>14897</v>
      </c>
      <c r="M191" s="84">
        <v>0</v>
      </c>
    </row>
    <row r="192" spans="1:13" ht="16.5" customHeight="1">
      <c r="A192" s="81" t="s">
        <v>3978</v>
      </c>
      <c r="B192" s="82" t="s">
        <v>3979</v>
      </c>
      <c r="C192" s="83" t="s">
        <v>4341</v>
      </c>
      <c r="D192" s="84">
        <v>23186</v>
      </c>
      <c r="E192" s="84">
        <v>441</v>
      </c>
      <c r="F192" s="84">
        <v>0</v>
      </c>
      <c r="G192" s="84">
        <v>0</v>
      </c>
      <c r="H192" s="84">
        <v>98179</v>
      </c>
      <c r="I192" s="84">
        <f t="shared" si="2"/>
        <v>98179</v>
      </c>
      <c r="J192" s="74">
        <v>4787</v>
      </c>
      <c r="K192" s="84">
        <v>47401</v>
      </c>
      <c r="L192" s="84">
        <v>45991</v>
      </c>
      <c r="M192" s="84">
        <v>0</v>
      </c>
    </row>
    <row r="193" spans="1:13" ht="16.5" customHeight="1">
      <c r="A193" s="81" t="s">
        <v>3984</v>
      </c>
      <c r="B193" s="82" t="s">
        <v>3985</v>
      </c>
      <c r="C193" s="83" t="s">
        <v>4351</v>
      </c>
      <c r="D193" s="84">
        <v>55585</v>
      </c>
      <c r="E193" s="84">
        <v>1448</v>
      </c>
      <c r="F193" s="84">
        <v>0</v>
      </c>
      <c r="G193" s="84">
        <v>0</v>
      </c>
      <c r="H193" s="84">
        <v>129636</v>
      </c>
      <c r="I193" s="84">
        <f t="shared" si="2"/>
        <v>129636</v>
      </c>
      <c r="J193" s="74">
        <v>12930</v>
      </c>
      <c r="K193" s="84">
        <v>24542</v>
      </c>
      <c r="L193" s="84">
        <v>92164</v>
      </c>
      <c r="M193" s="84">
        <v>0</v>
      </c>
    </row>
    <row r="194" spans="1:13" ht="16.5" customHeight="1">
      <c r="A194" s="81" t="s">
        <v>3990</v>
      </c>
      <c r="B194" s="82" t="s">
        <v>3991</v>
      </c>
      <c r="C194" s="83" t="s">
        <v>4350</v>
      </c>
      <c r="D194" s="84">
        <v>32069</v>
      </c>
      <c r="E194" s="84">
        <v>648</v>
      </c>
      <c r="F194" s="84">
        <v>0</v>
      </c>
      <c r="G194" s="84">
        <v>0</v>
      </c>
      <c r="H194" s="84">
        <v>152200</v>
      </c>
      <c r="I194" s="84">
        <f t="shared" si="2"/>
        <v>152200</v>
      </c>
      <c r="J194" s="74">
        <v>14527</v>
      </c>
      <c r="K194" s="84">
        <v>20466</v>
      </c>
      <c r="L194" s="84">
        <v>117207</v>
      </c>
      <c r="M194" s="84">
        <v>0</v>
      </c>
    </row>
    <row r="195" spans="1:13" ht="16.5" customHeight="1">
      <c r="A195" s="81" t="s">
        <v>3995</v>
      </c>
      <c r="B195" s="82" t="s">
        <v>3996</v>
      </c>
      <c r="C195" s="83" t="s">
        <v>4336</v>
      </c>
      <c r="D195" s="84">
        <v>56051</v>
      </c>
      <c r="E195" s="84">
        <v>0</v>
      </c>
      <c r="F195" s="84">
        <v>5</v>
      </c>
      <c r="G195" s="84">
        <v>0</v>
      </c>
      <c r="H195" s="84">
        <v>59713</v>
      </c>
      <c r="I195" s="84">
        <f t="shared" si="2"/>
        <v>59713</v>
      </c>
      <c r="J195" s="74">
        <v>10634</v>
      </c>
      <c r="K195" s="84">
        <v>1457</v>
      </c>
      <c r="L195" s="84">
        <v>47622</v>
      </c>
      <c r="M195" s="84">
        <v>0</v>
      </c>
    </row>
    <row r="196" spans="1:13" ht="16.5" customHeight="1">
      <c r="A196" s="81" t="s">
        <v>4000</v>
      </c>
      <c r="B196" s="82" t="s">
        <v>4001</v>
      </c>
      <c r="C196" s="83" t="s">
        <v>4347</v>
      </c>
      <c r="D196" s="84">
        <v>36707</v>
      </c>
      <c r="E196" s="84">
        <v>1076</v>
      </c>
      <c r="F196" s="84">
        <v>45</v>
      </c>
      <c r="G196" s="84">
        <v>0</v>
      </c>
      <c r="H196" s="84">
        <v>138902</v>
      </c>
      <c r="I196" s="84">
        <f t="shared" si="2"/>
        <v>138902</v>
      </c>
      <c r="J196" s="74">
        <v>8322</v>
      </c>
      <c r="K196" s="84">
        <v>22548</v>
      </c>
      <c r="L196" s="84">
        <v>108032</v>
      </c>
      <c r="M196" s="84">
        <v>0</v>
      </c>
    </row>
    <row r="197" spans="1:13" ht="16.5" customHeight="1">
      <c r="A197" s="81" t="s">
        <v>4002</v>
      </c>
      <c r="B197" s="82" t="s">
        <v>4003</v>
      </c>
      <c r="C197" s="83" t="s">
        <v>4336</v>
      </c>
      <c r="D197" s="84">
        <v>10240</v>
      </c>
      <c r="E197" s="84">
        <v>112</v>
      </c>
      <c r="F197" s="84">
        <v>106</v>
      </c>
      <c r="G197" s="84">
        <v>8</v>
      </c>
      <c r="H197" s="84">
        <v>42419</v>
      </c>
      <c r="I197" s="84">
        <f t="shared" si="2"/>
        <v>42419</v>
      </c>
      <c r="J197" s="74">
        <v>24851</v>
      </c>
      <c r="K197" s="84">
        <v>0</v>
      </c>
      <c r="L197" s="84">
        <v>17568</v>
      </c>
      <c r="M197" s="84">
        <v>0</v>
      </c>
    </row>
    <row r="198" spans="1:13" ht="16.5" customHeight="1">
      <c r="A198" s="81" t="s">
        <v>4004</v>
      </c>
      <c r="B198" s="82" t="s">
        <v>4005</v>
      </c>
      <c r="C198" s="83" t="s">
        <v>4332</v>
      </c>
      <c r="D198" s="84">
        <v>25395</v>
      </c>
      <c r="E198" s="84">
        <v>256</v>
      </c>
      <c r="F198" s="84">
        <v>0</v>
      </c>
      <c r="G198" s="84">
        <v>0</v>
      </c>
      <c r="H198" s="84">
        <v>34264</v>
      </c>
      <c r="I198" s="84">
        <f aca="true" t="shared" si="3" ref="I198:I225">J198+K198+L198</f>
        <v>34264</v>
      </c>
      <c r="J198" s="74">
        <v>8775</v>
      </c>
      <c r="K198" s="84">
        <v>6608</v>
      </c>
      <c r="L198" s="84">
        <v>18881</v>
      </c>
      <c r="M198" s="84">
        <v>0</v>
      </c>
    </row>
    <row r="199" spans="1:13" ht="16.5" customHeight="1">
      <c r="A199" s="81" t="s">
        <v>4004</v>
      </c>
      <c r="B199" s="82" t="s">
        <v>4005</v>
      </c>
      <c r="C199" s="83" t="s">
        <v>4336</v>
      </c>
      <c r="D199" s="84">
        <v>33459</v>
      </c>
      <c r="E199" s="84">
        <v>520</v>
      </c>
      <c r="F199" s="84">
        <v>1</v>
      </c>
      <c r="G199" s="84">
        <v>0</v>
      </c>
      <c r="H199" s="84">
        <v>41071</v>
      </c>
      <c r="I199" s="84">
        <f t="shared" si="3"/>
        <v>41071</v>
      </c>
      <c r="J199" s="74">
        <v>5294</v>
      </c>
      <c r="K199" s="84">
        <v>1296</v>
      </c>
      <c r="L199" s="84">
        <v>34481</v>
      </c>
      <c r="M199" s="84">
        <v>0</v>
      </c>
    </row>
    <row r="200" spans="1:13" ht="16.5" customHeight="1">
      <c r="A200" s="192"/>
      <c r="B200" s="193" t="s">
        <v>4361</v>
      </c>
      <c r="C200" s="194"/>
      <c r="D200" s="195">
        <v>2992525</v>
      </c>
      <c r="E200" s="195">
        <v>38892</v>
      </c>
      <c r="F200" s="195">
        <v>427</v>
      </c>
      <c r="G200" s="195">
        <v>73</v>
      </c>
      <c r="H200" s="195">
        <v>5265969</v>
      </c>
      <c r="I200" s="195">
        <f t="shared" si="3"/>
        <v>4585886</v>
      </c>
      <c r="J200" s="195">
        <v>789326</v>
      </c>
      <c r="K200" s="195">
        <v>776736</v>
      </c>
      <c r="L200" s="195">
        <v>3019824</v>
      </c>
      <c r="M200" s="195">
        <v>680083</v>
      </c>
    </row>
    <row r="201" spans="1:13" ht="16.5" customHeight="1">
      <c r="A201" s="81" t="s">
        <v>4011</v>
      </c>
      <c r="B201" s="82" t="s">
        <v>4012</v>
      </c>
      <c r="C201" s="83" t="s">
        <v>4332</v>
      </c>
      <c r="D201" s="84">
        <v>44557</v>
      </c>
      <c r="E201" s="84">
        <v>496</v>
      </c>
      <c r="F201" s="84">
        <v>0</v>
      </c>
      <c r="G201" s="84">
        <v>0</v>
      </c>
      <c r="H201" s="84">
        <v>65400</v>
      </c>
      <c r="I201" s="84">
        <f t="shared" si="3"/>
        <v>65400</v>
      </c>
      <c r="J201" s="74">
        <v>23301</v>
      </c>
      <c r="K201" s="84">
        <v>20000</v>
      </c>
      <c r="L201" s="84">
        <v>22099</v>
      </c>
      <c r="M201" s="84">
        <v>0</v>
      </c>
    </row>
    <row r="202" spans="1:13" ht="16.5" customHeight="1">
      <c r="A202" s="192"/>
      <c r="B202" s="193" t="s">
        <v>4362</v>
      </c>
      <c r="C202" s="194"/>
      <c r="D202" s="195">
        <v>44557</v>
      </c>
      <c r="E202" s="195">
        <v>496</v>
      </c>
      <c r="F202" s="195">
        <v>0</v>
      </c>
      <c r="G202" s="195">
        <v>0</v>
      </c>
      <c r="H202" s="195">
        <v>65400</v>
      </c>
      <c r="I202" s="195">
        <f t="shared" si="3"/>
        <v>65400</v>
      </c>
      <c r="J202" s="195">
        <v>23301</v>
      </c>
      <c r="K202" s="195">
        <v>20000</v>
      </c>
      <c r="L202" s="195">
        <v>22099</v>
      </c>
      <c r="M202" s="195">
        <v>0</v>
      </c>
    </row>
    <row r="203" spans="1:13" ht="16.5" customHeight="1">
      <c r="A203" s="81" t="s">
        <v>4016</v>
      </c>
      <c r="B203" s="82" t="s">
        <v>4017</v>
      </c>
      <c r="C203" s="83" t="s">
        <v>4338</v>
      </c>
      <c r="D203" s="84">
        <v>14229</v>
      </c>
      <c r="E203" s="84">
        <v>224</v>
      </c>
      <c r="F203" s="84">
        <v>0</v>
      </c>
      <c r="G203" s="84">
        <v>3</v>
      </c>
      <c r="H203" s="84">
        <v>87108</v>
      </c>
      <c r="I203" s="84">
        <f t="shared" si="3"/>
        <v>87108</v>
      </c>
      <c r="J203" s="74">
        <v>2835</v>
      </c>
      <c r="K203" s="84">
        <v>619</v>
      </c>
      <c r="L203" s="84">
        <v>83654</v>
      </c>
      <c r="M203" s="84">
        <v>0</v>
      </c>
    </row>
    <row r="204" spans="1:13" ht="16.5" customHeight="1">
      <c r="A204" s="89" t="s">
        <v>4020</v>
      </c>
      <c r="B204" s="90" t="s">
        <v>4021</v>
      </c>
      <c r="C204" s="83" t="s">
        <v>4337</v>
      </c>
      <c r="D204" s="91">
        <v>22366</v>
      </c>
      <c r="E204" s="91">
        <v>298</v>
      </c>
      <c r="F204" s="91">
        <v>0</v>
      </c>
      <c r="G204" s="91">
        <v>0</v>
      </c>
      <c r="H204" s="91">
        <v>16378</v>
      </c>
      <c r="I204" s="91">
        <f t="shared" si="3"/>
        <v>16378</v>
      </c>
      <c r="J204" s="92">
        <v>5647</v>
      </c>
      <c r="K204" s="91">
        <v>1274</v>
      </c>
      <c r="L204" s="91">
        <v>9457</v>
      </c>
      <c r="M204" s="91">
        <v>0</v>
      </c>
    </row>
    <row r="205" spans="1:13" ht="21" customHeight="1">
      <c r="A205" s="85" t="s">
        <v>4023</v>
      </c>
      <c r="B205" s="86" t="s">
        <v>4024</v>
      </c>
      <c r="C205" s="87" t="s">
        <v>4349</v>
      </c>
      <c r="D205" s="88">
        <v>58972</v>
      </c>
      <c r="E205" s="88">
        <v>0</v>
      </c>
      <c r="F205" s="88">
        <v>11</v>
      </c>
      <c r="G205" s="88">
        <v>49</v>
      </c>
      <c r="H205" s="88">
        <v>253213</v>
      </c>
      <c r="I205" s="88">
        <f t="shared" si="3"/>
        <v>253213</v>
      </c>
      <c r="J205" s="80">
        <v>29256</v>
      </c>
      <c r="K205" s="88">
        <v>40768</v>
      </c>
      <c r="L205" s="88">
        <v>183189</v>
      </c>
      <c r="M205" s="88">
        <v>0</v>
      </c>
    </row>
    <row r="206" spans="1:13" ht="21" customHeight="1">
      <c r="A206" s="192"/>
      <c r="B206" s="193" t="s">
        <v>4363</v>
      </c>
      <c r="C206" s="194"/>
      <c r="D206" s="195">
        <v>95567</v>
      </c>
      <c r="E206" s="195">
        <v>522</v>
      </c>
      <c r="F206" s="195">
        <v>11</v>
      </c>
      <c r="G206" s="195">
        <v>52</v>
      </c>
      <c r="H206" s="195">
        <v>356699</v>
      </c>
      <c r="I206" s="195">
        <f t="shared" si="3"/>
        <v>356699</v>
      </c>
      <c r="J206" s="195">
        <v>37738</v>
      </c>
      <c r="K206" s="195">
        <v>42661</v>
      </c>
      <c r="L206" s="195">
        <v>276300</v>
      </c>
      <c r="M206" s="195">
        <v>0</v>
      </c>
    </row>
    <row r="207" spans="1:13" ht="21" customHeight="1">
      <c r="A207" s="81" t="s">
        <v>4026</v>
      </c>
      <c r="B207" s="82" t="s">
        <v>4027</v>
      </c>
      <c r="C207" s="83" t="s">
        <v>4332</v>
      </c>
      <c r="D207" s="84">
        <v>40351</v>
      </c>
      <c r="E207" s="84">
        <v>1000</v>
      </c>
      <c r="F207" s="84">
        <v>0</v>
      </c>
      <c r="G207" s="84">
        <v>0</v>
      </c>
      <c r="H207" s="84">
        <v>44577</v>
      </c>
      <c r="I207" s="84">
        <f t="shared" si="3"/>
        <v>21176</v>
      </c>
      <c r="J207" s="74">
        <v>6395</v>
      </c>
      <c r="K207" s="84">
        <v>770</v>
      </c>
      <c r="L207" s="84">
        <v>14011</v>
      </c>
      <c r="M207" s="84">
        <v>23401</v>
      </c>
    </row>
    <row r="208" spans="1:13" ht="21" customHeight="1">
      <c r="A208" s="81" t="s">
        <v>4029</v>
      </c>
      <c r="B208" s="82" t="s">
        <v>4030</v>
      </c>
      <c r="C208" s="83" t="s">
        <v>4332</v>
      </c>
      <c r="D208" s="84">
        <v>26317</v>
      </c>
      <c r="E208" s="84">
        <v>704</v>
      </c>
      <c r="F208" s="84">
        <v>7</v>
      </c>
      <c r="G208" s="84">
        <v>0</v>
      </c>
      <c r="H208" s="84">
        <v>14396</v>
      </c>
      <c r="I208" s="84">
        <f t="shared" si="3"/>
        <v>14396</v>
      </c>
      <c r="J208" s="74">
        <v>5537</v>
      </c>
      <c r="K208" s="84">
        <v>300</v>
      </c>
      <c r="L208" s="84">
        <v>8559</v>
      </c>
      <c r="M208" s="84">
        <v>0</v>
      </c>
    </row>
    <row r="209" spans="1:13" ht="21" customHeight="1">
      <c r="A209" s="81" t="s">
        <v>4029</v>
      </c>
      <c r="B209" s="82" t="s">
        <v>4030</v>
      </c>
      <c r="C209" s="83" t="s">
        <v>4336</v>
      </c>
      <c r="D209" s="84">
        <v>37885</v>
      </c>
      <c r="E209" s="84">
        <v>488</v>
      </c>
      <c r="F209" s="84">
        <v>7</v>
      </c>
      <c r="G209" s="84">
        <v>14</v>
      </c>
      <c r="H209" s="84">
        <v>122732</v>
      </c>
      <c r="I209" s="84">
        <f t="shared" si="3"/>
        <v>122732</v>
      </c>
      <c r="J209" s="74">
        <v>7768</v>
      </c>
      <c r="K209" s="84">
        <v>2440</v>
      </c>
      <c r="L209" s="84">
        <v>112524</v>
      </c>
      <c r="M209" s="84">
        <v>0</v>
      </c>
    </row>
    <row r="210" spans="1:13" ht="21" customHeight="1">
      <c r="A210" s="81" t="s">
        <v>4034</v>
      </c>
      <c r="B210" s="82" t="s">
        <v>4035</v>
      </c>
      <c r="C210" s="83" t="s">
        <v>4351</v>
      </c>
      <c r="D210" s="84">
        <v>71079</v>
      </c>
      <c r="E210" s="84">
        <v>1948</v>
      </c>
      <c r="F210" s="84">
        <v>0</v>
      </c>
      <c r="G210" s="84">
        <v>0</v>
      </c>
      <c r="H210" s="84">
        <v>61161</v>
      </c>
      <c r="I210" s="84">
        <f t="shared" si="3"/>
        <v>61161</v>
      </c>
      <c r="J210" s="74">
        <v>15061</v>
      </c>
      <c r="K210" s="84">
        <v>7119</v>
      </c>
      <c r="L210" s="84">
        <v>38981</v>
      </c>
      <c r="M210" s="84">
        <v>0</v>
      </c>
    </row>
    <row r="211" spans="1:13" ht="21" customHeight="1">
      <c r="A211" s="81" t="s">
        <v>4039</v>
      </c>
      <c r="B211" s="82" t="s">
        <v>4040</v>
      </c>
      <c r="C211" s="83" t="s">
        <v>4345</v>
      </c>
      <c r="D211" s="84">
        <v>78103</v>
      </c>
      <c r="E211" s="84">
        <v>1072</v>
      </c>
      <c r="F211" s="84">
        <v>8</v>
      </c>
      <c r="G211" s="84">
        <v>2</v>
      </c>
      <c r="H211" s="84">
        <v>129188</v>
      </c>
      <c r="I211" s="84">
        <f t="shared" si="3"/>
        <v>129188</v>
      </c>
      <c r="J211" s="74">
        <v>14532</v>
      </c>
      <c r="K211" s="84">
        <v>24034</v>
      </c>
      <c r="L211" s="84">
        <v>90622</v>
      </c>
      <c r="M211" s="84">
        <v>0</v>
      </c>
    </row>
    <row r="212" spans="1:13" ht="21" customHeight="1">
      <c r="A212" s="81" t="s">
        <v>4043</v>
      </c>
      <c r="B212" s="82" t="s">
        <v>4044</v>
      </c>
      <c r="C212" s="83" t="s">
        <v>4350</v>
      </c>
      <c r="D212" s="84">
        <v>48783</v>
      </c>
      <c r="E212" s="84">
        <v>576</v>
      </c>
      <c r="F212" s="84">
        <v>6</v>
      </c>
      <c r="G212" s="84">
        <v>0</v>
      </c>
      <c r="H212" s="84">
        <v>196132</v>
      </c>
      <c r="I212" s="84">
        <f t="shared" si="3"/>
        <v>196132</v>
      </c>
      <c r="J212" s="74">
        <v>11670</v>
      </c>
      <c r="K212" s="84">
        <v>35881</v>
      </c>
      <c r="L212" s="84">
        <v>148581</v>
      </c>
      <c r="M212" s="84">
        <v>0</v>
      </c>
    </row>
    <row r="213" spans="1:13" ht="21" customHeight="1">
      <c r="A213" s="81" t="s">
        <v>4048</v>
      </c>
      <c r="B213" s="82" t="s">
        <v>4049</v>
      </c>
      <c r="C213" s="83" t="s">
        <v>4336</v>
      </c>
      <c r="D213" s="84">
        <v>35254</v>
      </c>
      <c r="E213" s="84">
        <v>968</v>
      </c>
      <c r="F213" s="84">
        <v>9</v>
      </c>
      <c r="G213" s="84">
        <v>1</v>
      </c>
      <c r="H213" s="84">
        <v>19875</v>
      </c>
      <c r="I213" s="84">
        <f t="shared" si="3"/>
        <v>19875</v>
      </c>
      <c r="J213" s="74">
        <v>4972</v>
      </c>
      <c r="K213" s="84">
        <v>2611</v>
      </c>
      <c r="L213" s="84">
        <v>12292</v>
      </c>
      <c r="M213" s="84">
        <v>0</v>
      </c>
    </row>
    <row r="214" spans="1:13" ht="21" customHeight="1">
      <c r="A214" s="81" t="s">
        <v>4048</v>
      </c>
      <c r="B214" s="82" t="s">
        <v>4049</v>
      </c>
      <c r="C214" s="83" t="s">
        <v>4333</v>
      </c>
      <c r="D214" s="84">
        <v>15189</v>
      </c>
      <c r="E214" s="84">
        <v>296</v>
      </c>
      <c r="F214" s="84">
        <v>1</v>
      </c>
      <c r="G214" s="84">
        <v>0</v>
      </c>
      <c r="H214" s="84">
        <v>94618</v>
      </c>
      <c r="I214" s="84">
        <f t="shared" si="3"/>
        <v>94618</v>
      </c>
      <c r="J214" s="74">
        <v>5299</v>
      </c>
      <c r="K214" s="84">
        <v>5515</v>
      </c>
      <c r="L214" s="84">
        <v>83804</v>
      </c>
      <c r="M214" s="84">
        <v>0</v>
      </c>
    </row>
    <row r="215" spans="1:13" ht="21" customHeight="1">
      <c r="A215" s="81" t="s">
        <v>4048</v>
      </c>
      <c r="B215" s="82" t="s">
        <v>4049</v>
      </c>
      <c r="C215" s="83" t="s">
        <v>4343</v>
      </c>
      <c r="D215" s="84">
        <v>0</v>
      </c>
      <c r="E215" s="84">
        <v>0</v>
      </c>
      <c r="F215" s="84">
        <v>0</v>
      </c>
      <c r="G215" s="84">
        <v>0</v>
      </c>
      <c r="H215" s="84">
        <v>53630</v>
      </c>
      <c r="I215" s="84">
        <f t="shared" si="3"/>
        <v>0</v>
      </c>
      <c r="J215" s="74">
        <v>0</v>
      </c>
      <c r="K215" s="84">
        <v>0</v>
      </c>
      <c r="L215" s="84">
        <v>0</v>
      </c>
      <c r="M215" s="84">
        <v>53630</v>
      </c>
    </row>
    <row r="216" spans="1:13" ht="21" customHeight="1">
      <c r="A216" s="81" t="s">
        <v>4051</v>
      </c>
      <c r="B216" s="82" t="s">
        <v>4052</v>
      </c>
      <c r="C216" s="83" t="s">
        <v>4352</v>
      </c>
      <c r="D216" s="84">
        <v>31400</v>
      </c>
      <c r="E216" s="84">
        <v>1125</v>
      </c>
      <c r="F216" s="84">
        <v>8</v>
      </c>
      <c r="G216" s="84">
        <v>0</v>
      </c>
      <c r="H216" s="84">
        <v>122972</v>
      </c>
      <c r="I216" s="84">
        <f t="shared" si="3"/>
        <v>122972</v>
      </c>
      <c r="J216" s="74">
        <v>9223</v>
      </c>
      <c r="K216" s="84">
        <v>3327</v>
      </c>
      <c r="L216" s="84">
        <v>110422</v>
      </c>
      <c r="M216" s="84">
        <v>0</v>
      </c>
    </row>
    <row r="217" spans="1:13" ht="21" customHeight="1">
      <c r="A217" s="81" t="s">
        <v>4055</v>
      </c>
      <c r="B217" s="82" t="s">
        <v>4056</v>
      </c>
      <c r="C217" s="83" t="s">
        <v>4345</v>
      </c>
      <c r="D217" s="84">
        <v>13589</v>
      </c>
      <c r="E217" s="84">
        <v>180</v>
      </c>
      <c r="F217" s="84">
        <v>0</v>
      </c>
      <c r="G217" s="84">
        <v>0</v>
      </c>
      <c r="H217" s="84">
        <v>62468</v>
      </c>
      <c r="I217" s="84">
        <f t="shared" si="3"/>
        <v>62468</v>
      </c>
      <c r="J217" s="74">
        <v>28034</v>
      </c>
      <c r="K217" s="84">
        <v>9141</v>
      </c>
      <c r="L217" s="84">
        <v>25293</v>
      </c>
      <c r="M217" s="84">
        <v>0</v>
      </c>
    </row>
    <row r="218" spans="1:13" ht="21" customHeight="1">
      <c r="A218" s="81" t="s">
        <v>4058</v>
      </c>
      <c r="B218" s="82" t="s">
        <v>4059</v>
      </c>
      <c r="C218" s="83" t="s">
        <v>4342</v>
      </c>
      <c r="D218" s="84">
        <v>13750</v>
      </c>
      <c r="E218" s="84">
        <v>244</v>
      </c>
      <c r="F218" s="84">
        <v>0</v>
      </c>
      <c r="G218" s="84">
        <v>0</v>
      </c>
      <c r="H218" s="84">
        <v>17473</v>
      </c>
      <c r="I218" s="84">
        <f t="shared" si="3"/>
        <v>17473</v>
      </c>
      <c r="J218" s="74">
        <v>3490</v>
      </c>
      <c r="K218" s="84">
        <v>6359</v>
      </c>
      <c r="L218" s="84">
        <v>7624</v>
      </c>
      <c r="M218" s="84">
        <v>0</v>
      </c>
    </row>
    <row r="219" spans="1:13" ht="21" customHeight="1">
      <c r="A219" s="81" t="s">
        <v>4058</v>
      </c>
      <c r="B219" s="82" t="s">
        <v>4059</v>
      </c>
      <c r="C219" s="83" t="s">
        <v>4345</v>
      </c>
      <c r="D219" s="84">
        <v>0</v>
      </c>
      <c r="E219" s="84">
        <v>0</v>
      </c>
      <c r="F219" s="84">
        <v>0</v>
      </c>
      <c r="G219" s="84">
        <v>0</v>
      </c>
      <c r="H219" s="84">
        <v>57172</v>
      </c>
      <c r="I219" s="84">
        <f t="shared" si="3"/>
        <v>57172</v>
      </c>
      <c r="J219" s="74">
        <v>0</v>
      </c>
      <c r="K219" s="84">
        <v>0</v>
      </c>
      <c r="L219" s="84">
        <v>57172</v>
      </c>
      <c r="M219" s="84">
        <v>0</v>
      </c>
    </row>
    <row r="220" spans="1:13" ht="21" customHeight="1">
      <c r="A220" s="81" t="s">
        <v>4061</v>
      </c>
      <c r="B220" s="82" t="s">
        <v>4062</v>
      </c>
      <c r="C220" s="83" t="s">
        <v>4341</v>
      </c>
      <c r="D220" s="84">
        <v>34297</v>
      </c>
      <c r="E220" s="84">
        <v>724</v>
      </c>
      <c r="F220" s="84">
        <v>8</v>
      </c>
      <c r="G220" s="84">
        <v>0</v>
      </c>
      <c r="H220" s="84">
        <v>98000</v>
      </c>
      <c r="I220" s="84">
        <f t="shared" si="3"/>
        <v>98000</v>
      </c>
      <c r="J220" s="74">
        <v>5868</v>
      </c>
      <c r="K220" s="84">
        <v>5720</v>
      </c>
      <c r="L220" s="84">
        <v>86412</v>
      </c>
      <c r="M220" s="84">
        <v>0</v>
      </c>
    </row>
    <row r="221" spans="1:13" ht="21" customHeight="1">
      <c r="A221" s="81" t="s">
        <v>4061</v>
      </c>
      <c r="B221" s="82" t="s">
        <v>4062</v>
      </c>
      <c r="C221" s="83" t="s">
        <v>4344</v>
      </c>
      <c r="D221" s="84">
        <v>15435</v>
      </c>
      <c r="E221" s="84">
        <v>204</v>
      </c>
      <c r="F221" s="84">
        <v>4</v>
      </c>
      <c r="G221" s="84">
        <v>0</v>
      </c>
      <c r="H221" s="84">
        <v>23215</v>
      </c>
      <c r="I221" s="84">
        <f t="shared" si="3"/>
        <v>23215</v>
      </c>
      <c r="J221" s="74">
        <v>3022</v>
      </c>
      <c r="K221" s="84">
        <v>0</v>
      </c>
      <c r="L221" s="84">
        <v>20193</v>
      </c>
      <c r="M221" s="84">
        <v>0</v>
      </c>
    </row>
    <row r="222" spans="1:13" ht="17.25" customHeight="1">
      <c r="A222" s="81" t="s">
        <v>4065</v>
      </c>
      <c r="B222" s="82" t="s">
        <v>4066</v>
      </c>
      <c r="C222" s="83" t="s">
        <v>4333</v>
      </c>
      <c r="D222" s="84">
        <v>15713</v>
      </c>
      <c r="E222" s="84">
        <v>428</v>
      </c>
      <c r="F222" s="84">
        <v>4</v>
      </c>
      <c r="G222" s="84">
        <v>0</v>
      </c>
      <c r="H222" s="84">
        <v>41733</v>
      </c>
      <c r="I222" s="84">
        <f t="shared" si="3"/>
        <v>41733</v>
      </c>
      <c r="J222" s="74">
        <v>4579</v>
      </c>
      <c r="K222" s="84">
        <v>1080</v>
      </c>
      <c r="L222" s="84">
        <v>36074</v>
      </c>
      <c r="M222" s="84">
        <v>0</v>
      </c>
    </row>
    <row r="223" spans="1:13" ht="18.75" customHeight="1" thickBot="1">
      <c r="A223" s="93" t="s">
        <v>4067</v>
      </c>
      <c r="B223" s="94" t="s">
        <v>4068</v>
      </c>
      <c r="C223" s="95" t="s">
        <v>4340</v>
      </c>
      <c r="D223" s="96">
        <v>74279</v>
      </c>
      <c r="E223" s="96">
        <v>480</v>
      </c>
      <c r="F223" s="96">
        <v>0</v>
      </c>
      <c r="G223" s="96">
        <v>0</v>
      </c>
      <c r="H223" s="96">
        <v>113550</v>
      </c>
      <c r="I223" s="96">
        <f t="shared" si="3"/>
        <v>113550</v>
      </c>
      <c r="J223" s="97">
        <v>22241</v>
      </c>
      <c r="K223" s="96">
        <v>6318</v>
      </c>
      <c r="L223" s="96">
        <v>84991</v>
      </c>
      <c r="M223" s="96">
        <v>0</v>
      </c>
    </row>
    <row r="224" spans="1:13" ht="21.75" customHeight="1" thickBot="1">
      <c r="A224" s="200"/>
      <c r="B224" s="201" t="s">
        <v>4364</v>
      </c>
      <c r="C224" s="202"/>
      <c r="D224" s="203">
        <v>551424</v>
      </c>
      <c r="E224" s="203">
        <v>10437</v>
      </c>
      <c r="F224" s="203">
        <v>62</v>
      </c>
      <c r="G224" s="203">
        <v>17</v>
      </c>
      <c r="H224" s="203">
        <v>1272892</v>
      </c>
      <c r="I224" s="203">
        <f t="shared" si="3"/>
        <v>1195861</v>
      </c>
      <c r="J224" s="203">
        <v>147691</v>
      </c>
      <c r="K224" s="203">
        <v>110615</v>
      </c>
      <c r="L224" s="203">
        <v>937555</v>
      </c>
      <c r="M224" s="203">
        <v>77031</v>
      </c>
    </row>
    <row r="225" spans="1:13" ht="24.75" customHeight="1" thickTop="1">
      <c r="A225" s="204"/>
      <c r="B225" s="205" t="s">
        <v>4073</v>
      </c>
      <c r="C225" s="206"/>
      <c r="D225" s="207">
        <v>23817870</v>
      </c>
      <c r="E225" s="207">
        <v>305879</v>
      </c>
      <c r="F225" s="207">
        <v>5104</v>
      </c>
      <c r="G225" s="207">
        <v>4665</v>
      </c>
      <c r="H225" s="207">
        <v>64998001</v>
      </c>
      <c r="I225" s="207">
        <f t="shared" si="3"/>
        <v>54766877</v>
      </c>
      <c r="J225" s="207">
        <v>6786808</v>
      </c>
      <c r="K225" s="207">
        <v>4139265</v>
      </c>
      <c r="L225" s="207">
        <v>43840804</v>
      </c>
      <c r="M225" s="207">
        <v>10231124</v>
      </c>
    </row>
  </sheetData>
  <sheetProtection/>
  <mergeCells count="15">
    <mergeCell ref="E3:G3"/>
    <mergeCell ref="H3:H5"/>
    <mergeCell ref="I3:L3"/>
    <mergeCell ref="M3:M5"/>
    <mergeCell ref="E4:E5"/>
    <mergeCell ref="L4:L5"/>
    <mergeCell ref="F4:G4"/>
    <mergeCell ref="I4:I5"/>
    <mergeCell ref="J4:J5"/>
    <mergeCell ref="K4:K5"/>
    <mergeCell ref="A1:M1"/>
    <mergeCell ref="L2:M2"/>
    <mergeCell ref="A3:B5"/>
    <mergeCell ref="C3:C5"/>
    <mergeCell ref="D3:D5"/>
  </mergeCells>
  <printOptions/>
  <pageMargins left="0.7874015748031497" right="0.7874015748031497" top="0.6299212598425197" bottom="1.0236220472440944" header="0.5118110236220472" footer="0.8267716535433072"/>
  <pageSetup horizontalDpi="1200" verticalDpi="1200" orientation="landscape" paperSize="9" r:id="rId1"/>
  <headerFooter alignWithMargins="0">
    <oddFooter>&amp;L&amp;10說明：1.本表校舍及校地，皆以實際使用面積計算：包含租借用，不包括出租借部分。
　　　2.本表資料不包括學校附設醫院、農林畜牧作業組織〈如附設醫院、附設農場、附設林場〉之土地及建築。&amp;R
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.7109375" style="0" customWidth="1"/>
    <col min="2" max="2" width="4.28125" style="0" customWidth="1"/>
    <col min="3" max="3" width="23.00390625" style="0" customWidth="1"/>
    <col min="4" max="4" width="2.7109375" style="0" customWidth="1"/>
    <col min="5" max="5" width="33.421875" style="0" customWidth="1"/>
    <col min="6" max="6" width="17.8515625" style="0" customWidth="1"/>
    <col min="7" max="7" width="18.8515625" style="0" customWidth="1"/>
  </cols>
  <sheetData>
    <row r="1" spans="1:7" ht="18" customHeight="1">
      <c r="A1" s="216" t="s">
        <v>646</v>
      </c>
      <c r="B1" s="216"/>
      <c r="C1" s="216"/>
      <c r="D1" s="216"/>
      <c r="E1" s="216"/>
      <c r="F1" s="216"/>
      <c r="G1" s="216"/>
    </row>
    <row r="2" spans="1:7" ht="13.5" customHeight="1">
      <c r="A2" s="218"/>
      <c r="B2" s="218"/>
      <c r="C2" s="218"/>
      <c r="D2" s="218"/>
      <c r="E2" s="218"/>
      <c r="F2" s="218"/>
      <c r="G2" s="218"/>
    </row>
    <row r="3" spans="1:7" ht="24" customHeight="1">
      <c r="A3" s="278" t="s">
        <v>4365</v>
      </c>
      <c r="B3" s="278"/>
      <c r="C3" s="4" t="s">
        <v>4366</v>
      </c>
      <c r="D3" s="219" t="s">
        <v>4367</v>
      </c>
      <c r="E3" s="219"/>
      <c r="F3" s="4" t="s">
        <v>4368</v>
      </c>
      <c r="G3" s="24" t="s">
        <v>4369</v>
      </c>
    </row>
    <row r="4" spans="1:7" ht="12.75">
      <c r="A4" s="98" t="s">
        <v>4370</v>
      </c>
      <c r="B4" s="98" t="s">
        <v>1910</v>
      </c>
      <c r="C4" s="9" t="s">
        <v>1911</v>
      </c>
      <c r="D4" s="98" t="s">
        <v>4371</v>
      </c>
      <c r="E4" s="9" t="s">
        <v>4372</v>
      </c>
      <c r="F4" s="9" t="s">
        <v>4373</v>
      </c>
      <c r="G4" s="9" t="s">
        <v>4374</v>
      </c>
    </row>
    <row r="5" spans="1:7" ht="12.75">
      <c r="A5" s="98" t="s">
        <v>4375</v>
      </c>
      <c r="B5" s="98" t="s">
        <v>1930</v>
      </c>
      <c r="C5" s="9" t="s">
        <v>1931</v>
      </c>
      <c r="D5" s="98"/>
      <c r="E5" s="9" t="s">
        <v>4376</v>
      </c>
      <c r="F5" s="9" t="s">
        <v>4377</v>
      </c>
      <c r="G5" s="9" t="s">
        <v>4378</v>
      </c>
    </row>
    <row r="6" spans="1:7" ht="12.75">
      <c r="A6" s="98" t="s">
        <v>4379</v>
      </c>
      <c r="B6" s="98" t="s">
        <v>1941</v>
      </c>
      <c r="C6" s="9" t="s">
        <v>1942</v>
      </c>
      <c r="D6" s="98"/>
      <c r="E6" s="9" t="s">
        <v>4380</v>
      </c>
      <c r="F6" s="9" t="s">
        <v>4381</v>
      </c>
      <c r="G6" s="9" t="s">
        <v>4382</v>
      </c>
    </row>
    <row r="7" spans="1:7" ht="12.75">
      <c r="A7" s="98" t="s">
        <v>4379</v>
      </c>
      <c r="B7" s="98" t="s">
        <v>1959</v>
      </c>
      <c r="C7" s="9" t="s">
        <v>1960</v>
      </c>
      <c r="D7" s="98"/>
      <c r="E7" s="9" t="s">
        <v>4383</v>
      </c>
      <c r="F7" s="9" t="s">
        <v>4384</v>
      </c>
      <c r="G7" s="9" t="s">
        <v>4385</v>
      </c>
    </row>
    <row r="8" spans="1:7" ht="12.75">
      <c r="A8" s="98" t="s">
        <v>4386</v>
      </c>
      <c r="B8" s="98" t="s">
        <v>1975</v>
      </c>
      <c r="C8" s="9" t="s">
        <v>1976</v>
      </c>
      <c r="D8" s="98"/>
      <c r="E8" s="9" t="s">
        <v>4387</v>
      </c>
      <c r="F8" s="9" t="s">
        <v>4388</v>
      </c>
      <c r="G8" s="9" t="s">
        <v>4389</v>
      </c>
    </row>
    <row r="9" spans="1:7" ht="12.75">
      <c r="A9" s="98" t="s">
        <v>4390</v>
      </c>
      <c r="B9" s="98" t="s">
        <v>1989</v>
      </c>
      <c r="C9" s="9" t="s">
        <v>1990</v>
      </c>
      <c r="D9" s="98"/>
      <c r="E9" s="9" t="s">
        <v>4391</v>
      </c>
      <c r="F9" s="9" t="s">
        <v>4392</v>
      </c>
      <c r="G9" s="9" t="s">
        <v>4393</v>
      </c>
    </row>
    <row r="10" spans="1:7" ht="12.75">
      <c r="A10" s="98" t="s">
        <v>4375</v>
      </c>
      <c r="B10" s="98" t="s">
        <v>2004</v>
      </c>
      <c r="C10" s="9" t="s">
        <v>2005</v>
      </c>
      <c r="D10" s="98"/>
      <c r="E10" s="9" t="s">
        <v>4394</v>
      </c>
      <c r="F10" s="9" t="s">
        <v>4395</v>
      </c>
      <c r="G10" s="9" t="s">
        <v>4396</v>
      </c>
    </row>
    <row r="11" spans="1:7" ht="12.75">
      <c r="A11" s="98" t="s">
        <v>4397</v>
      </c>
      <c r="B11" s="98" t="s">
        <v>2017</v>
      </c>
      <c r="C11" s="9" t="s">
        <v>2018</v>
      </c>
      <c r="D11" s="98"/>
      <c r="E11" s="9" t="s">
        <v>4398</v>
      </c>
      <c r="F11" s="9" t="s">
        <v>4399</v>
      </c>
      <c r="G11" s="9" t="s">
        <v>4400</v>
      </c>
    </row>
    <row r="12" spans="1:7" ht="12.75">
      <c r="A12" s="98" t="s">
        <v>4401</v>
      </c>
      <c r="B12" s="98" t="s">
        <v>2025</v>
      </c>
      <c r="C12" s="9" t="s">
        <v>2026</v>
      </c>
      <c r="D12" s="98"/>
      <c r="E12" s="9" t="s">
        <v>4402</v>
      </c>
      <c r="F12" s="9" t="s">
        <v>4403</v>
      </c>
      <c r="G12" s="9" t="s">
        <v>4404</v>
      </c>
    </row>
    <row r="13" spans="1:7" ht="12.75">
      <c r="A13" s="98" t="s">
        <v>4405</v>
      </c>
      <c r="B13" s="98" t="s">
        <v>2034</v>
      </c>
      <c r="C13" s="9" t="s">
        <v>2035</v>
      </c>
      <c r="D13" s="98"/>
      <c r="E13" s="9" t="s">
        <v>4406</v>
      </c>
      <c r="F13" s="9" t="s">
        <v>4407</v>
      </c>
      <c r="G13" s="9" t="s">
        <v>4408</v>
      </c>
    </row>
    <row r="14" spans="1:7" ht="12.75">
      <c r="A14" s="98" t="s">
        <v>4409</v>
      </c>
      <c r="B14" s="98" t="s">
        <v>2046</v>
      </c>
      <c r="C14" s="9" t="s">
        <v>2047</v>
      </c>
      <c r="D14" s="98" t="s">
        <v>4371</v>
      </c>
      <c r="E14" s="9" t="s">
        <v>4410</v>
      </c>
      <c r="F14" s="9" t="s">
        <v>4411</v>
      </c>
      <c r="G14" s="9" t="s">
        <v>4412</v>
      </c>
    </row>
    <row r="15" spans="1:7" ht="12.75">
      <c r="A15" s="98" t="s">
        <v>4413</v>
      </c>
      <c r="B15" s="98" t="s">
        <v>2055</v>
      </c>
      <c r="C15" s="9" t="s">
        <v>2056</v>
      </c>
      <c r="D15" s="98"/>
      <c r="E15" s="9" t="s">
        <v>4414</v>
      </c>
      <c r="F15" s="9" t="s">
        <v>4415</v>
      </c>
      <c r="G15" s="9" t="s">
        <v>4416</v>
      </c>
    </row>
    <row r="16" spans="1:7" ht="12.75">
      <c r="A16" s="98" t="s">
        <v>4417</v>
      </c>
      <c r="B16" s="98" t="s">
        <v>2063</v>
      </c>
      <c r="C16" s="9" t="s">
        <v>2064</v>
      </c>
      <c r="D16" s="98"/>
      <c r="E16" s="9" t="s">
        <v>4418</v>
      </c>
      <c r="F16" s="9" t="s">
        <v>4419</v>
      </c>
      <c r="G16" s="9" t="s">
        <v>4420</v>
      </c>
    </row>
    <row r="17" spans="1:7" ht="12.75">
      <c r="A17" s="98" t="s">
        <v>4421</v>
      </c>
      <c r="B17" s="98" t="s">
        <v>2074</v>
      </c>
      <c r="C17" s="9" t="s">
        <v>2075</v>
      </c>
      <c r="D17" s="98"/>
      <c r="E17" s="9" t="s">
        <v>4422</v>
      </c>
      <c r="F17" s="9" t="s">
        <v>4423</v>
      </c>
      <c r="G17" s="9" t="s">
        <v>4424</v>
      </c>
    </row>
    <row r="18" spans="1:7" ht="12.75">
      <c r="A18" s="98" t="s">
        <v>4425</v>
      </c>
      <c r="B18" s="98" t="s">
        <v>2087</v>
      </c>
      <c r="C18" s="9" t="s">
        <v>2088</v>
      </c>
      <c r="D18" s="98"/>
      <c r="E18" s="9" t="s">
        <v>0</v>
      </c>
      <c r="F18" s="9" t="s">
        <v>1</v>
      </c>
      <c r="G18" s="9" t="s">
        <v>2</v>
      </c>
    </row>
    <row r="19" spans="1:7" ht="12.75">
      <c r="A19" s="98" t="s">
        <v>3</v>
      </c>
      <c r="B19" s="98" t="s">
        <v>2096</v>
      </c>
      <c r="C19" s="9" t="s">
        <v>2097</v>
      </c>
      <c r="D19" s="98"/>
      <c r="E19" s="9" t="s">
        <v>4</v>
      </c>
      <c r="F19" s="9" t="s">
        <v>5</v>
      </c>
      <c r="G19" s="9" t="s">
        <v>6</v>
      </c>
    </row>
    <row r="20" spans="1:7" ht="12.75">
      <c r="A20" s="98" t="s">
        <v>7</v>
      </c>
      <c r="B20" s="98" t="s">
        <v>2106</v>
      </c>
      <c r="C20" s="9" t="s">
        <v>2107</v>
      </c>
      <c r="D20" s="98"/>
      <c r="E20" s="9" t="s">
        <v>8</v>
      </c>
      <c r="F20" s="9" t="s">
        <v>9</v>
      </c>
      <c r="G20" s="9" t="s">
        <v>10</v>
      </c>
    </row>
    <row r="21" spans="1:7" ht="12.75">
      <c r="A21" s="98" t="s">
        <v>11</v>
      </c>
      <c r="B21" s="98" t="s">
        <v>2111</v>
      </c>
      <c r="C21" s="9" t="s">
        <v>2112</v>
      </c>
      <c r="D21" s="98"/>
      <c r="E21" s="9" t="s">
        <v>12</v>
      </c>
      <c r="F21" s="9" t="s">
        <v>13</v>
      </c>
      <c r="G21" s="9" t="s">
        <v>14</v>
      </c>
    </row>
    <row r="22" spans="1:7" ht="12.75">
      <c r="A22" s="98" t="s">
        <v>15</v>
      </c>
      <c r="B22" s="98" t="s">
        <v>2122</v>
      </c>
      <c r="C22" s="9" t="s">
        <v>2123</v>
      </c>
      <c r="D22" s="98" t="s">
        <v>4371</v>
      </c>
      <c r="E22" s="9" t="s">
        <v>16</v>
      </c>
      <c r="F22" s="9" t="s">
        <v>17</v>
      </c>
      <c r="G22" s="9" t="s">
        <v>18</v>
      </c>
    </row>
    <row r="23" spans="1:7" ht="12.75">
      <c r="A23" s="98" t="s">
        <v>4379</v>
      </c>
      <c r="B23" s="98" t="s">
        <v>2130</v>
      </c>
      <c r="C23" s="9" t="s">
        <v>2131</v>
      </c>
      <c r="D23" s="98"/>
      <c r="E23" s="9" t="s">
        <v>19</v>
      </c>
      <c r="F23" s="9" t="s">
        <v>20</v>
      </c>
      <c r="G23" s="9" t="s">
        <v>21</v>
      </c>
    </row>
    <row r="24" spans="1:7" ht="12.75">
      <c r="A24" s="98" t="s">
        <v>22</v>
      </c>
      <c r="B24" s="98" t="s">
        <v>2139</v>
      </c>
      <c r="C24" s="9" t="s">
        <v>2140</v>
      </c>
      <c r="D24" s="98"/>
      <c r="E24" s="9" t="s">
        <v>23</v>
      </c>
      <c r="F24" s="9" t="s">
        <v>24</v>
      </c>
      <c r="G24" s="9" t="s">
        <v>25</v>
      </c>
    </row>
    <row r="25" spans="1:7" ht="12.75">
      <c r="A25" s="98" t="s">
        <v>26</v>
      </c>
      <c r="B25" s="98" t="s">
        <v>2150</v>
      </c>
      <c r="C25" s="9" t="s">
        <v>2151</v>
      </c>
      <c r="D25" s="98"/>
      <c r="E25" s="9" t="s">
        <v>27</v>
      </c>
      <c r="F25" s="9" t="s">
        <v>28</v>
      </c>
      <c r="G25" s="9" t="s">
        <v>29</v>
      </c>
    </row>
    <row r="26" spans="1:7" ht="12.75">
      <c r="A26" s="98" t="s">
        <v>4379</v>
      </c>
      <c r="B26" s="98" t="s">
        <v>2160</v>
      </c>
      <c r="C26" s="9" t="s">
        <v>2161</v>
      </c>
      <c r="D26" s="98"/>
      <c r="E26" s="9" t="s">
        <v>30</v>
      </c>
      <c r="F26" s="9" t="s">
        <v>31</v>
      </c>
      <c r="G26" s="9" t="s">
        <v>32</v>
      </c>
    </row>
    <row r="27" spans="1:7" ht="12.75">
      <c r="A27" s="98" t="s">
        <v>33</v>
      </c>
      <c r="B27" s="98" t="s">
        <v>2172</v>
      </c>
      <c r="C27" s="9" t="s">
        <v>2173</v>
      </c>
      <c r="D27" s="98" t="s">
        <v>4371</v>
      </c>
      <c r="E27" s="9" t="s">
        <v>34</v>
      </c>
      <c r="F27" s="9" t="s">
        <v>35</v>
      </c>
      <c r="G27" s="9" t="s">
        <v>36</v>
      </c>
    </row>
    <row r="28" spans="1:7" ht="12.75">
      <c r="A28" s="98" t="s">
        <v>37</v>
      </c>
      <c r="B28" s="98" t="s">
        <v>2181</v>
      </c>
      <c r="C28" s="9" t="s">
        <v>2182</v>
      </c>
      <c r="D28" s="98"/>
      <c r="E28" s="9" t="s">
        <v>38</v>
      </c>
      <c r="F28" s="9" t="s">
        <v>39</v>
      </c>
      <c r="G28" s="9" t="s">
        <v>40</v>
      </c>
    </row>
    <row r="29" spans="1:7" ht="12.75">
      <c r="A29" s="98" t="s">
        <v>4421</v>
      </c>
      <c r="B29" s="98" t="s">
        <v>2194</v>
      </c>
      <c r="C29" s="9" t="s">
        <v>2195</v>
      </c>
      <c r="D29" s="98"/>
      <c r="E29" s="9" t="s">
        <v>41</v>
      </c>
      <c r="F29" s="9" t="s">
        <v>42</v>
      </c>
      <c r="G29" s="9" t="s">
        <v>43</v>
      </c>
    </row>
    <row r="30" spans="1:7" ht="12.75">
      <c r="A30" s="98" t="s">
        <v>4425</v>
      </c>
      <c r="B30" s="98" t="s">
        <v>2204</v>
      </c>
      <c r="C30" s="9" t="s">
        <v>2205</v>
      </c>
      <c r="D30" s="98"/>
      <c r="E30" s="9" t="s">
        <v>44</v>
      </c>
      <c r="F30" s="9" t="s">
        <v>45</v>
      </c>
      <c r="G30" s="9" t="s">
        <v>46</v>
      </c>
    </row>
    <row r="31" spans="1:7" ht="12.75">
      <c r="A31" s="98" t="s">
        <v>47</v>
      </c>
      <c r="B31" s="98" t="s">
        <v>2211</v>
      </c>
      <c r="C31" s="9" t="s">
        <v>2212</v>
      </c>
      <c r="D31" s="98"/>
      <c r="E31" s="9" t="s">
        <v>48</v>
      </c>
      <c r="F31" s="9" t="s">
        <v>49</v>
      </c>
      <c r="G31" s="9" t="s">
        <v>50</v>
      </c>
    </row>
    <row r="32" spans="1:7" ht="12.75">
      <c r="A32" s="98" t="s">
        <v>51</v>
      </c>
      <c r="B32" s="98" t="s">
        <v>2220</v>
      </c>
      <c r="C32" s="9" t="s">
        <v>2221</v>
      </c>
      <c r="D32" s="98"/>
      <c r="E32" s="9" t="s">
        <v>52</v>
      </c>
      <c r="F32" s="9" t="s">
        <v>53</v>
      </c>
      <c r="G32" s="9" t="s">
        <v>54</v>
      </c>
    </row>
    <row r="33" spans="1:7" ht="12.75">
      <c r="A33" s="98" t="s">
        <v>55</v>
      </c>
      <c r="B33" s="98" t="s">
        <v>2229</v>
      </c>
      <c r="C33" s="9" t="s">
        <v>2230</v>
      </c>
      <c r="D33" s="98"/>
      <c r="E33" s="9" t="s">
        <v>56</v>
      </c>
      <c r="F33" s="9" t="s">
        <v>57</v>
      </c>
      <c r="G33" s="9" t="s">
        <v>58</v>
      </c>
    </row>
    <row r="34" spans="1:7" ht="12.75">
      <c r="A34" s="98" t="s">
        <v>22</v>
      </c>
      <c r="B34" s="98" t="s">
        <v>2238</v>
      </c>
      <c r="C34" s="9" t="s">
        <v>2239</v>
      </c>
      <c r="D34" s="98"/>
      <c r="E34" s="9" t="s">
        <v>59</v>
      </c>
      <c r="F34" s="9" t="s">
        <v>60</v>
      </c>
      <c r="G34" s="9" t="s">
        <v>61</v>
      </c>
    </row>
    <row r="35" spans="1:7" ht="12.75">
      <c r="A35" s="98" t="s">
        <v>7</v>
      </c>
      <c r="B35" s="98" t="s">
        <v>2247</v>
      </c>
      <c r="C35" s="9" t="s">
        <v>2248</v>
      </c>
      <c r="D35" s="98"/>
      <c r="E35" s="9" t="s">
        <v>62</v>
      </c>
      <c r="F35" s="9" t="s">
        <v>63</v>
      </c>
      <c r="G35" s="9" t="s">
        <v>64</v>
      </c>
    </row>
    <row r="36" spans="1:7" ht="12.75">
      <c r="A36" s="98" t="s">
        <v>65</v>
      </c>
      <c r="B36" s="98" t="s">
        <v>2257</v>
      </c>
      <c r="C36" s="9" t="s">
        <v>2258</v>
      </c>
      <c r="D36" s="98"/>
      <c r="E36" s="9" t="s">
        <v>66</v>
      </c>
      <c r="F36" s="9" t="s">
        <v>67</v>
      </c>
      <c r="G36" s="9" t="s">
        <v>68</v>
      </c>
    </row>
    <row r="37" spans="1:7" ht="12.75">
      <c r="A37" s="98" t="s">
        <v>4386</v>
      </c>
      <c r="B37" s="98" t="s">
        <v>2265</v>
      </c>
      <c r="C37" s="9" t="s">
        <v>2266</v>
      </c>
      <c r="D37" s="98"/>
      <c r="E37" s="9" t="s">
        <v>69</v>
      </c>
      <c r="F37" s="9" t="s">
        <v>70</v>
      </c>
      <c r="G37" s="9" t="s">
        <v>71</v>
      </c>
    </row>
    <row r="38" spans="1:7" ht="12.75">
      <c r="A38" s="98" t="s">
        <v>4379</v>
      </c>
      <c r="B38" s="98" t="s">
        <v>2271</v>
      </c>
      <c r="C38" s="9" t="s">
        <v>2272</v>
      </c>
      <c r="D38" s="98"/>
      <c r="E38" s="9" t="s">
        <v>72</v>
      </c>
      <c r="F38" s="9" t="s">
        <v>73</v>
      </c>
      <c r="G38" s="9" t="s">
        <v>74</v>
      </c>
    </row>
    <row r="39" spans="1:7" ht="12.75">
      <c r="A39" s="98" t="s">
        <v>4375</v>
      </c>
      <c r="B39" s="98" t="s">
        <v>2278</v>
      </c>
      <c r="C39" s="9" t="s">
        <v>2279</v>
      </c>
      <c r="D39" s="98"/>
      <c r="E39" s="9" t="s">
        <v>75</v>
      </c>
      <c r="F39" s="9" t="s">
        <v>76</v>
      </c>
      <c r="G39" s="9" t="s">
        <v>77</v>
      </c>
    </row>
    <row r="40" spans="1:7" ht="12.75">
      <c r="A40" s="98" t="s">
        <v>4390</v>
      </c>
      <c r="B40" s="98" t="s">
        <v>2286</v>
      </c>
      <c r="C40" s="9" t="s">
        <v>2287</v>
      </c>
      <c r="D40" s="98" t="s">
        <v>4371</v>
      </c>
      <c r="E40" s="9" t="s">
        <v>78</v>
      </c>
      <c r="F40" s="9" t="s">
        <v>79</v>
      </c>
      <c r="G40" s="9" t="s">
        <v>80</v>
      </c>
    </row>
    <row r="41" spans="1:7" ht="12.75">
      <c r="A41" s="98" t="s">
        <v>26</v>
      </c>
      <c r="B41" s="98" t="s">
        <v>2295</v>
      </c>
      <c r="C41" s="9" t="s">
        <v>2296</v>
      </c>
      <c r="D41" s="98" t="s">
        <v>4371</v>
      </c>
      <c r="E41" s="9" t="s">
        <v>81</v>
      </c>
      <c r="F41" s="9" t="s">
        <v>82</v>
      </c>
      <c r="G41" s="9" t="s">
        <v>83</v>
      </c>
    </row>
    <row r="42" spans="1:7" ht="12.75">
      <c r="A42" s="98" t="s">
        <v>84</v>
      </c>
      <c r="B42" s="98" t="s">
        <v>2302</v>
      </c>
      <c r="C42" s="9" t="s">
        <v>2303</v>
      </c>
      <c r="D42" s="98" t="s">
        <v>4371</v>
      </c>
      <c r="E42" s="9" t="s">
        <v>85</v>
      </c>
      <c r="F42" s="9" t="s">
        <v>86</v>
      </c>
      <c r="G42" s="9" t="s">
        <v>87</v>
      </c>
    </row>
    <row r="43" spans="1:7" ht="12.75">
      <c r="A43" s="98" t="s">
        <v>88</v>
      </c>
      <c r="B43" s="98" t="s">
        <v>2310</v>
      </c>
      <c r="C43" s="9" t="s">
        <v>2311</v>
      </c>
      <c r="D43" s="98" t="s">
        <v>4371</v>
      </c>
      <c r="E43" s="9" t="s">
        <v>89</v>
      </c>
      <c r="F43" s="9" t="s">
        <v>90</v>
      </c>
      <c r="G43" s="9" t="s">
        <v>91</v>
      </c>
    </row>
    <row r="44" spans="1:7" ht="12.75">
      <c r="A44" s="98" t="s">
        <v>4397</v>
      </c>
      <c r="B44" s="98" t="s">
        <v>2318</v>
      </c>
      <c r="C44" s="9" t="s">
        <v>2319</v>
      </c>
      <c r="D44" s="98" t="s">
        <v>4371</v>
      </c>
      <c r="E44" s="9" t="s">
        <v>92</v>
      </c>
      <c r="F44" s="9" t="s">
        <v>93</v>
      </c>
      <c r="G44" s="9" t="s">
        <v>94</v>
      </c>
    </row>
    <row r="45" spans="1:7" ht="12.75">
      <c r="A45" s="98" t="s">
        <v>4390</v>
      </c>
      <c r="B45" s="98" t="s">
        <v>2325</v>
      </c>
      <c r="C45" s="9" t="s">
        <v>2326</v>
      </c>
      <c r="D45" s="98" t="s">
        <v>4371</v>
      </c>
      <c r="E45" s="9" t="s">
        <v>95</v>
      </c>
      <c r="F45" s="9" t="s">
        <v>96</v>
      </c>
      <c r="G45" s="9" t="s">
        <v>97</v>
      </c>
    </row>
    <row r="46" spans="1:7" ht="12.75">
      <c r="A46" s="98" t="s">
        <v>4390</v>
      </c>
      <c r="B46" s="98" t="s">
        <v>2330</v>
      </c>
      <c r="C46" s="9" t="s">
        <v>2331</v>
      </c>
      <c r="D46" s="98"/>
      <c r="E46" s="9" t="s">
        <v>98</v>
      </c>
      <c r="F46" s="9" t="s">
        <v>99</v>
      </c>
      <c r="G46" s="9" t="s">
        <v>100</v>
      </c>
    </row>
    <row r="47" spans="1:7" ht="12.75">
      <c r="A47" s="98" t="s">
        <v>4425</v>
      </c>
      <c r="B47" s="98" t="s">
        <v>2339</v>
      </c>
      <c r="C47" s="9" t="s">
        <v>2340</v>
      </c>
      <c r="D47" s="98"/>
      <c r="E47" s="9" t="s">
        <v>101</v>
      </c>
      <c r="F47" s="9" t="s">
        <v>102</v>
      </c>
      <c r="G47" s="9" t="s">
        <v>103</v>
      </c>
    </row>
    <row r="48" spans="1:7" ht="12.75">
      <c r="A48" s="98" t="s">
        <v>104</v>
      </c>
      <c r="B48" s="98" t="s">
        <v>2352</v>
      </c>
      <c r="C48" s="9" t="s">
        <v>2353</v>
      </c>
      <c r="D48" s="98"/>
      <c r="E48" s="9" t="s">
        <v>105</v>
      </c>
      <c r="F48" s="9" t="s">
        <v>106</v>
      </c>
      <c r="G48" s="9" t="s">
        <v>107</v>
      </c>
    </row>
    <row r="49" spans="1:7" ht="12.75">
      <c r="A49" s="98" t="s">
        <v>4397</v>
      </c>
      <c r="B49" s="98" t="s">
        <v>2360</v>
      </c>
      <c r="C49" s="9" t="s">
        <v>2361</v>
      </c>
      <c r="D49" s="98" t="s">
        <v>4371</v>
      </c>
      <c r="E49" s="9" t="s">
        <v>108</v>
      </c>
      <c r="F49" s="9" t="s">
        <v>109</v>
      </c>
      <c r="G49" s="9" t="s">
        <v>110</v>
      </c>
    </row>
    <row r="50" spans="1:7" ht="12.75">
      <c r="A50" s="98" t="s">
        <v>4425</v>
      </c>
      <c r="B50" s="98" t="s">
        <v>2367</v>
      </c>
      <c r="C50" s="9" t="s">
        <v>2368</v>
      </c>
      <c r="D50" s="98"/>
      <c r="E50" s="9" t="s">
        <v>111</v>
      </c>
      <c r="F50" s="9" t="s">
        <v>112</v>
      </c>
      <c r="G50" s="9" t="s">
        <v>113</v>
      </c>
    </row>
    <row r="51" spans="1:7" ht="12.75">
      <c r="A51" s="98" t="s">
        <v>104</v>
      </c>
      <c r="B51" s="98" t="s">
        <v>2378</v>
      </c>
      <c r="C51" s="9" t="s">
        <v>2379</v>
      </c>
      <c r="D51" s="98"/>
      <c r="E51" s="9" t="s">
        <v>114</v>
      </c>
      <c r="F51" s="9" t="s">
        <v>115</v>
      </c>
      <c r="G51" s="9" t="s">
        <v>116</v>
      </c>
    </row>
    <row r="52" spans="1:7" ht="12.75">
      <c r="A52" s="98" t="s">
        <v>4390</v>
      </c>
      <c r="B52" s="98" t="s">
        <v>2394</v>
      </c>
      <c r="C52" s="9" t="s">
        <v>2395</v>
      </c>
      <c r="D52" s="98"/>
      <c r="E52" s="9" t="s">
        <v>117</v>
      </c>
      <c r="F52" s="9" t="s">
        <v>118</v>
      </c>
      <c r="G52" s="9" t="s">
        <v>119</v>
      </c>
    </row>
    <row r="53" spans="1:7" ht="12.75">
      <c r="A53" s="98" t="s">
        <v>88</v>
      </c>
      <c r="B53" s="98" t="s">
        <v>2404</v>
      </c>
      <c r="C53" s="9" t="s">
        <v>2405</v>
      </c>
      <c r="D53" s="98"/>
      <c r="E53" s="9" t="s">
        <v>120</v>
      </c>
      <c r="F53" s="9" t="s">
        <v>121</v>
      </c>
      <c r="G53" s="9" t="s">
        <v>122</v>
      </c>
    </row>
    <row r="54" spans="1:7" ht="12.75">
      <c r="A54" s="98" t="s">
        <v>4397</v>
      </c>
      <c r="B54" s="98" t="s">
        <v>2415</v>
      </c>
      <c r="C54" s="9" t="s">
        <v>2416</v>
      </c>
      <c r="D54" s="98"/>
      <c r="E54" s="9" t="s">
        <v>123</v>
      </c>
      <c r="F54" s="9" t="s">
        <v>124</v>
      </c>
      <c r="G54" s="9" t="s">
        <v>125</v>
      </c>
    </row>
    <row r="55" spans="1:7" ht="12.75">
      <c r="A55" s="98" t="s">
        <v>4397</v>
      </c>
      <c r="B55" s="98" t="s">
        <v>2429</v>
      </c>
      <c r="C55" s="9" t="s">
        <v>2430</v>
      </c>
      <c r="D55" s="98"/>
      <c r="E55" s="9" t="s">
        <v>126</v>
      </c>
      <c r="F55" s="9" t="s">
        <v>127</v>
      </c>
      <c r="G55" s="9" t="s">
        <v>128</v>
      </c>
    </row>
    <row r="56" spans="1:7" ht="12.75">
      <c r="A56" s="98" t="s">
        <v>4375</v>
      </c>
      <c r="B56" s="98" t="s">
        <v>2436</v>
      </c>
      <c r="C56" s="9" t="s">
        <v>2437</v>
      </c>
      <c r="D56" s="98" t="s">
        <v>4371</v>
      </c>
      <c r="E56" s="9" t="s">
        <v>129</v>
      </c>
      <c r="F56" s="9" t="s">
        <v>130</v>
      </c>
      <c r="G56" s="9" t="s">
        <v>131</v>
      </c>
    </row>
    <row r="57" spans="1:7" ht="12.75">
      <c r="A57" s="98" t="s">
        <v>4417</v>
      </c>
      <c r="B57" s="98" t="s">
        <v>2446</v>
      </c>
      <c r="C57" s="9" t="s">
        <v>2447</v>
      </c>
      <c r="D57" s="98"/>
      <c r="E57" s="9" t="s">
        <v>132</v>
      </c>
      <c r="F57" s="9" t="s">
        <v>133</v>
      </c>
      <c r="G57" s="9" t="s">
        <v>134</v>
      </c>
    </row>
    <row r="58" spans="1:7" ht="12.75">
      <c r="A58" s="98" t="s">
        <v>4425</v>
      </c>
      <c r="B58" s="98" t="s">
        <v>2455</v>
      </c>
      <c r="C58" s="9" t="s">
        <v>2456</v>
      </c>
      <c r="D58" s="98"/>
      <c r="E58" s="9" t="s">
        <v>135</v>
      </c>
      <c r="F58" s="9" t="s">
        <v>136</v>
      </c>
      <c r="G58" s="9" t="s">
        <v>137</v>
      </c>
    </row>
    <row r="59" spans="1:7" ht="12.75">
      <c r="A59" s="98" t="s">
        <v>33</v>
      </c>
      <c r="B59" s="98" t="s">
        <v>2460</v>
      </c>
      <c r="C59" s="9" t="s">
        <v>2461</v>
      </c>
      <c r="D59" s="98"/>
      <c r="E59" s="9" t="s">
        <v>138</v>
      </c>
      <c r="F59" s="9" t="s">
        <v>139</v>
      </c>
      <c r="G59" s="9" t="s">
        <v>140</v>
      </c>
    </row>
    <row r="60" spans="1:7" ht="12.75">
      <c r="A60" s="98" t="s">
        <v>4370</v>
      </c>
      <c r="B60" s="98" t="s">
        <v>2470</v>
      </c>
      <c r="C60" s="9" t="s">
        <v>2471</v>
      </c>
      <c r="D60" s="98"/>
      <c r="E60" s="9" t="s">
        <v>141</v>
      </c>
      <c r="F60" s="9" t="s">
        <v>142</v>
      </c>
      <c r="G60" s="9" t="s">
        <v>143</v>
      </c>
    </row>
    <row r="61" spans="1:7" ht="12.75">
      <c r="A61" s="98" t="s">
        <v>104</v>
      </c>
      <c r="B61" s="98" t="s">
        <v>2479</v>
      </c>
      <c r="C61" s="9" t="s">
        <v>2480</v>
      </c>
      <c r="D61" s="98"/>
      <c r="E61" s="9" t="s">
        <v>144</v>
      </c>
      <c r="F61" s="9" t="s">
        <v>145</v>
      </c>
      <c r="G61" s="9" t="s">
        <v>146</v>
      </c>
    </row>
    <row r="62" spans="1:7" ht="12.75">
      <c r="A62" s="98" t="s">
        <v>147</v>
      </c>
      <c r="B62" s="98" t="s">
        <v>2488</v>
      </c>
      <c r="C62" s="9" t="s">
        <v>2489</v>
      </c>
      <c r="D62" s="98"/>
      <c r="E62" s="9" t="s">
        <v>148</v>
      </c>
      <c r="F62" s="9" t="s">
        <v>149</v>
      </c>
      <c r="G62" s="9" t="s">
        <v>150</v>
      </c>
    </row>
    <row r="63" spans="1:7" ht="12.75">
      <c r="A63" s="98" t="s">
        <v>88</v>
      </c>
      <c r="B63" s="98" t="s">
        <v>2500</v>
      </c>
      <c r="C63" s="9" t="s">
        <v>2501</v>
      </c>
      <c r="D63" s="98"/>
      <c r="E63" s="9" t="s">
        <v>151</v>
      </c>
      <c r="F63" s="9" t="s">
        <v>152</v>
      </c>
      <c r="G63" s="9" t="s">
        <v>153</v>
      </c>
    </row>
    <row r="64" spans="1:7" ht="12.75">
      <c r="A64" s="98" t="s">
        <v>37</v>
      </c>
      <c r="B64" s="98" t="s">
        <v>2509</v>
      </c>
      <c r="C64" s="9" t="s">
        <v>2510</v>
      </c>
      <c r="D64" s="98"/>
      <c r="E64" s="9" t="s">
        <v>154</v>
      </c>
      <c r="F64" s="9" t="s">
        <v>155</v>
      </c>
      <c r="G64" s="9" t="s">
        <v>156</v>
      </c>
    </row>
    <row r="65" spans="1:7" ht="12.75">
      <c r="A65" s="98" t="s">
        <v>4409</v>
      </c>
      <c r="B65" s="98" t="s">
        <v>2523</v>
      </c>
      <c r="C65" s="9" t="s">
        <v>2524</v>
      </c>
      <c r="D65" s="98"/>
      <c r="E65" s="9" t="s">
        <v>157</v>
      </c>
      <c r="F65" s="9" t="s">
        <v>158</v>
      </c>
      <c r="G65" s="9" t="s">
        <v>159</v>
      </c>
    </row>
    <row r="66" spans="1:7" ht="12.75">
      <c r="A66" s="98" t="s">
        <v>4425</v>
      </c>
      <c r="B66" s="98" t="s">
        <v>2527</v>
      </c>
      <c r="C66" s="9" t="s">
        <v>2528</v>
      </c>
      <c r="D66" s="98"/>
      <c r="E66" s="9" t="s">
        <v>160</v>
      </c>
      <c r="F66" s="9" t="s">
        <v>161</v>
      </c>
      <c r="G66" s="9" t="s">
        <v>162</v>
      </c>
    </row>
    <row r="67" spans="1:7" ht="12.75">
      <c r="A67" s="98" t="s">
        <v>147</v>
      </c>
      <c r="B67" s="98" t="s">
        <v>2535</v>
      </c>
      <c r="C67" s="9" t="s">
        <v>2536</v>
      </c>
      <c r="D67" s="98"/>
      <c r="E67" s="9" t="s">
        <v>163</v>
      </c>
      <c r="F67" s="9" t="s">
        <v>164</v>
      </c>
      <c r="G67" s="9" t="s">
        <v>165</v>
      </c>
    </row>
    <row r="68" spans="1:7" ht="12.75">
      <c r="A68" s="98" t="s">
        <v>65</v>
      </c>
      <c r="B68" s="98" t="s">
        <v>2541</v>
      </c>
      <c r="C68" s="9" t="s">
        <v>2542</v>
      </c>
      <c r="D68" s="98"/>
      <c r="E68" s="9" t="s">
        <v>166</v>
      </c>
      <c r="F68" s="9" t="s">
        <v>167</v>
      </c>
      <c r="G68" s="9" t="s">
        <v>168</v>
      </c>
    </row>
    <row r="69" spans="1:7" ht="12.75">
      <c r="A69" s="98" t="s">
        <v>65</v>
      </c>
      <c r="B69" s="98" t="s">
        <v>2554</v>
      </c>
      <c r="C69" s="9" t="s">
        <v>2555</v>
      </c>
      <c r="D69" s="98" t="s">
        <v>4371</v>
      </c>
      <c r="E69" s="9" t="s">
        <v>169</v>
      </c>
      <c r="F69" s="9" t="s">
        <v>170</v>
      </c>
      <c r="G69" s="9" t="s">
        <v>171</v>
      </c>
    </row>
    <row r="70" spans="1:7" ht="12.75">
      <c r="A70" s="98" t="s">
        <v>65</v>
      </c>
      <c r="B70" s="98" t="s">
        <v>2564</v>
      </c>
      <c r="C70" s="9" t="s">
        <v>2565</v>
      </c>
      <c r="D70" s="98"/>
      <c r="E70" s="9" t="s">
        <v>172</v>
      </c>
      <c r="F70" s="9" t="s">
        <v>173</v>
      </c>
      <c r="G70" s="9" t="s">
        <v>174</v>
      </c>
    </row>
    <row r="71" spans="1:7" ht="12.75">
      <c r="A71" s="98" t="s">
        <v>33</v>
      </c>
      <c r="B71" s="98" t="s">
        <v>2574</v>
      </c>
      <c r="C71" s="9" t="s">
        <v>2575</v>
      </c>
      <c r="D71" s="98"/>
      <c r="E71" s="9" t="s">
        <v>175</v>
      </c>
      <c r="F71" s="9" t="s">
        <v>176</v>
      </c>
      <c r="G71" s="9" t="s">
        <v>177</v>
      </c>
    </row>
    <row r="72" spans="1:7" ht="12.75">
      <c r="A72" s="98" t="s">
        <v>11</v>
      </c>
      <c r="B72" s="98" t="s">
        <v>2581</v>
      </c>
      <c r="C72" s="9" t="s">
        <v>2582</v>
      </c>
      <c r="D72" s="98"/>
      <c r="E72" s="9" t="s">
        <v>178</v>
      </c>
      <c r="F72" s="9" t="s">
        <v>179</v>
      </c>
      <c r="G72" s="9" t="s">
        <v>180</v>
      </c>
    </row>
    <row r="73" spans="1:7" ht="12.75">
      <c r="A73" s="98" t="s">
        <v>181</v>
      </c>
      <c r="B73" s="98" t="s">
        <v>2595</v>
      </c>
      <c r="C73" s="9" t="s">
        <v>2596</v>
      </c>
      <c r="D73" s="98"/>
      <c r="E73" s="9" t="s">
        <v>182</v>
      </c>
      <c r="F73" s="9" t="s">
        <v>183</v>
      </c>
      <c r="G73" s="9" t="s">
        <v>184</v>
      </c>
    </row>
    <row r="74" spans="1:7" ht="12.75">
      <c r="A74" s="98" t="s">
        <v>4390</v>
      </c>
      <c r="B74" s="98" t="s">
        <v>2607</v>
      </c>
      <c r="C74" s="9" t="s">
        <v>2608</v>
      </c>
      <c r="D74" s="98"/>
      <c r="E74" s="9" t="s">
        <v>185</v>
      </c>
      <c r="F74" s="9" t="s">
        <v>186</v>
      </c>
      <c r="G74" s="9" t="s">
        <v>187</v>
      </c>
    </row>
    <row r="75" spans="1:7" ht="12.75">
      <c r="A75" s="98" t="s">
        <v>4397</v>
      </c>
      <c r="B75" s="98" t="s">
        <v>2617</v>
      </c>
      <c r="C75" s="9" t="s">
        <v>2618</v>
      </c>
      <c r="D75" s="98"/>
      <c r="E75" s="9" t="s">
        <v>188</v>
      </c>
      <c r="F75" s="9" t="s">
        <v>189</v>
      </c>
      <c r="G75" s="9" t="s">
        <v>190</v>
      </c>
    </row>
    <row r="76" spans="1:7" ht="12.75">
      <c r="A76" s="98" t="s">
        <v>33</v>
      </c>
      <c r="B76" s="98" t="s">
        <v>2623</v>
      </c>
      <c r="C76" s="9" t="s">
        <v>2624</v>
      </c>
      <c r="D76" s="98"/>
      <c r="E76" s="9" t="s">
        <v>191</v>
      </c>
      <c r="F76" s="9" t="s">
        <v>192</v>
      </c>
      <c r="G76" s="9" t="s">
        <v>193</v>
      </c>
    </row>
    <row r="77" spans="1:7" ht="12.75">
      <c r="A77" s="98" t="s">
        <v>194</v>
      </c>
      <c r="B77" s="98" t="s">
        <v>2636</v>
      </c>
      <c r="C77" s="9" t="s">
        <v>2637</v>
      </c>
      <c r="D77" s="98"/>
      <c r="E77" s="9" t="s">
        <v>195</v>
      </c>
      <c r="F77" s="9" t="s">
        <v>196</v>
      </c>
      <c r="G77" s="9" t="s">
        <v>197</v>
      </c>
    </row>
    <row r="78" spans="1:7" ht="12.75">
      <c r="A78" s="98" t="s">
        <v>65</v>
      </c>
      <c r="B78" s="98" t="s">
        <v>2648</v>
      </c>
      <c r="C78" s="9" t="s">
        <v>2649</v>
      </c>
      <c r="D78" s="98" t="s">
        <v>4371</v>
      </c>
      <c r="E78" s="9" t="s">
        <v>198</v>
      </c>
      <c r="F78" s="9" t="s">
        <v>199</v>
      </c>
      <c r="G78" s="9" t="s">
        <v>200</v>
      </c>
    </row>
    <row r="79" spans="1:7" ht="12.75">
      <c r="A79" s="98" t="s">
        <v>88</v>
      </c>
      <c r="B79" s="98" t="s">
        <v>2658</v>
      </c>
      <c r="C79" s="9" t="s">
        <v>2659</v>
      </c>
      <c r="D79" s="98"/>
      <c r="E79" s="9" t="s">
        <v>201</v>
      </c>
      <c r="F79" s="9" t="s">
        <v>202</v>
      </c>
      <c r="G79" s="9" t="s">
        <v>203</v>
      </c>
    </row>
    <row r="80" spans="1:7" ht="12.75">
      <c r="A80" s="98" t="s">
        <v>4390</v>
      </c>
      <c r="B80" s="98" t="s">
        <v>2669</v>
      </c>
      <c r="C80" s="9" t="s">
        <v>2670</v>
      </c>
      <c r="D80" s="98"/>
      <c r="E80" s="9" t="s">
        <v>204</v>
      </c>
      <c r="F80" s="9" t="s">
        <v>205</v>
      </c>
      <c r="G80" s="9" t="s">
        <v>206</v>
      </c>
    </row>
    <row r="81" spans="1:7" ht="12.75">
      <c r="A81" s="98" t="s">
        <v>4397</v>
      </c>
      <c r="B81" s="98" t="s">
        <v>2682</v>
      </c>
      <c r="C81" s="9" t="s">
        <v>2683</v>
      </c>
      <c r="D81" s="98"/>
      <c r="E81" s="9" t="s">
        <v>207</v>
      </c>
      <c r="F81" s="9" t="s">
        <v>208</v>
      </c>
      <c r="G81" s="9" t="s">
        <v>209</v>
      </c>
    </row>
    <row r="82" spans="1:7" ht="12.75">
      <c r="A82" s="98" t="s">
        <v>33</v>
      </c>
      <c r="B82" s="98" t="s">
        <v>2693</v>
      </c>
      <c r="C82" s="9" t="s">
        <v>2694</v>
      </c>
      <c r="D82" s="98"/>
      <c r="E82" s="9" t="s">
        <v>210</v>
      </c>
      <c r="F82" s="9" t="s">
        <v>211</v>
      </c>
      <c r="G82" s="9" t="s">
        <v>212</v>
      </c>
    </row>
    <row r="83" spans="1:7" ht="12.75">
      <c r="A83" s="98" t="s">
        <v>4397</v>
      </c>
      <c r="B83" s="98" t="s">
        <v>2703</v>
      </c>
      <c r="C83" s="9" t="s">
        <v>2704</v>
      </c>
      <c r="D83" s="98" t="s">
        <v>4371</v>
      </c>
      <c r="E83" s="9" t="s">
        <v>213</v>
      </c>
      <c r="F83" s="9" t="s">
        <v>214</v>
      </c>
      <c r="G83" s="9" t="s">
        <v>215</v>
      </c>
    </row>
    <row r="84" spans="1:7" ht="12.75">
      <c r="A84" s="98" t="s">
        <v>4375</v>
      </c>
      <c r="B84" s="98" t="s">
        <v>2714</v>
      </c>
      <c r="C84" s="9" t="s">
        <v>2715</v>
      </c>
      <c r="D84" s="98"/>
      <c r="E84" s="9" t="s">
        <v>216</v>
      </c>
      <c r="F84" s="9" t="s">
        <v>217</v>
      </c>
      <c r="G84" s="9" t="s">
        <v>218</v>
      </c>
    </row>
    <row r="85" spans="1:7" ht="12.75">
      <c r="A85" s="98" t="s">
        <v>4417</v>
      </c>
      <c r="B85" s="98" t="s">
        <v>2719</v>
      </c>
      <c r="C85" s="9" t="s">
        <v>2720</v>
      </c>
      <c r="D85" s="98"/>
      <c r="E85" s="9" t="s">
        <v>219</v>
      </c>
      <c r="F85" s="9" t="s">
        <v>220</v>
      </c>
      <c r="G85" s="9" t="s">
        <v>221</v>
      </c>
    </row>
    <row r="86" spans="1:7" ht="12.75">
      <c r="A86" s="98" t="s">
        <v>4425</v>
      </c>
      <c r="B86" s="98" t="s">
        <v>3538</v>
      </c>
      <c r="C86" s="9" t="s">
        <v>3539</v>
      </c>
      <c r="D86" s="98"/>
      <c r="E86" s="9" t="s">
        <v>222</v>
      </c>
      <c r="F86" s="9" t="s">
        <v>223</v>
      </c>
      <c r="G86" s="9" t="s">
        <v>224</v>
      </c>
    </row>
    <row r="87" spans="1:7" ht="12.75">
      <c r="A87" s="98" t="s">
        <v>33</v>
      </c>
      <c r="B87" s="98" t="s">
        <v>3545</v>
      </c>
      <c r="C87" s="9" t="s">
        <v>3546</v>
      </c>
      <c r="D87" s="98"/>
      <c r="E87" s="9" t="s">
        <v>225</v>
      </c>
      <c r="F87" s="9" t="s">
        <v>226</v>
      </c>
      <c r="G87" s="9" t="s">
        <v>227</v>
      </c>
    </row>
    <row r="88" spans="1:7" ht="12.75">
      <c r="A88" s="98" t="s">
        <v>26</v>
      </c>
      <c r="B88" s="98" t="s">
        <v>3554</v>
      </c>
      <c r="C88" s="9" t="s">
        <v>3555</v>
      </c>
      <c r="D88" s="98"/>
      <c r="E88" s="9" t="s">
        <v>228</v>
      </c>
      <c r="F88" s="9" t="s">
        <v>229</v>
      </c>
      <c r="G88" s="9" t="s">
        <v>230</v>
      </c>
    </row>
    <row r="89" spans="1:7" ht="12.75">
      <c r="A89" s="98" t="s">
        <v>4425</v>
      </c>
      <c r="B89" s="98" t="s">
        <v>3562</v>
      </c>
      <c r="C89" s="9" t="s">
        <v>3563</v>
      </c>
      <c r="D89" s="98"/>
      <c r="E89" s="9" t="s">
        <v>231</v>
      </c>
      <c r="F89" s="9" t="s">
        <v>232</v>
      </c>
      <c r="G89" s="9" t="s">
        <v>233</v>
      </c>
    </row>
    <row r="90" spans="1:7" ht="12.75">
      <c r="A90" s="98" t="s">
        <v>4390</v>
      </c>
      <c r="B90" s="98" t="s">
        <v>3572</v>
      </c>
      <c r="C90" s="9" t="s">
        <v>3573</v>
      </c>
      <c r="D90" s="98" t="s">
        <v>4371</v>
      </c>
      <c r="E90" s="9" t="s">
        <v>234</v>
      </c>
      <c r="F90" s="9" t="s">
        <v>235</v>
      </c>
      <c r="G90" s="9" t="s">
        <v>236</v>
      </c>
    </row>
    <row r="91" spans="1:7" ht="12.75">
      <c r="A91" s="98" t="s">
        <v>4370</v>
      </c>
      <c r="B91" s="98" t="s">
        <v>3579</v>
      </c>
      <c r="C91" s="9" t="s">
        <v>3580</v>
      </c>
      <c r="D91" s="98"/>
      <c r="E91" s="9" t="s">
        <v>237</v>
      </c>
      <c r="F91" s="9" t="s">
        <v>238</v>
      </c>
      <c r="G91" s="9" t="s">
        <v>239</v>
      </c>
    </row>
    <row r="92" spans="1:7" ht="12.75">
      <c r="A92" s="98" t="s">
        <v>4390</v>
      </c>
      <c r="B92" s="98" t="s">
        <v>3589</v>
      </c>
      <c r="C92" s="9" t="s">
        <v>3590</v>
      </c>
      <c r="D92" s="98"/>
      <c r="E92" s="9" t="s">
        <v>240</v>
      </c>
      <c r="F92" s="9" t="s">
        <v>241</v>
      </c>
      <c r="G92" s="9" t="s">
        <v>242</v>
      </c>
    </row>
    <row r="93" spans="1:7" ht="12.75">
      <c r="A93" s="98" t="s">
        <v>88</v>
      </c>
      <c r="B93" s="98" t="s">
        <v>3599</v>
      </c>
      <c r="C93" s="9" t="s">
        <v>3600</v>
      </c>
      <c r="D93" s="98"/>
      <c r="E93" s="9" t="s">
        <v>243</v>
      </c>
      <c r="F93" s="9" t="s">
        <v>244</v>
      </c>
      <c r="G93" s="9" t="s">
        <v>245</v>
      </c>
    </row>
    <row r="94" spans="1:7" ht="12.75">
      <c r="A94" s="98" t="s">
        <v>4397</v>
      </c>
      <c r="B94" s="98" t="s">
        <v>3606</v>
      </c>
      <c r="C94" s="9" t="s">
        <v>3607</v>
      </c>
      <c r="D94" s="98"/>
      <c r="E94" s="9" t="s">
        <v>246</v>
      </c>
      <c r="F94" s="9" t="s">
        <v>247</v>
      </c>
      <c r="G94" s="9" t="s">
        <v>248</v>
      </c>
    </row>
    <row r="95" spans="1:7" ht="12.75">
      <c r="A95" s="98" t="s">
        <v>51</v>
      </c>
      <c r="B95" s="98" t="s">
        <v>3614</v>
      </c>
      <c r="C95" s="9" t="s">
        <v>3615</v>
      </c>
      <c r="D95" s="98"/>
      <c r="E95" s="9" t="s">
        <v>249</v>
      </c>
      <c r="F95" s="9" t="s">
        <v>250</v>
      </c>
      <c r="G95" s="9" t="s">
        <v>251</v>
      </c>
    </row>
    <row r="96" spans="1:7" ht="12.75">
      <c r="A96" s="98" t="s">
        <v>65</v>
      </c>
      <c r="B96" s="98" t="s">
        <v>3617</v>
      </c>
      <c r="C96" s="9" t="s">
        <v>3618</v>
      </c>
      <c r="D96" s="98" t="s">
        <v>4371</v>
      </c>
      <c r="E96" s="9" t="s">
        <v>252</v>
      </c>
      <c r="F96" s="9" t="s">
        <v>253</v>
      </c>
      <c r="G96" s="9" t="s">
        <v>254</v>
      </c>
    </row>
    <row r="97" spans="1:7" ht="12.75">
      <c r="A97" s="98" t="s">
        <v>65</v>
      </c>
      <c r="B97" s="98" t="s">
        <v>3627</v>
      </c>
      <c r="C97" s="9" t="s">
        <v>3628</v>
      </c>
      <c r="D97" s="98" t="s">
        <v>4371</v>
      </c>
      <c r="E97" s="9" t="s">
        <v>255</v>
      </c>
      <c r="F97" s="9" t="s">
        <v>256</v>
      </c>
      <c r="G97" s="9" t="s">
        <v>257</v>
      </c>
    </row>
    <row r="98" spans="1:7" ht="12.75">
      <c r="A98" s="98" t="s">
        <v>4375</v>
      </c>
      <c r="B98" s="98" t="s">
        <v>3639</v>
      </c>
      <c r="C98" s="9" t="s">
        <v>3640</v>
      </c>
      <c r="D98" s="98"/>
      <c r="E98" s="9" t="s">
        <v>258</v>
      </c>
      <c r="F98" s="9" t="s">
        <v>259</v>
      </c>
      <c r="G98" s="9" t="s">
        <v>260</v>
      </c>
    </row>
    <row r="99" spans="1:7" ht="12.75">
      <c r="A99" s="98" t="s">
        <v>4425</v>
      </c>
      <c r="B99" s="98" t="s">
        <v>3648</v>
      </c>
      <c r="C99" s="9" t="s">
        <v>3649</v>
      </c>
      <c r="D99" s="98" t="s">
        <v>4371</v>
      </c>
      <c r="E99" s="9" t="s">
        <v>261</v>
      </c>
      <c r="F99" s="9" t="s">
        <v>262</v>
      </c>
      <c r="G99" s="9" t="s">
        <v>263</v>
      </c>
    </row>
    <row r="100" spans="1:7" ht="12.75">
      <c r="A100" s="98" t="s">
        <v>65</v>
      </c>
      <c r="B100" s="98" t="s">
        <v>3657</v>
      </c>
      <c r="C100" s="9" t="s">
        <v>3658</v>
      </c>
      <c r="D100" s="98" t="s">
        <v>4371</v>
      </c>
      <c r="E100" s="9" t="s">
        <v>264</v>
      </c>
      <c r="F100" s="9" t="s">
        <v>265</v>
      </c>
      <c r="G100" s="9" t="s">
        <v>266</v>
      </c>
    </row>
    <row r="101" spans="1:7" ht="12.75">
      <c r="A101" s="98" t="s">
        <v>4425</v>
      </c>
      <c r="B101" s="98" t="s">
        <v>3667</v>
      </c>
      <c r="C101" s="9" t="s">
        <v>3668</v>
      </c>
      <c r="D101" s="98" t="s">
        <v>4371</v>
      </c>
      <c r="E101" s="9" t="s">
        <v>267</v>
      </c>
      <c r="F101" s="9" t="s">
        <v>268</v>
      </c>
      <c r="G101" s="9" t="s">
        <v>269</v>
      </c>
    </row>
    <row r="102" spans="1:7" ht="12.75">
      <c r="A102" s="98" t="s">
        <v>270</v>
      </c>
      <c r="B102" s="98" t="s">
        <v>3677</v>
      </c>
      <c r="C102" s="9" t="s">
        <v>3678</v>
      </c>
      <c r="D102" s="98"/>
      <c r="E102" s="9" t="s">
        <v>271</v>
      </c>
      <c r="F102" s="9" t="s">
        <v>272</v>
      </c>
      <c r="G102" s="9" t="s">
        <v>273</v>
      </c>
    </row>
    <row r="103" spans="1:7" ht="12.75">
      <c r="A103" s="98" t="s">
        <v>4417</v>
      </c>
      <c r="B103" s="98" t="s">
        <v>3684</v>
      </c>
      <c r="C103" s="9" t="s">
        <v>3685</v>
      </c>
      <c r="D103" s="98"/>
      <c r="E103" s="9" t="s">
        <v>274</v>
      </c>
      <c r="F103" s="9" t="s">
        <v>275</v>
      </c>
      <c r="G103" s="9" t="s">
        <v>276</v>
      </c>
    </row>
    <row r="104" spans="1:7" ht="12.75">
      <c r="A104" s="98" t="s">
        <v>4386</v>
      </c>
      <c r="B104" s="98" t="s">
        <v>3691</v>
      </c>
      <c r="C104" s="9" t="s">
        <v>3692</v>
      </c>
      <c r="D104" s="98" t="s">
        <v>4371</v>
      </c>
      <c r="E104" s="9" t="s">
        <v>277</v>
      </c>
      <c r="F104" s="9" t="s">
        <v>278</v>
      </c>
      <c r="G104" s="9" t="s">
        <v>279</v>
      </c>
    </row>
    <row r="105" spans="1:7" ht="12.75">
      <c r="A105" s="98" t="s">
        <v>15</v>
      </c>
      <c r="B105" s="98" t="s">
        <v>3699</v>
      </c>
      <c r="C105" s="9" t="s">
        <v>3700</v>
      </c>
      <c r="D105" s="98" t="s">
        <v>4371</v>
      </c>
      <c r="E105" s="9" t="s">
        <v>280</v>
      </c>
      <c r="F105" s="9" t="s">
        <v>281</v>
      </c>
      <c r="G105" s="9" t="s">
        <v>282</v>
      </c>
    </row>
    <row r="106" spans="1:7" ht="12.75">
      <c r="A106" s="98" t="s">
        <v>283</v>
      </c>
      <c r="B106" s="98" t="s">
        <v>3710</v>
      </c>
      <c r="C106" s="9" t="s">
        <v>3711</v>
      </c>
      <c r="D106" s="98"/>
      <c r="E106" s="9" t="s">
        <v>284</v>
      </c>
      <c r="F106" s="9" t="s">
        <v>285</v>
      </c>
      <c r="G106" s="9" t="s">
        <v>286</v>
      </c>
    </row>
    <row r="107" spans="1:7" ht="12.75">
      <c r="A107" s="98" t="s">
        <v>4421</v>
      </c>
      <c r="B107" s="98" t="s">
        <v>3717</v>
      </c>
      <c r="C107" s="9" t="s">
        <v>3718</v>
      </c>
      <c r="D107" s="98"/>
      <c r="E107" s="9" t="s">
        <v>287</v>
      </c>
      <c r="F107" s="9" t="s">
        <v>288</v>
      </c>
      <c r="G107" s="9" t="s">
        <v>289</v>
      </c>
    </row>
    <row r="108" spans="1:7" ht="12.75">
      <c r="A108" s="98" t="s">
        <v>26</v>
      </c>
      <c r="B108" s="98" t="s">
        <v>3722</v>
      </c>
      <c r="C108" s="9" t="s">
        <v>3723</v>
      </c>
      <c r="D108" s="98"/>
      <c r="E108" s="9" t="s">
        <v>290</v>
      </c>
      <c r="F108" s="9" t="s">
        <v>291</v>
      </c>
      <c r="G108" s="9" t="s">
        <v>292</v>
      </c>
    </row>
    <row r="109" spans="1:7" ht="12.75">
      <c r="A109" s="98" t="s">
        <v>4390</v>
      </c>
      <c r="B109" s="98" t="s">
        <v>3729</v>
      </c>
      <c r="C109" s="9" t="s">
        <v>3730</v>
      </c>
      <c r="D109" s="98" t="s">
        <v>4371</v>
      </c>
      <c r="E109" s="9" t="s">
        <v>293</v>
      </c>
      <c r="F109" s="9" t="s">
        <v>294</v>
      </c>
      <c r="G109" s="9" t="s">
        <v>295</v>
      </c>
    </row>
    <row r="110" spans="1:7" ht="12.75">
      <c r="A110" s="98" t="s">
        <v>296</v>
      </c>
      <c r="B110" s="98" t="s">
        <v>3741</v>
      </c>
      <c r="C110" s="9" t="s">
        <v>3742</v>
      </c>
      <c r="D110" s="98"/>
      <c r="E110" s="9" t="s">
        <v>297</v>
      </c>
      <c r="F110" s="9" t="s">
        <v>298</v>
      </c>
      <c r="G110" s="9" t="s">
        <v>299</v>
      </c>
    </row>
    <row r="111" spans="1:7" ht="12.75">
      <c r="A111" s="98" t="s">
        <v>283</v>
      </c>
      <c r="B111" s="98" t="s">
        <v>3747</v>
      </c>
      <c r="C111" s="9" t="s">
        <v>3748</v>
      </c>
      <c r="D111" s="98"/>
      <c r="E111" s="9" t="s">
        <v>300</v>
      </c>
      <c r="F111" s="9" t="s">
        <v>301</v>
      </c>
      <c r="G111" s="9" t="s">
        <v>302</v>
      </c>
    </row>
    <row r="112" spans="1:7" ht="12.75">
      <c r="A112" s="98" t="s">
        <v>303</v>
      </c>
      <c r="B112" s="98" t="s">
        <v>3756</v>
      </c>
      <c r="C112" s="9" t="s">
        <v>3757</v>
      </c>
      <c r="D112" s="98" t="s">
        <v>4371</v>
      </c>
      <c r="E112" s="9" t="s">
        <v>304</v>
      </c>
      <c r="F112" s="9" t="s">
        <v>305</v>
      </c>
      <c r="G112" s="9" t="s">
        <v>306</v>
      </c>
    </row>
    <row r="113" spans="1:7" ht="12.75">
      <c r="A113" s="98" t="s">
        <v>270</v>
      </c>
      <c r="B113" s="98" t="s">
        <v>3760</v>
      </c>
      <c r="C113" s="9" t="s">
        <v>3761</v>
      </c>
      <c r="D113" s="98"/>
      <c r="E113" s="9" t="s">
        <v>307</v>
      </c>
      <c r="F113" s="9" t="s">
        <v>308</v>
      </c>
      <c r="G113" s="9" t="s">
        <v>309</v>
      </c>
    </row>
    <row r="114" spans="1:7" ht="12.75">
      <c r="A114" s="98" t="s">
        <v>65</v>
      </c>
      <c r="B114" s="98" t="s">
        <v>3762</v>
      </c>
      <c r="C114" s="9" t="s">
        <v>3763</v>
      </c>
      <c r="D114" s="98"/>
      <c r="E114" s="9" t="s">
        <v>310</v>
      </c>
      <c r="F114" s="9" t="s">
        <v>311</v>
      </c>
      <c r="G114" s="9" t="s">
        <v>312</v>
      </c>
    </row>
    <row r="115" spans="1:7" ht="12.75">
      <c r="A115" s="98" t="s">
        <v>4386</v>
      </c>
      <c r="B115" s="98" t="s">
        <v>3769</v>
      </c>
      <c r="C115" s="9" t="s">
        <v>3770</v>
      </c>
      <c r="D115" s="98" t="s">
        <v>4371</v>
      </c>
      <c r="E115" s="9" t="s">
        <v>313</v>
      </c>
      <c r="F115" s="9" t="s">
        <v>314</v>
      </c>
      <c r="G115" s="9" t="s">
        <v>315</v>
      </c>
    </row>
    <row r="116" spans="1:7" ht="12.75">
      <c r="A116" s="98" t="s">
        <v>194</v>
      </c>
      <c r="B116" s="98" t="s">
        <v>3776</v>
      </c>
      <c r="C116" s="9" t="s">
        <v>3777</v>
      </c>
      <c r="D116" s="98"/>
      <c r="E116" s="9" t="s">
        <v>316</v>
      </c>
      <c r="F116" s="9" t="s">
        <v>317</v>
      </c>
      <c r="G116" s="9" t="s">
        <v>318</v>
      </c>
    </row>
    <row r="117" spans="1:7" ht="12.75">
      <c r="A117" s="98" t="s">
        <v>319</v>
      </c>
      <c r="B117" s="98" t="s">
        <v>3783</v>
      </c>
      <c r="C117" s="9" t="s">
        <v>3784</v>
      </c>
      <c r="D117" s="98"/>
      <c r="E117" s="9" t="s">
        <v>320</v>
      </c>
      <c r="F117" s="9" t="s">
        <v>321</v>
      </c>
      <c r="G117" s="9" t="s">
        <v>322</v>
      </c>
    </row>
    <row r="118" spans="1:7" ht="12.75">
      <c r="A118" s="98" t="s">
        <v>37</v>
      </c>
      <c r="B118" s="98" t="s">
        <v>3789</v>
      </c>
      <c r="C118" s="9" t="s">
        <v>3790</v>
      </c>
      <c r="D118" s="98"/>
      <c r="E118" s="9" t="s">
        <v>323</v>
      </c>
      <c r="F118" s="9" t="s">
        <v>324</v>
      </c>
      <c r="G118" s="9" t="s">
        <v>325</v>
      </c>
    </row>
    <row r="119" spans="1:7" ht="12.75">
      <c r="A119" s="98" t="s">
        <v>11</v>
      </c>
      <c r="B119" s="98" t="s">
        <v>3796</v>
      </c>
      <c r="C119" s="9" t="s">
        <v>3797</v>
      </c>
      <c r="D119" s="98" t="s">
        <v>4371</v>
      </c>
      <c r="E119" s="9" t="s">
        <v>326</v>
      </c>
      <c r="F119" s="9" t="s">
        <v>327</v>
      </c>
      <c r="G119" s="9" t="s">
        <v>328</v>
      </c>
    </row>
    <row r="120" spans="1:7" ht="12.75">
      <c r="A120" s="98" t="s">
        <v>11</v>
      </c>
      <c r="B120" s="98" t="s">
        <v>3802</v>
      </c>
      <c r="C120" s="9" t="s">
        <v>3803</v>
      </c>
      <c r="D120" s="98"/>
      <c r="E120" s="9" t="s">
        <v>329</v>
      </c>
      <c r="F120" s="9" t="s">
        <v>330</v>
      </c>
      <c r="G120" s="9" t="s">
        <v>331</v>
      </c>
    </row>
    <row r="121" spans="1:7" ht="12.75">
      <c r="A121" s="98" t="s">
        <v>26</v>
      </c>
      <c r="B121" s="98" t="s">
        <v>3808</v>
      </c>
      <c r="C121" s="9" t="s">
        <v>3809</v>
      </c>
      <c r="D121" s="98"/>
      <c r="E121" s="9" t="s">
        <v>332</v>
      </c>
      <c r="F121" s="9" t="s">
        <v>333</v>
      </c>
      <c r="G121" s="9" t="s">
        <v>334</v>
      </c>
    </row>
    <row r="122" spans="1:7" ht="12.75">
      <c r="A122" s="98" t="s">
        <v>33</v>
      </c>
      <c r="B122" s="98" t="s">
        <v>3817</v>
      </c>
      <c r="C122" s="9" t="s">
        <v>3818</v>
      </c>
      <c r="D122" s="98"/>
      <c r="E122" s="9" t="s">
        <v>335</v>
      </c>
      <c r="F122" s="9" t="s">
        <v>336</v>
      </c>
      <c r="G122" s="9" t="s">
        <v>337</v>
      </c>
    </row>
    <row r="123" spans="1:7" ht="12.75">
      <c r="A123" s="98" t="s">
        <v>55</v>
      </c>
      <c r="B123" s="98" t="s">
        <v>3823</v>
      </c>
      <c r="C123" s="9" t="s">
        <v>3824</v>
      </c>
      <c r="D123" s="98"/>
      <c r="E123" s="9" t="s">
        <v>338</v>
      </c>
      <c r="F123" s="9" t="s">
        <v>339</v>
      </c>
      <c r="G123" s="9" t="s">
        <v>340</v>
      </c>
    </row>
    <row r="124" spans="1:7" ht="12.75">
      <c r="A124" s="98" t="s">
        <v>4421</v>
      </c>
      <c r="B124" s="98" t="s">
        <v>3832</v>
      </c>
      <c r="C124" s="9" t="s">
        <v>3833</v>
      </c>
      <c r="D124" s="98"/>
      <c r="E124" s="9" t="s">
        <v>341</v>
      </c>
      <c r="F124" s="9" t="s">
        <v>342</v>
      </c>
      <c r="G124" s="9" t="s">
        <v>343</v>
      </c>
    </row>
    <row r="125" spans="1:7" ht="12.75">
      <c r="A125" s="98" t="s">
        <v>4425</v>
      </c>
      <c r="B125" s="98" t="s">
        <v>3840</v>
      </c>
      <c r="C125" s="9" t="s">
        <v>3841</v>
      </c>
      <c r="D125" s="98"/>
      <c r="E125" s="9" t="s">
        <v>344</v>
      </c>
      <c r="F125" s="9" t="s">
        <v>345</v>
      </c>
      <c r="G125" s="9" t="s">
        <v>346</v>
      </c>
    </row>
    <row r="126" spans="1:7" ht="12.75">
      <c r="A126" s="98" t="s">
        <v>4425</v>
      </c>
      <c r="B126" s="98" t="s">
        <v>3850</v>
      </c>
      <c r="C126" s="9" t="s">
        <v>3851</v>
      </c>
      <c r="D126" s="98" t="s">
        <v>4371</v>
      </c>
      <c r="E126" s="9" t="s">
        <v>347</v>
      </c>
      <c r="F126" s="9" t="s">
        <v>348</v>
      </c>
      <c r="G126" s="9" t="s">
        <v>349</v>
      </c>
    </row>
    <row r="127" spans="1:7" ht="12.75">
      <c r="A127" s="98" t="s">
        <v>4425</v>
      </c>
      <c r="B127" s="98" t="s">
        <v>3858</v>
      </c>
      <c r="C127" s="9" t="s">
        <v>3859</v>
      </c>
      <c r="D127" s="98" t="s">
        <v>4371</v>
      </c>
      <c r="E127" s="9" t="s">
        <v>350</v>
      </c>
      <c r="F127" s="9" t="s">
        <v>351</v>
      </c>
      <c r="G127" s="9" t="s">
        <v>352</v>
      </c>
    </row>
    <row r="128" spans="1:7" ht="12.75">
      <c r="A128" s="98" t="s">
        <v>4397</v>
      </c>
      <c r="B128" s="98" t="s">
        <v>3863</v>
      </c>
      <c r="C128" s="9" t="s">
        <v>3864</v>
      </c>
      <c r="D128" s="98"/>
      <c r="E128" s="9" t="s">
        <v>353</v>
      </c>
      <c r="F128" s="9" t="s">
        <v>354</v>
      </c>
      <c r="G128" s="9" t="s">
        <v>355</v>
      </c>
    </row>
    <row r="129" spans="1:7" ht="12.75">
      <c r="A129" s="98" t="s">
        <v>4390</v>
      </c>
      <c r="B129" s="98" t="s">
        <v>3872</v>
      </c>
      <c r="C129" s="9" t="s">
        <v>3873</v>
      </c>
      <c r="D129" s="98" t="s">
        <v>4371</v>
      </c>
      <c r="E129" s="9" t="s">
        <v>356</v>
      </c>
      <c r="F129" s="9" t="s">
        <v>357</v>
      </c>
      <c r="G129" s="9" t="s">
        <v>358</v>
      </c>
    </row>
    <row r="130" spans="1:7" ht="12.75">
      <c r="A130" s="98" t="s">
        <v>4417</v>
      </c>
      <c r="B130" s="98" t="s">
        <v>3882</v>
      </c>
      <c r="C130" s="9" t="s">
        <v>3883</v>
      </c>
      <c r="D130" s="98"/>
      <c r="E130" s="9" t="s">
        <v>359</v>
      </c>
      <c r="F130" s="9" t="s">
        <v>360</v>
      </c>
      <c r="G130" s="9" t="s">
        <v>361</v>
      </c>
    </row>
    <row r="131" spans="1:7" ht="12.75">
      <c r="A131" s="98" t="s">
        <v>22</v>
      </c>
      <c r="B131" s="98" t="s">
        <v>3887</v>
      </c>
      <c r="C131" s="9" t="s">
        <v>3888</v>
      </c>
      <c r="D131" s="98"/>
      <c r="E131" s="9" t="s">
        <v>362</v>
      </c>
      <c r="F131" s="9" t="s">
        <v>363</v>
      </c>
      <c r="G131" s="9" t="s">
        <v>364</v>
      </c>
    </row>
    <row r="132" spans="1:7" ht="12.75">
      <c r="A132" s="98" t="s">
        <v>4409</v>
      </c>
      <c r="B132" s="98" t="s">
        <v>3894</v>
      </c>
      <c r="C132" s="9" t="s">
        <v>3895</v>
      </c>
      <c r="D132" s="98" t="s">
        <v>4371</v>
      </c>
      <c r="E132" s="9" t="s">
        <v>365</v>
      </c>
      <c r="F132" s="9" t="s">
        <v>366</v>
      </c>
      <c r="G132" s="9" t="s">
        <v>367</v>
      </c>
    </row>
    <row r="133" spans="1:7" ht="12.75">
      <c r="A133" s="98" t="s">
        <v>26</v>
      </c>
      <c r="B133" s="98" t="s">
        <v>3902</v>
      </c>
      <c r="C133" s="9" t="s">
        <v>3903</v>
      </c>
      <c r="D133" s="98"/>
      <c r="E133" s="9" t="s">
        <v>368</v>
      </c>
      <c r="F133" s="9" t="s">
        <v>369</v>
      </c>
      <c r="G133" s="9" t="s">
        <v>370</v>
      </c>
    </row>
    <row r="134" spans="1:7" ht="12.75">
      <c r="A134" s="98" t="s">
        <v>88</v>
      </c>
      <c r="B134" s="98" t="s">
        <v>3911</v>
      </c>
      <c r="C134" s="9" t="s">
        <v>3912</v>
      </c>
      <c r="D134" s="98"/>
      <c r="E134" s="9" t="s">
        <v>371</v>
      </c>
      <c r="F134" s="9" t="s">
        <v>372</v>
      </c>
      <c r="G134" s="9" t="s">
        <v>373</v>
      </c>
    </row>
    <row r="135" spans="1:7" ht="12.75">
      <c r="A135" s="98" t="s">
        <v>4409</v>
      </c>
      <c r="B135" s="98" t="s">
        <v>3922</v>
      </c>
      <c r="C135" s="9" t="s">
        <v>3923</v>
      </c>
      <c r="D135" s="98"/>
      <c r="E135" s="9" t="s">
        <v>374</v>
      </c>
      <c r="F135" s="9" t="s">
        <v>375</v>
      </c>
      <c r="G135" s="9" t="s">
        <v>376</v>
      </c>
    </row>
    <row r="136" spans="1:7" ht="12.75">
      <c r="A136" s="98" t="s">
        <v>4425</v>
      </c>
      <c r="B136" s="98" t="s">
        <v>3928</v>
      </c>
      <c r="C136" s="9" t="s">
        <v>3929</v>
      </c>
      <c r="D136" s="98"/>
      <c r="E136" s="9" t="s">
        <v>377</v>
      </c>
      <c r="F136" s="9" t="s">
        <v>378</v>
      </c>
      <c r="G136" s="9" t="s">
        <v>379</v>
      </c>
    </row>
    <row r="137" spans="1:7" ht="12.75">
      <c r="A137" s="98" t="s">
        <v>65</v>
      </c>
      <c r="B137" s="98" t="s">
        <v>3936</v>
      </c>
      <c r="C137" s="9" t="s">
        <v>3937</v>
      </c>
      <c r="D137" s="98"/>
      <c r="E137" s="9" t="s">
        <v>380</v>
      </c>
      <c r="F137" s="9" t="s">
        <v>381</v>
      </c>
      <c r="G137" s="9" t="s">
        <v>382</v>
      </c>
    </row>
    <row r="138" spans="1:7" ht="12.75">
      <c r="A138" s="98" t="s">
        <v>51</v>
      </c>
      <c r="B138" s="98" t="s">
        <v>3941</v>
      </c>
      <c r="C138" s="9" t="s">
        <v>3942</v>
      </c>
      <c r="D138" s="98"/>
      <c r="E138" s="9" t="s">
        <v>383</v>
      </c>
      <c r="F138" s="9" t="s">
        <v>384</v>
      </c>
      <c r="G138" s="9" t="s">
        <v>385</v>
      </c>
    </row>
    <row r="139" spans="1:7" ht="12.75">
      <c r="A139" s="98" t="s">
        <v>4425</v>
      </c>
      <c r="B139" s="98" t="s">
        <v>3948</v>
      </c>
      <c r="C139" s="9" t="s">
        <v>3949</v>
      </c>
      <c r="D139" s="98" t="s">
        <v>4371</v>
      </c>
      <c r="E139" s="9" t="s">
        <v>386</v>
      </c>
      <c r="F139" s="9" t="s">
        <v>387</v>
      </c>
      <c r="G139" s="9" t="s">
        <v>388</v>
      </c>
    </row>
    <row r="140" spans="1:7" ht="12.75">
      <c r="A140" s="98" t="s">
        <v>33</v>
      </c>
      <c r="B140" s="98" t="s">
        <v>3955</v>
      </c>
      <c r="C140" s="9" t="s">
        <v>3956</v>
      </c>
      <c r="D140" s="98"/>
      <c r="E140" s="9" t="s">
        <v>389</v>
      </c>
      <c r="F140" s="9" t="s">
        <v>390</v>
      </c>
      <c r="G140" s="9" t="s">
        <v>391</v>
      </c>
    </row>
    <row r="141" spans="1:7" ht="12.75">
      <c r="A141" s="98" t="s">
        <v>4405</v>
      </c>
      <c r="B141" s="98" t="s">
        <v>3961</v>
      </c>
      <c r="C141" s="9" t="s">
        <v>3962</v>
      </c>
      <c r="D141" s="98"/>
      <c r="E141" s="9" t="s">
        <v>392</v>
      </c>
      <c r="F141" s="9" t="s">
        <v>393</v>
      </c>
      <c r="G141" s="9" t="s">
        <v>394</v>
      </c>
    </row>
    <row r="142" spans="1:7" ht="12.75">
      <c r="A142" s="98" t="s">
        <v>4397</v>
      </c>
      <c r="B142" s="98" t="s">
        <v>3965</v>
      </c>
      <c r="C142" s="9" t="s">
        <v>3966</v>
      </c>
      <c r="D142" s="98"/>
      <c r="E142" s="9" t="s">
        <v>395</v>
      </c>
      <c r="F142" s="9" t="s">
        <v>396</v>
      </c>
      <c r="G142" s="9" t="s">
        <v>397</v>
      </c>
    </row>
    <row r="143" spans="1:7" ht="12.75">
      <c r="A143" s="98" t="s">
        <v>4405</v>
      </c>
      <c r="B143" s="98" t="s">
        <v>3973</v>
      </c>
      <c r="C143" s="9" t="s">
        <v>3974</v>
      </c>
      <c r="D143" s="98"/>
      <c r="E143" s="9" t="s">
        <v>398</v>
      </c>
      <c r="F143" s="9" t="s">
        <v>399</v>
      </c>
      <c r="G143" s="9" t="s">
        <v>400</v>
      </c>
    </row>
    <row r="144" spans="1:7" ht="12.75">
      <c r="A144" s="98" t="s">
        <v>3</v>
      </c>
      <c r="B144" s="98" t="s">
        <v>3978</v>
      </c>
      <c r="C144" s="9" t="s">
        <v>3979</v>
      </c>
      <c r="D144" s="98" t="s">
        <v>4371</v>
      </c>
      <c r="E144" s="9" t="s">
        <v>401</v>
      </c>
      <c r="F144" s="9" t="s">
        <v>402</v>
      </c>
      <c r="G144" s="9" t="s">
        <v>403</v>
      </c>
    </row>
    <row r="145" spans="1:7" ht="12.75">
      <c r="A145" s="98" t="s">
        <v>55</v>
      </c>
      <c r="B145" s="98" t="s">
        <v>3984</v>
      </c>
      <c r="C145" s="9" t="s">
        <v>3985</v>
      </c>
      <c r="D145" s="98" t="s">
        <v>4371</v>
      </c>
      <c r="E145" s="9" t="s">
        <v>404</v>
      </c>
      <c r="F145" s="9" t="s">
        <v>405</v>
      </c>
      <c r="G145" s="9" t="s">
        <v>406</v>
      </c>
    </row>
    <row r="146" spans="1:7" ht="12.75">
      <c r="A146" s="98" t="s">
        <v>26</v>
      </c>
      <c r="B146" s="98" t="s">
        <v>3990</v>
      </c>
      <c r="C146" s="9" t="s">
        <v>3991</v>
      </c>
      <c r="D146" s="98"/>
      <c r="E146" s="9" t="s">
        <v>407</v>
      </c>
      <c r="F146" s="9" t="s">
        <v>408</v>
      </c>
      <c r="G146" s="9" t="s">
        <v>409</v>
      </c>
    </row>
    <row r="147" spans="1:7" ht="12.75">
      <c r="A147" s="98" t="s">
        <v>4425</v>
      </c>
      <c r="B147" s="98" t="s">
        <v>3995</v>
      </c>
      <c r="C147" s="9" t="s">
        <v>3996</v>
      </c>
      <c r="D147" s="98" t="s">
        <v>4371</v>
      </c>
      <c r="E147" s="9" t="s">
        <v>410</v>
      </c>
      <c r="F147" s="9" t="s">
        <v>411</v>
      </c>
      <c r="G147" s="9" t="s">
        <v>412</v>
      </c>
    </row>
    <row r="148" spans="1:7" ht="12.75">
      <c r="A148" s="98" t="s">
        <v>11</v>
      </c>
      <c r="B148" s="98" t="s">
        <v>4000</v>
      </c>
      <c r="C148" s="9" t="s">
        <v>4001</v>
      </c>
      <c r="D148" s="98"/>
      <c r="E148" s="9" t="s">
        <v>413</v>
      </c>
      <c r="F148" s="9" t="s">
        <v>414</v>
      </c>
      <c r="G148" s="9" t="s">
        <v>415</v>
      </c>
    </row>
    <row r="149" spans="1:7" ht="12.75">
      <c r="A149" s="98" t="s">
        <v>4425</v>
      </c>
      <c r="B149" s="98" t="s">
        <v>4002</v>
      </c>
      <c r="C149" s="9" t="s">
        <v>4003</v>
      </c>
      <c r="D149" s="98" t="s">
        <v>4371</v>
      </c>
      <c r="E149" s="9" t="s">
        <v>416</v>
      </c>
      <c r="F149" s="9" t="s">
        <v>417</v>
      </c>
      <c r="G149" s="9" t="s">
        <v>418</v>
      </c>
    </row>
    <row r="150" spans="1:7" ht="12.75">
      <c r="A150" s="98" t="s">
        <v>104</v>
      </c>
      <c r="B150" s="98" t="s">
        <v>4004</v>
      </c>
      <c r="C150" s="9" t="s">
        <v>4005</v>
      </c>
      <c r="D150" s="98" t="s">
        <v>4371</v>
      </c>
      <c r="E150" s="9" t="s">
        <v>419</v>
      </c>
      <c r="F150" s="9" t="s">
        <v>420</v>
      </c>
      <c r="G150" s="9" t="s">
        <v>421</v>
      </c>
    </row>
    <row r="151" spans="1:7" ht="21">
      <c r="A151" s="98" t="s">
        <v>4425</v>
      </c>
      <c r="B151" s="98" t="s">
        <v>422</v>
      </c>
      <c r="C151" s="9" t="s">
        <v>423</v>
      </c>
      <c r="D151" s="98" t="s">
        <v>4371</v>
      </c>
      <c r="E151" s="9" t="s">
        <v>424</v>
      </c>
      <c r="F151" s="9" t="s">
        <v>425</v>
      </c>
      <c r="G151" s="9" t="s">
        <v>426</v>
      </c>
    </row>
    <row r="152" spans="1:7" ht="12.75">
      <c r="A152" s="98" t="s">
        <v>104</v>
      </c>
      <c r="B152" s="98" t="s">
        <v>4011</v>
      </c>
      <c r="C152" s="9" t="s">
        <v>4012</v>
      </c>
      <c r="D152" s="98" t="s">
        <v>4371</v>
      </c>
      <c r="E152" s="9" t="s">
        <v>427</v>
      </c>
      <c r="F152" s="9" t="s">
        <v>428</v>
      </c>
      <c r="G152" s="9" t="s">
        <v>429</v>
      </c>
    </row>
    <row r="153" spans="1:7" ht="12.75">
      <c r="A153" s="98" t="s">
        <v>4390</v>
      </c>
      <c r="B153" s="98" t="s">
        <v>4016</v>
      </c>
      <c r="C153" s="9" t="s">
        <v>4017</v>
      </c>
      <c r="D153" s="98" t="s">
        <v>4371</v>
      </c>
      <c r="E153" s="9" t="s">
        <v>430</v>
      </c>
      <c r="F153" s="9" t="s">
        <v>431</v>
      </c>
      <c r="G153" s="9" t="s">
        <v>432</v>
      </c>
    </row>
    <row r="154" spans="1:7" ht="12.75">
      <c r="A154" s="98" t="s">
        <v>4386</v>
      </c>
      <c r="B154" s="98" t="s">
        <v>4020</v>
      </c>
      <c r="C154" s="9" t="s">
        <v>4021</v>
      </c>
      <c r="D154" s="98" t="s">
        <v>4371</v>
      </c>
      <c r="E154" s="9" t="s">
        <v>433</v>
      </c>
      <c r="F154" s="9" t="s">
        <v>434</v>
      </c>
      <c r="G154" s="9" t="s">
        <v>435</v>
      </c>
    </row>
    <row r="155" spans="1:7" ht="12.75">
      <c r="A155" s="98" t="s">
        <v>47</v>
      </c>
      <c r="B155" s="98" t="s">
        <v>4023</v>
      </c>
      <c r="C155" s="9" t="s">
        <v>4024</v>
      </c>
      <c r="D155" s="98" t="s">
        <v>4371</v>
      </c>
      <c r="E155" s="9" t="s">
        <v>436</v>
      </c>
      <c r="F155" s="9" t="s">
        <v>437</v>
      </c>
      <c r="G155" s="9" t="s">
        <v>438</v>
      </c>
    </row>
    <row r="156" spans="1:7" ht="12.75">
      <c r="A156" s="98" t="s">
        <v>270</v>
      </c>
      <c r="B156" s="98" t="s">
        <v>4026</v>
      </c>
      <c r="C156" s="9" t="s">
        <v>4027</v>
      </c>
      <c r="D156" s="98"/>
      <c r="E156" s="9" t="s">
        <v>439</v>
      </c>
      <c r="F156" s="9" t="s">
        <v>440</v>
      </c>
      <c r="G156" s="9" t="s">
        <v>441</v>
      </c>
    </row>
    <row r="157" spans="1:7" ht="12.75">
      <c r="A157" s="98" t="s">
        <v>4421</v>
      </c>
      <c r="B157" s="98" t="s">
        <v>4029</v>
      </c>
      <c r="C157" s="9" t="s">
        <v>4030</v>
      </c>
      <c r="D157" s="98"/>
      <c r="E157" s="9" t="s">
        <v>442</v>
      </c>
      <c r="F157" s="9" t="s">
        <v>443</v>
      </c>
      <c r="G157" s="9" t="s">
        <v>444</v>
      </c>
    </row>
    <row r="158" spans="1:7" ht="12.75">
      <c r="A158" s="98" t="s">
        <v>55</v>
      </c>
      <c r="B158" s="98" t="s">
        <v>4034</v>
      </c>
      <c r="C158" s="9" t="s">
        <v>4035</v>
      </c>
      <c r="D158" s="98" t="s">
        <v>4371</v>
      </c>
      <c r="E158" s="9" t="s">
        <v>445</v>
      </c>
      <c r="F158" s="9" t="s">
        <v>446</v>
      </c>
      <c r="G158" s="9" t="s">
        <v>447</v>
      </c>
    </row>
    <row r="159" spans="1:7" ht="12.75">
      <c r="A159" s="98" t="s">
        <v>33</v>
      </c>
      <c r="B159" s="98" t="s">
        <v>4039</v>
      </c>
      <c r="C159" s="9" t="s">
        <v>4040</v>
      </c>
      <c r="D159" s="98"/>
      <c r="E159" s="9" t="s">
        <v>448</v>
      </c>
      <c r="F159" s="9" t="s">
        <v>449</v>
      </c>
      <c r="G159" s="9" t="s">
        <v>450</v>
      </c>
    </row>
    <row r="160" spans="1:7" ht="12.75">
      <c r="A160" s="98" t="s">
        <v>26</v>
      </c>
      <c r="B160" s="98" t="s">
        <v>4043</v>
      </c>
      <c r="C160" s="9" t="s">
        <v>4044</v>
      </c>
      <c r="D160" s="98"/>
      <c r="E160" s="9" t="s">
        <v>451</v>
      </c>
      <c r="F160" s="9" t="s">
        <v>452</v>
      </c>
      <c r="G160" s="9" t="s">
        <v>453</v>
      </c>
    </row>
    <row r="161" spans="1:7" ht="12.75">
      <c r="A161" s="98" t="s">
        <v>4425</v>
      </c>
      <c r="B161" s="98" t="s">
        <v>4048</v>
      </c>
      <c r="C161" s="9" t="s">
        <v>4049</v>
      </c>
      <c r="D161" s="98" t="s">
        <v>4371</v>
      </c>
      <c r="E161" s="9" t="s">
        <v>454</v>
      </c>
      <c r="F161" s="9" t="s">
        <v>455</v>
      </c>
      <c r="G161" s="9" t="s">
        <v>456</v>
      </c>
    </row>
    <row r="162" spans="1:7" ht="12.75">
      <c r="A162" s="98" t="s">
        <v>65</v>
      </c>
      <c r="B162" s="98" t="s">
        <v>4051</v>
      </c>
      <c r="C162" s="9" t="s">
        <v>4052</v>
      </c>
      <c r="D162" s="98" t="s">
        <v>4371</v>
      </c>
      <c r="E162" s="9" t="s">
        <v>457</v>
      </c>
      <c r="F162" s="9" t="s">
        <v>458</v>
      </c>
      <c r="G162" s="9" t="s">
        <v>459</v>
      </c>
    </row>
    <row r="163" spans="1:7" ht="12.75">
      <c r="A163" s="98" t="s">
        <v>33</v>
      </c>
      <c r="B163" s="98" t="s">
        <v>4055</v>
      </c>
      <c r="C163" s="9" t="s">
        <v>4056</v>
      </c>
      <c r="D163" s="98"/>
      <c r="E163" s="9" t="s">
        <v>460</v>
      </c>
      <c r="F163" s="9" t="s">
        <v>461</v>
      </c>
      <c r="G163" s="9" t="s">
        <v>462</v>
      </c>
    </row>
    <row r="164" spans="1:7" ht="12.75">
      <c r="A164" s="98" t="s">
        <v>37</v>
      </c>
      <c r="B164" s="98" t="s">
        <v>4058</v>
      </c>
      <c r="C164" s="9" t="s">
        <v>4059</v>
      </c>
      <c r="D164" s="98" t="s">
        <v>4371</v>
      </c>
      <c r="E164" s="9" t="s">
        <v>463</v>
      </c>
      <c r="F164" s="9" t="s">
        <v>464</v>
      </c>
      <c r="G164" s="9" t="s">
        <v>465</v>
      </c>
    </row>
    <row r="165" spans="1:7" ht="12.75">
      <c r="A165" s="98" t="s">
        <v>3</v>
      </c>
      <c r="B165" s="98" t="s">
        <v>4061</v>
      </c>
      <c r="C165" s="9" t="s">
        <v>4062</v>
      </c>
      <c r="D165" s="98" t="s">
        <v>4371</v>
      </c>
      <c r="E165" s="9" t="s">
        <v>466</v>
      </c>
      <c r="F165" s="9" t="s">
        <v>467</v>
      </c>
      <c r="G165" s="9" t="s">
        <v>468</v>
      </c>
    </row>
    <row r="166" spans="1:7" ht="12.75">
      <c r="A166" s="98" t="s">
        <v>51</v>
      </c>
      <c r="B166" s="98" t="s">
        <v>4065</v>
      </c>
      <c r="C166" s="9" t="s">
        <v>4066</v>
      </c>
      <c r="D166" s="98" t="s">
        <v>4371</v>
      </c>
      <c r="E166" s="9" t="s">
        <v>469</v>
      </c>
      <c r="F166" s="9" t="s">
        <v>470</v>
      </c>
      <c r="G166" s="9" t="s">
        <v>471</v>
      </c>
    </row>
    <row r="167" spans="1:7" ht="12.75">
      <c r="A167" s="98" t="s">
        <v>4397</v>
      </c>
      <c r="B167" s="98" t="s">
        <v>4067</v>
      </c>
      <c r="C167" s="9" t="s">
        <v>4068</v>
      </c>
      <c r="D167" s="98" t="s">
        <v>4371</v>
      </c>
      <c r="E167" s="9" t="s">
        <v>472</v>
      </c>
      <c r="F167" s="9" t="s">
        <v>473</v>
      </c>
      <c r="G167" s="9" t="s">
        <v>474</v>
      </c>
    </row>
    <row r="168" spans="1:7" ht="12.75">
      <c r="A168" s="98" t="s">
        <v>4425</v>
      </c>
      <c r="B168" s="98" t="s">
        <v>4125</v>
      </c>
      <c r="C168" s="9" t="s">
        <v>4126</v>
      </c>
      <c r="D168" s="98"/>
      <c r="E168" s="9" t="s">
        <v>475</v>
      </c>
      <c r="F168" s="9" t="s">
        <v>476</v>
      </c>
      <c r="G168" s="9" t="s">
        <v>477</v>
      </c>
    </row>
    <row r="169" spans="1:7" ht="12.75">
      <c r="A169" s="98" t="s">
        <v>4425</v>
      </c>
      <c r="B169" s="98" t="s">
        <v>4127</v>
      </c>
      <c r="C169" s="9" t="s">
        <v>4128</v>
      </c>
      <c r="D169" s="98"/>
      <c r="E169" s="9" t="s">
        <v>475</v>
      </c>
      <c r="F169" s="9" t="s">
        <v>476</v>
      </c>
      <c r="G169" s="9"/>
    </row>
    <row r="170" spans="1:7" ht="12.75">
      <c r="A170" s="98" t="s">
        <v>4390</v>
      </c>
      <c r="B170" s="98" t="s">
        <v>4129</v>
      </c>
      <c r="C170" s="9" t="s">
        <v>4130</v>
      </c>
      <c r="D170" s="98"/>
      <c r="E170" s="9" t="s">
        <v>293</v>
      </c>
      <c r="F170" s="9" t="s">
        <v>294</v>
      </c>
      <c r="G170" s="9"/>
    </row>
    <row r="171" spans="1:7" ht="12.75">
      <c r="A171" s="98" t="s">
        <v>283</v>
      </c>
      <c r="B171" s="98" t="s">
        <v>4131</v>
      </c>
      <c r="C171" s="9" t="s">
        <v>4132</v>
      </c>
      <c r="D171" s="98"/>
      <c r="E171" s="9" t="s">
        <v>300</v>
      </c>
      <c r="F171" s="9" t="s">
        <v>301</v>
      </c>
      <c r="G171" s="9"/>
    </row>
    <row r="172" spans="1:7" ht="12.75">
      <c r="A172" s="98" t="s">
        <v>88</v>
      </c>
      <c r="B172" s="98" t="s">
        <v>4133</v>
      </c>
      <c r="C172" s="9" t="s">
        <v>4134</v>
      </c>
      <c r="D172" s="98"/>
      <c r="E172" s="9" t="s">
        <v>89</v>
      </c>
      <c r="F172" s="9" t="s">
        <v>90</v>
      </c>
      <c r="G172" s="9"/>
    </row>
    <row r="173" spans="1:7" ht="12.75">
      <c r="A173" s="98" t="s">
        <v>4379</v>
      </c>
      <c r="B173" s="98" t="s">
        <v>4135</v>
      </c>
      <c r="C173" s="9" t="s">
        <v>4136</v>
      </c>
      <c r="D173" s="98"/>
      <c r="E173" s="9" t="s">
        <v>30</v>
      </c>
      <c r="F173" s="9" t="s">
        <v>31</v>
      </c>
      <c r="G173" s="9"/>
    </row>
    <row r="174" spans="1:7" ht="12.75">
      <c r="A174" s="98" t="s">
        <v>37</v>
      </c>
      <c r="B174" s="98" t="s">
        <v>4137</v>
      </c>
      <c r="C174" s="9" t="s">
        <v>4138</v>
      </c>
      <c r="D174" s="98"/>
      <c r="E174" s="9" t="s">
        <v>38</v>
      </c>
      <c r="F174" s="9" t="s">
        <v>39</v>
      </c>
      <c r="G174" s="9"/>
    </row>
    <row r="175" spans="1:7" ht="12.75">
      <c r="A175" s="98" t="s">
        <v>22</v>
      </c>
      <c r="B175" s="98" t="s">
        <v>4139</v>
      </c>
      <c r="C175" s="9" t="s">
        <v>4140</v>
      </c>
      <c r="D175" s="98"/>
      <c r="E175" s="9" t="s">
        <v>59</v>
      </c>
      <c r="F175" s="9" t="s">
        <v>60</v>
      </c>
      <c r="G175" s="9"/>
    </row>
    <row r="176" spans="1:7" ht="12.75">
      <c r="A176" s="98" t="s">
        <v>88</v>
      </c>
      <c r="B176" s="98" t="s">
        <v>4141</v>
      </c>
      <c r="C176" s="9" t="s">
        <v>4142</v>
      </c>
      <c r="D176" s="98" t="s">
        <v>4371</v>
      </c>
      <c r="E176" s="9" t="s">
        <v>89</v>
      </c>
      <c r="F176" s="9" t="s">
        <v>90</v>
      </c>
      <c r="G176" s="9"/>
    </row>
    <row r="177" spans="1:7" ht="12.75">
      <c r="A177" s="98" t="s">
        <v>4390</v>
      </c>
      <c r="B177" s="98" t="s">
        <v>4143</v>
      </c>
      <c r="C177" s="9" t="s">
        <v>4144</v>
      </c>
      <c r="D177" s="98"/>
      <c r="E177" s="9" t="s">
        <v>293</v>
      </c>
      <c r="F177" s="9" t="s">
        <v>294</v>
      </c>
      <c r="G177" s="9"/>
    </row>
    <row r="178" spans="1:7" ht="12.75">
      <c r="A178" s="98" t="s">
        <v>283</v>
      </c>
      <c r="B178" s="98" t="s">
        <v>4145</v>
      </c>
      <c r="C178" s="9" t="s">
        <v>4146</v>
      </c>
      <c r="D178" s="98"/>
      <c r="E178" s="9" t="s">
        <v>300</v>
      </c>
      <c r="F178" s="9" t="s">
        <v>301</v>
      </c>
      <c r="G178" s="9"/>
    </row>
    <row r="179" spans="1:7" ht="12.75">
      <c r="A179" s="98" t="s">
        <v>4390</v>
      </c>
      <c r="B179" s="98" t="s">
        <v>4147</v>
      </c>
      <c r="C179" s="9" t="s">
        <v>4148</v>
      </c>
      <c r="D179" s="98" t="s">
        <v>4371</v>
      </c>
      <c r="E179" s="9" t="s">
        <v>293</v>
      </c>
      <c r="F179" s="9" t="s">
        <v>294</v>
      </c>
      <c r="G179" s="9"/>
    </row>
    <row r="180" spans="1:7" ht="12.75">
      <c r="A180" s="98" t="s">
        <v>33</v>
      </c>
      <c r="B180" s="98" t="s">
        <v>4149</v>
      </c>
      <c r="C180" s="9" t="s">
        <v>4150</v>
      </c>
      <c r="D180" s="98"/>
      <c r="E180" s="9" t="s">
        <v>225</v>
      </c>
      <c r="F180" s="9" t="s">
        <v>226</v>
      </c>
      <c r="G180" s="9"/>
    </row>
    <row r="181" spans="1:7" ht="12.75">
      <c r="A181" s="98" t="s">
        <v>33</v>
      </c>
      <c r="B181" s="98" t="s">
        <v>4151</v>
      </c>
      <c r="C181" s="9" t="s">
        <v>4152</v>
      </c>
      <c r="D181" s="98"/>
      <c r="E181" s="9" t="s">
        <v>478</v>
      </c>
      <c r="F181" s="9" t="s">
        <v>479</v>
      </c>
      <c r="G181" s="9"/>
    </row>
    <row r="182" spans="1:7" ht="12.75">
      <c r="A182" s="98" t="s">
        <v>22</v>
      </c>
      <c r="B182" s="98" t="s">
        <v>4153</v>
      </c>
      <c r="C182" s="9" t="s">
        <v>4154</v>
      </c>
      <c r="D182" s="98"/>
      <c r="E182" s="9" t="s">
        <v>362</v>
      </c>
      <c r="F182" s="9" t="s">
        <v>363</v>
      </c>
      <c r="G182" s="9"/>
    </row>
    <row r="183" spans="1:7" ht="12.75">
      <c r="A183" s="98" t="s">
        <v>26</v>
      </c>
      <c r="B183" s="98" t="s">
        <v>4155</v>
      </c>
      <c r="C183" s="9" t="s">
        <v>4156</v>
      </c>
      <c r="D183" s="98"/>
      <c r="E183" s="9" t="s">
        <v>332</v>
      </c>
      <c r="F183" s="9" t="s">
        <v>333</v>
      </c>
      <c r="G183" s="9"/>
    </row>
    <row r="184" spans="1:7" ht="12.75">
      <c r="A184" s="98" t="s">
        <v>4425</v>
      </c>
      <c r="B184" s="98" t="s">
        <v>4157</v>
      </c>
      <c r="C184" s="9" t="s">
        <v>4158</v>
      </c>
      <c r="D184" s="98"/>
      <c r="E184" s="9" t="s">
        <v>261</v>
      </c>
      <c r="F184" s="9" t="s">
        <v>262</v>
      </c>
      <c r="G184" s="9"/>
    </row>
    <row r="185" spans="1:7" ht="12.75">
      <c r="A185" s="98" t="s">
        <v>4417</v>
      </c>
      <c r="B185" s="98" t="s">
        <v>4159</v>
      </c>
      <c r="C185" s="9" t="s">
        <v>4160</v>
      </c>
      <c r="D185" s="98"/>
      <c r="E185" s="9" t="s">
        <v>359</v>
      </c>
      <c r="F185" s="9" t="s">
        <v>360</v>
      </c>
      <c r="G185" s="9"/>
    </row>
    <row r="186" spans="1:7" ht="12.75">
      <c r="A186" s="98" t="s">
        <v>26</v>
      </c>
      <c r="B186" s="98" t="s">
        <v>4161</v>
      </c>
      <c r="C186" s="9" t="s">
        <v>4162</v>
      </c>
      <c r="D186" s="98"/>
      <c r="E186" s="9" t="s">
        <v>368</v>
      </c>
      <c r="F186" s="9" t="s">
        <v>369</v>
      </c>
      <c r="G186" s="9"/>
    </row>
    <row r="187" spans="1:7" ht="12.75">
      <c r="A187" s="98" t="s">
        <v>15</v>
      </c>
      <c r="B187" s="98" t="s">
        <v>4163</v>
      </c>
      <c r="C187" s="9" t="s">
        <v>4164</v>
      </c>
      <c r="D187" s="98" t="s">
        <v>4371</v>
      </c>
      <c r="E187" s="9" t="s">
        <v>280</v>
      </c>
      <c r="F187" s="9" t="s">
        <v>281</v>
      </c>
      <c r="G187" s="9" t="s">
        <v>282</v>
      </c>
    </row>
    <row r="188" spans="1:7" ht="12.75">
      <c r="A188" s="98" t="s">
        <v>33</v>
      </c>
      <c r="B188" s="98" t="s">
        <v>4165</v>
      </c>
      <c r="C188" s="9" t="s">
        <v>4166</v>
      </c>
      <c r="D188" s="98"/>
      <c r="E188" s="9" t="s">
        <v>389</v>
      </c>
      <c r="F188" s="9" t="s">
        <v>390</v>
      </c>
      <c r="G188" s="9"/>
    </row>
    <row r="189" spans="1:7" ht="12.75">
      <c r="A189" s="98" t="s">
        <v>65</v>
      </c>
      <c r="B189" s="98" t="s">
        <v>4167</v>
      </c>
      <c r="C189" s="9" t="s">
        <v>4168</v>
      </c>
      <c r="D189" s="98"/>
      <c r="E189" s="9" t="s">
        <v>255</v>
      </c>
      <c r="F189" s="9" t="s">
        <v>256</v>
      </c>
      <c r="G189" s="9"/>
    </row>
    <row r="190" spans="1:7" ht="12.75">
      <c r="A190" s="98" t="s">
        <v>4409</v>
      </c>
      <c r="B190" s="98" t="s">
        <v>4169</v>
      </c>
      <c r="C190" s="9" t="s">
        <v>4170</v>
      </c>
      <c r="D190" s="98"/>
      <c r="E190" s="9" t="s">
        <v>365</v>
      </c>
      <c r="F190" s="9" t="s">
        <v>366</v>
      </c>
      <c r="G190" s="9"/>
    </row>
    <row r="191" spans="1:7" ht="12.75">
      <c r="A191" s="98" t="s">
        <v>11</v>
      </c>
      <c r="B191" s="98" t="s">
        <v>4171</v>
      </c>
      <c r="C191" s="9" t="s">
        <v>4172</v>
      </c>
      <c r="D191" s="98"/>
      <c r="E191" s="9" t="s">
        <v>413</v>
      </c>
      <c r="F191" s="9" t="s">
        <v>414</v>
      </c>
      <c r="G191" s="9"/>
    </row>
    <row r="192" spans="1:7" ht="12.75">
      <c r="A192" s="98" t="s">
        <v>55</v>
      </c>
      <c r="B192" s="98" t="s">
        <v>4173</v>
      </c>
      <c r="C192" s="9" t="s">
        <v>4174</v>
      </c>
      <c r="D192" s="98"/>
      <c r="E192" s="9" t="s">
        <v>404</v>
      </c>
      <c r="F192" s="9" t="s">
        <v>405</v>
      </c>
      <c r="G192" s="9"/>
    </row>
    <row r="193" spans="1:7" ht="12.75">
      <c r="A193" s="98" t="s">
        <v>4425</v>
      </c>
      <c r="B193" s="98" t="s">
        <v>4175</v>
      </c>
      <c r="C193" s="9" t="s">
        <v>4176</v>
      </c>
      <c r="D193" s="98"/>
      <c r="E193" s="9" t="s">
        <v>347</v>
      </c>
      <c r="F193" s="9" t="s">
        <v>348</v>
      </c>
      <c r="G193" s="9"/>
    </row>
    <row r="194" spans="1:7" ht="12.75">
      <c r="A194" s="98" t="s">
        <v>51</v>
      </c>
      <c r="B194" s="98" t="s">
        <v>4177</v>
      </c>
      <c r="C194" s="9" t="s">
        <v>4178</v>
      </c>
      <c r="D194" s="98"/>
      <c r="E194" s="9" t="s">
        <v>383</v>
      </c>
      <c r="F194" s="9" t="s">
        <v>384</v>
      </c>
      <c r="G194" s="9"/>
    </row>
    <row r="195" spans="1:7" ht="12.75">
      <c r="A195" s="98" t="s">
        <v>88</v>
      </c>
      <c r="B195" s="98" t="s">
        <v>4179</v>
      </c>
      <c r="C195" s="9" t="s">
        <v>4180</v>
      </c>
      <c r="D195" s="98"/>
      <c r="E195" s="9" t="s">
        <v>371</v>
      </c>
      <c r="F195" s="9" t="s">
        <v>372</v>
      </c>
      <c r="G195" s="9"/>
    </row>
    <row r="196" spans="1:7" ht="12.75">
      <c r="A196" s="98" t="s">
        <v>4390</v>
      </c>
      <c r="B196" s="98" t="s">
        <v>4181</v>
      </c>
      <c r="C196" s="9" t="s">
        <v>4182</v>
      </c>
      <c r="D196" s="98"/>
      <c r="E196" s="9" t="s">
        <v>234</v>
      </c>
      <c r="F196" s="9" t="s">
        <v>235</v>
      </c>
      <c r="G196" s="9"/>
    </row>
    <row r="197" spans="1:7" ht="12.75">
      <c r="A197" s="98" t="s">
        <v>65</v>
      </c>
      <c r="B197" s="98" t="s">
        <v>4183</v>
      </c>
      <c r="C197" s="9" t="s">
        <v>4184</v>
      </c>
      <c r="D197" s="98"/>
      <c r="E197" s="9" t="s">
        <v>169</v>
      </c>
      <c r="F197" s="9" t="s">
        <v>170</v>
      </c>
      <c r="G197" s="9"/>
    </row>
    <row r="198" spans="1:7" ht="12.75">
      <c r="A198" s="98" t="s">
        <v>4397</v>
      </c>
      <c r="B198" s="98" t="s">
        <v>4185</v>
      </c>
      <c r="C198" s="9" t="s">
        <v>4186</v>
      </c>
      <c r="D198" s="98"/>
      <c r="E198" s="9" t="s">
        <v>213</v>
      </c>
      <c r="F198" s="9" t="s">
        <v>214</v>
      </c>
      <c r="G198" s="9"/>
    </row>
    <row r="199" spans="1:7" ht="12.75">
      <c r="A199" s="98" t="s">
        <v>4370</v>
      </c>
      <c r="B199" s="98" t="s">
        <v>4187</v>
      </c>
      <c r="C199" s="9" t="s">
        <v>4188</v>
      </c>
      <c r="D199" s="98"/>
      <c r="E199" s="9" t="s">
        <v>237</v>
      </c>
      <c r="F199" s="9" t="s">
        <v>238</v>
      </c>
      <c r="G199" s="9"/>
    </row>
    <row r="200" spans="1:7" ht="12.75">
      <c r="A200" s="98" t="s">
        <v>319</v>
      </c>
      <c r="B200" s="98" t="s">
        <v>4189</v>
      </c>
      <c r="C200" s="9" t="s">
        <v>4190</v>
      </c>
      <c r="D200" s="98"/>
      <c r="E200" s="9" t="s">
        <v>320</v>
      </c>
      <c r="F200" s="9" t="s">
        <v>321</v>
      </c>
      <c r="G200" s="9"/>
    </row>
    <row r="201" spans="1:7" ht="12.75">
      <c r="A201" s="98" t="s">
        <v>33</v>
      </c>
      <c r="B201" s="98" t="s">
        <v>4191</v>
      </c>
      <c r="C201" s="9" t="s">
        <v>4192</v>
      </c>
      <c r="D201" s="98"/>
      <c r="E201" s="9" t="s">
        <v>210</v>
      </c>
      <c r="F201" s="9" t="s">
        <v>211</v>
      </c>
      <c r="G201" s="9"/>
    </row>
    <row r="202" spans="1:7" ht="12.75">
      <c r="A202" s="98" t="s">
        <v>270</v>
      </c>
      <c r="B202" s="98" t="s">
        <v>4193</v>
      </c>
      <c r="C202" s="9" t="s">
        <v>4194</v>
      </c>
      <c r="D202" s="98"/>
      <c r="E202" s="9" t="s">
        <v>271</v>
      </c>
      <c r="F202" s="9" t="s">
        <v>272</v>
      </c>
      <c r="G202" s="9"/>
    </row>
    <row r="203" spans="1:7" ht="12.75">
      <c r="A203" s="98" t="s">
        <v>4425</v>
      </c>
      <c r="B203" s="98" t="s">
        <v>4195</v>
      </c>
      <c r="C203" s="9" t="s">
        <v>4196</v>
      </c>
      <c r="D203" s="98"/>
      <c r="E203" s="9" t="s">
        <v>344</v>
      </c>
      <c r="F203" s="9" t="s">
        <v>345</v>
      </c>
      <c r="G203" s="9"/>
    </row>
    <row r="204" spans="1:7" ht="12.75">
      <c r="A204" s="98" t="s">
        <v>4425</v>
      </c>
      <c r="B204" s="98" t="s">
        <v>4197</v>
      </c>
      <c r="C204" s="9" t="s">
        <v>4198</v>
      </c>
      <c r="D204" s="98"/>
      <c r="E204" s="9" t="s">
        <v>267</v>
      </c>
      <c r="F204" s="9" t="s">
        <v>268</v>
      </c>
      <c r="G204" s="9"/>
    </row>
    <row r="205" spans="1:7" ht="12.75">
      <c r="A205" s="98" t="s">
        <v>194</v>
      </c>
      <c r="B205" s="98" t="s">
        <v>4199</v>
      </c>
      <c r="C205" s="9" t="s">
        <v>4200</v>
      </c>
      <c r="D205" s="98"/>
      <c r="E205" s="9" t="s">
        <v>195</v>
      </c>
      <c r="F205" s="9" t="s">
        <v>196</v>
      </c>
      <c r="G205" s="9"/>
    </row>
    <row r="206" spans="1:7" ht="12.75">
      <c r="A206" s="98" t="s">
        <v>4397</v>
      </c>
      <c r="B206" s="98" t="s">
        <v>4201</v>
      </c>
      <c r="C206" s="9" t="s">
        <v>4202</v>
      </c>
      <c r="D206" s="98"/>
      <c r="E206" s="9" t="s">
        <v>353</v>
      </c>
      <c r="F206" s="9" t="s">
        <v>354</v>
      </c>
      <c r="G206" s="9"/>
    </row>
    <row r="207" spans="1:7" ht="12.75">
      <c r="A207" s="98" t="s">
        <v>4421</v>
      </c>
      <c r="B207" s="98" t="s">
        <v>4203</v>
      </c>
      <c r="C207" s="9" t="s">
        <v>4204</v>
      </c>
      <c r="D207" s="98"/>
      <c r="E207" s="9" t="s">
        <v>341</v>
      </c>
      <c r="F207" s="9" t="s">
        <v>342</v>
      </c>
      <c r="G207" s="9"/>
    </row>
    <row r="208" spans="1:7" ht="12.75">
      <c r="A208" s="98" t="s">
        <v>3</v>
      </c>
      <c r="B208" s="98" t="s">
        <v>4205</v>
      </c>
      <c r="C208" s="9" t="s">
        <v>4206</v>
      </c>
      <c r="D208" s="98"/>
      <c r="E208" s="9" t="s">
        <v>401</v>
      </c>
      <c r="F208" s="9" t="s">
        <v>402</v>
      </c>
      <c r="G208" s="9"/>
    </row>
    <row r="209" spans="1:7" ht="12.75">
      <c r="A209" s="98" t="s">
        <v>26</v>
      </c>
      <c r="B209" s="98" t="s">
        <v>4207</v>
      </c>
      <c r="C209" s="9" t="s">
        <v>4208</v>
      </c>
      <c r="D209" s="98"/>
      <c r="E209" s="9" t="s">
        <v>228</v>
      </c>
      <c r="F209" s="9" t="s">
        <v>229</v>
      </c>
      <c r="G209" s="9"/>
    </row>
    <row r="210" spans="1:7" ht="12.75">
      <c r="A210" s="98" t="s">
        <v>4405</v>
      </c>
      <c r="B210" s="98" t="s">
        <v>4209</v>
      </c>
      <c r="C210" s="9" t="s">
        <v>4210</v>
      </c>
      <c r="D210" s="98"/>
      <c r="E210" s="9" t="s">
        <v>398</v>
      </c>
      <c r="F210" s="9" t="s">
        <v>399</v>
      </c>
      <c r="G210" s="9"/>
    </row>
    <row r="211" spans="1:7" ht="12.75">
      <c r="A211" s="98" t="s">
        <v>4405</v>
      </c>
      <c r="B211" s="98" t="s">
        <v>4211</v>
      </c>
      <c r="C211" s="9" t="s">
        <v>4212</v>
      </c>
      <c r="D211" s="98"/>
      <c r="E211" s="9" t="s">
        <v>392</v>
      </c>
      <c r="F211" s="9" t="s">
        <v>393</v>
      </c>
      <c r="G211" s="9"/>
    </row>
    <row r="212" spans="1:7" ht="12.75">
      <c r="A212" s="98" t="s">
        <v>4417</v>
      </c>
      <c r="B212" s="98" t="s">
        <v>4213</v>
      </c>
      <c r="C212" s="9" t="s">
        <v>4214</v>
      </c>
      <c r="D212" s="98"/>
      <c r="E212" s="9" t="s">
        <v>219</v>
      </c>
      <c r="F212" s="9" t="s">
        <v>220</v>
      </c>
      <c r="G212" s="9"/>
    </row>
    <row r="213" spans="1:7" ht="12.75">
      <c r="A213" s="98" t="s">
        <v>319</v>
      </c>
      <c r="B213" s="98" t="s">
        <v>4215</v>
      </c>
      <c r="C213" s="9" t="s">
        <v>4216</v>
      </c>
      <c r="D213" s="98"/>
      <c r="E213" s="9" t="s">
        <v>320</v>
      </c>
      <c r="F213" s="9" t="s">
        <v>321</v>
      </c>
      <c r="G213" s="9"/>
    </row>
    <row r="214" spans="1:7" ht="12.75">
      <c r="A214" s="98" t="s">
        <v>33</v>
      </c>
      <c r="B214" s="98" t="s">
        <v>4217</v>
      </c>
      <c r="C214" s="9" t="s">
        <v>4218</v>
      </c>
      <c r="D214" s="98"/>
      <c r="E214" s="9" t="s">
        <v>210</v>
      </c>
      <c r="F214" s="9" t="s">
        <v>211</v>
      </c>
      <c r="G214" s="9"/>
    </row>
    <row r="215" spans="1:7" ht="12.75">
      <c r="A215" s="98" t="s">
        <v>4390</v>
      </c>
      <c r="B215" s="98" t="s">
        <v>4219</v>
      </c>
      <c r="C215" s="9" t="s">
        <v>4220</v>
      </c>
      <c r="D215" s="98"/>
      <c r="E215" s="9" t="s">
        <v>234</v>
      </c>
      <c r="F215" s="9" t="s">
        <v>235</v>
      </c>
      <c r="G215" s="9"/>
    </row>
    <row r="216" spans="1:7" ht="12.75">
      <c r="A216" s="98" t="s">
        <v>33</v>
      </c>
      <c r="B216" s="98" t="s">
        <v>4221</v>
      </c>
      <c r="C216" s="9" t="s">
        <v>4222</v>
      </c>
      <c r="D216" s="98"/>
      <c r="E216" s="9" t="s">
        <v>225</v>
      </c>
      <c r="F216" s="9" t="s">
        <v>226</v>
      </c>
      <c r="G216" s="9"/>
    </row>
    <row r="217" spans="1:7" ht="12.75">
      <c r="A217" s="98" t="s">
        <v>4417</v>
      </c>
      <c r="B217" s="98" t="s">
        <v>4223</v>
      </c>
      <c r="C217" s="9" t="s">
        <v>4224</v>
      </c>
      <c r="D217" s="98"/>
      <c r="E217" s="9" t="s">
        <v>219</v>
      </c>
      <c r="F217" s="9" t="s">
        <v>220</v>
      </c>
      <c r="G217" s="9"/>
    </row>
    <row r="218" spans="1:7" ht="12.75">
      <c r="A218" s="98" t="s">
        <v>33</v>
      </c>
      <c r="B218" s="98" t="s">
        <v>4227</v>
      </c>
      <c r="C218" s="9" t="s">
        <v>4228</v>
      </c>
      <c r="D218" s="98"/>
      <c r="E218" s="9" t="s">
        <v>478</v>
      </c>
      <c r="F218" s="9" t="s">
        <v>479</v>
      </c>
      <c r="G218" s="9"/>
    </row>
    <row r="219" spans="1:7" ht="12.75">
      <c r="A219" s="98" t="s">
        <v>4425</v>
      </c>
      <c r="B219" s="98" t="s">
        <v>4229</v>
      </c>
      <c r="C219" s="9" t="s">
        <v>4230</v>
      </c>
      <c r="D219" s="98"/>
      <c r="E219" s="9" t="s">
        <v>261</v>
      </c>
      <c r="F219" s="9" t="s">
        <v>262</v>
      </c>
      <c r="G219" s="9"/>
    </row>
    <row r="220" spans="1:7" ht="12.75">
      <c r="A220" s="98" t="s">
        <v>4421</v>
      </c>
      <c r="B220" s="98" t="s">
        <v>4231</v>
      </c>
      <c r="C220" s="9" t="s">
        <v>4232</v>
      </c>
      <c r="D220" s="98"/>
      <c r="E220" s="9" t="s">
        <v>341</v>
      </c>
      <c r="F220" s="9" t="s">
        <v>342</v>
      </c>
      <c r="G220" s="9"/>
    </row>
    <row r="221" spans="1:7" ht="12.75">
      <c r="A221" s="98" t="s">
        <v>270</v>
      </c>
      <c r="B221" s="98" t="s">
        <v>4233</v>
      </c>
      <c r="C221" s="9" t="s">
        <v>4234</v>
      </c>
      <c r="D221" s="98"/>
      <c r="E221" s="9" t="s">
        <v>271</v>
      </c>
      <c r="F221" s="9" t="s">
        <v>272</v>
      </c>
      <c r="G221" s="9"/>
    </row>
    <row r="222" spans="1:7" ht="12.75">
      <c r="A222" s="98" t="s">
        <v>4370</v>
      </c>
      <c r="B222" s="98" t="s">
        <v>4235</v>
      </c>
      <c r="C222" s="9" t="s">
        <v>4236</v>
      </c>
      <c r="D222" s="98"/>
      <c r="E222" s="9" t="s">
        <v>237</v>
      </c>
      <c r="F222" s="9" t="s">
        <v>238</v>
      </c>
      <c r="G222" s="9"/>
    </row>
    <row r="223" spans="1:7" ht="12.75">
      <c r="A223" s="98" t="s">
        <v>4425</v>
      </c>
      <c r="B223" s="98" t="s">
        <v>4237</v>
      </c>
      <c r="C223" s="9" t="s">
        <v>4238</v>
      </c>
      <c r="D223" s="98"/>
      <c r="E223" s="9" t="s">
        <v>344</v>
      </c>
      <c r="F223" s="9" t="s">
        <v>345</v>
      </c>
      <c r="G223" s="9"/>
    </row>
    <row r="224" spans="1:7" ht="12.75">
      <c r="A224" s="98" t="s">
        <v>4425</v>
      </c>
      <c r="B224" s="98" t="s">
        <v>4239</v>
      </c>
      <c r="C224" s="9" t="s">
        <v>4240</v>
      </c>
      <c r="D224" s="98"/>
      <c r="E224" s="9" t="s">
        <v>347</v>
      </c>
      <c r="F224" s="9" t="s">
        <v>348</v>
      </c>
      <c r="G224" s="9"/>
    </row>
    <row r="225" spans="1:7" ht="12.75">
      <c r="A225" s="98" t="s">
        <v>4397</v>
      </c>
      <c r="B225" s="98" t="s">
        <v>4241</v>
      </c>
      <c r="C225" s="9" t="s">
        <v>4242</v>
      </c>
      <c r="D225" s="98"/>
      <c r="E225" s="9" t="s">
        <v>213</v>
      </c>
      <c r="F225" s="9" t="s">
        <v>214</v>
      </c>
      <c r="G225" s="9"/>
    </row>
    <row r="226" spans="1:7" ht="12.75">
      <c r="A226" s="98" t="s">
        <v>4397</v>
      </c>
      <c r="B226" s="98" t="s">
        <v>4243</v>
      </c>
      <c r="C226" s="9" t="s">
        <v>4244</v>
      </c>
      <c r="D226" s="98"/>
      <c r="E226" s="9" t="s">
        <v>353</v>
      </c>
      <c r="F226" s="9" t="s">
        <v>354</v>
      </c>
      <c r="G226" s="9"/>
    </row>
    <row r="227" spans="1:7" ht="12.75">
      <c r="A227" s="98" t="s">
        <v>4397</v>
      </c>
      <c r="B227" s="98" t="s">
        <v>4245</v>
      </c>
      <c r="C227" s="9" t="s">
        <v>4246</v>
      </c>
      <c r="D227" s="98"/>
      <c r="E227" s="9" t="s">
        <v>207</v>
      </c>
      <c r="F227" s="9" t="s">
        <v>208</v>
      </c>
      <c r="G227" s="9"/>
    </row>
    <row r="228" spans="1:7" ht="12.75">
      <c r="A228" s="98" t="s">
        <v>194</v>
      </c>
      <c r="B228" s="98" t="s">
        <v>4247</v>
      </c>
      <c r="C228" s="9" t="s">
        <v>4248</v>
      </c>
      <c r="D228" s="98"/>
      <c r="E228" s="9" t="s">
        <v>195</v>
      </c>
      <c r="F228" s="9" t="s">
        <v>196</v>
      </c>
      <c r="G228" s="9"/>
    </row>
    <row r="229" spans="1:7" ht="12.75">
      <c r="A229" s="98" t="s">
        <v>88</v>
      </c>
      <c r="B229" s="98" t="s">
        <v>4249</v>
      </c>
      <c r="C229" s="9" t="s">
        <v>4250</v>
      </c>
      <c r="D229" s="98"/>
      <c r="E229" s="9" t="s">
        <v>371</v>
      </c>
      <c r="F229" s="9" t="s">
        <v>372</v>
      </c>
      <c r="G229" s="9"/>
    </row>
    <row r="230" spans="1:7" ht="12.75">
      <c r="A230" s="98" t="s">
        <v>22</v>
      </c>
      <c r="B230" s="98" t="s">
        <v>4251</v>
      </c>
      <c r="C230" s="9" t="s">
        <v>4252</v>
      </c>
      <c r="D230" s="98"/>
      <c r="E230" s="9" t="s">
        <v>362</v>
      </c>
      <c r="F230" s="9" t="s">
        <v>363</v>
      </c>
      <c r="G230" s="9"/>
    </row>
    <row r="231" spans="1:7" ht="12.75">
      <c r="A231" s="98" t="s">
        <v>4409</v>
      </c>
      <c r="B231" s="98" t="s">
        <v>4253</v>
      </c>
      <c r="C231" s="9" t="s">
        <v>4254</v>
      </c>
      <c r="D231" s="98"/>
      <c r="E231" s="9" t="s">
        <v>365</v>
      </c>
      <c r="F231" s="9" t="s">
        <v>366</v>
      </c>
      <c r="G231" s="9"/>
    </row>
    <row r="232" spans="1:7" ht="12.75">
      <c r="A232" s="98" t="s">
        <v>65</v>
      </c>
      <c r="B232" s="98" t="s">
        <v>4255</v>
      </c>
      <c r="C232" s="9" t="s">
        <v>4256</v>
      </c>
      <c r="D232" s="98"/>
      <c r="E232" s="9" t="s">
        <v>169</v>
      </c>
      <c r="F232" s="9" t="s">
        <v>170</v>
      </c>
      <c r="G232" s="9"/>
    </row>
    <row r="233" spans="1:7" ht="12.75">
      <c r="A233" s="98" t="s">
        <v>65</v>
      </c>
      <c r="B233" s="98" t="s">
        <v>4257</v>
      </c>
      <c r="C233" s="9" t="s">
        <v>4258</v>
      </c>
      <c r="D233" s="98"/>
      <c r="E233" s="9" t="s">
        <v>255</v>
      </c>
      <c r="F233" s="9" t="s">
        <v>256</v>
      </c>
      <c r="G233" s="9"/>
    </row>
    <row r="234" spans="1:7" ht="12.75">
      <c r="A234" s="98" t="s">
        <v>26</v>
      </c>
      <c r="B234" s="98" t="s">
        <v>4259</v>
      </c>
      <c r="C234" s="9" t="s">
        <v>4260</v>
      </c>
      <c r="D234" s="98"/>
      <c r="E234" s="9" t="s">
        <v>368</v>
      </c>
      <c r="F234" s="9" t="s">
        <v>369</v>
      </c>
      <c r="G234" s="9"/>
    </row>
    <row r="235" spans="1:7" ht="12.75">
      <c r="A235" s="98" t="s">
        <v>26</v>
      </c>
      <c r="B235" s="98" t="s">
        <v>4261</v>
      </c>
      <c r="C235" s="9" t="s">
        <v>4262</v>
      </c>
      <c r="D235" s="98"/>
      <c r="E235" s="9" t="s">
        <v>228</v>
      </c>
      <c r="F235" s="9" t="s">
        <v>229</v>
      </c>
      <c r="G235" s="9"/>
    </row>
    <row r="236" spans="1:7" ht="12.75">
      <c r="A236" s="98" t="s">
        <v>51</v>
      </c>
      <c r="B236" s="98" t="s">
        <v>4263</v>
      </c>
      <c r="C236" s="9" t="s">
        <v>4264</v>
      </c>
      <c r="D236" s="98"/>
      <c r="E236" s="9" t="s">
        <v>383</v>
      </c>
      <c r="F236" s="9" t="s">
        <v>384</v>
      </c>
      <c r="G236" s="9"/>
    </row>
    <row r="237" spans="1:7" ht="12.75">
      <c r="A237" s="98" t="s">
        <v>4405</v>
      </c>
      <c r="B237" s="98" t="s">
        <v>4265</v>
      </c>
      <c r="C237" s="9" t="s">
        <v>4266</v>
      </c>
      <c r="D237" s="98"/>
      <c r="E237" s="9" t="s">
        <v>392</v>
      </c>
      <c r="F237" s="9" t="s">
        <v>393</v>
      </c>
      <c r="G237" s="9"/>
    </row>
    <row r="238" spans="1:7" ht="12.75">
      <c r="A238" s="98" t="s">
        <v>4425</v>
      </c>
      <c r="B238" s="98" t="s">
        <v>4267</v>
      </c>
      <c r="C238" s="9" t="s">
        <v>4268</v>
      </c>
      <c r="D238" s="98"/>
      <c r="E238" s="9" t="s">
        <v>267</v>
      </c>
      <c r="F238" s="9" t="s">
        <v>268</v>
      </c>
      <c r="G238" s="9"/>
    </row>
    <row r="239" spans="1:7" ht="12.75">
      <c r="A239" s="98" t="s">
        <v>4405</v>
      </c>
      <c r="B239" s="98" t="s">
        <v>4269</v>
      </c>
      <c r="C239" s="9" t="s">
        <v>4270</v>
      </c>
      <c r="D239" s="98"/>
      <c r="E239" s="9" t="s">
        <v>398</v>
      </c>
      <c r="F239" s="9" t="s">
        <v>399</v>
      </c>
      <c r="G239" s="9"/>
    </row>
    <row r="240" spans="1:7" ht="12.75">
      <c r="A240" s="98" t="s">
        <v>15</v>
      </c>
      <c r="B240" s="98" t="s">
        <v>4271</v>
      </c>
      <c r="C240" s="9" t="s">
        <v>4272</v>
      </c>
      <c r="D240" s="98" t="s">
        <v>4371</v>
      </c>
      <c r="E240" s="9" t="s">
        <v>280</v>
      </c>
      <c r="F240" s="9" t="s">
        <v>281</v>
      </c>
      <c r="G240" s="9" t="s">
        <v>282</v>
      </c>
    </row>
    <row r="241" spans="1:7" ht="12.75">
      <c r="A241" s="98" t="s">
        <v>26</v>
      </c>
      <c r="B241" s="98" t="s">
        <v>4273</v>
      </c>
      <c r="C241" s="9" t="s">
        <v>4274</v>
      </c>
      <c r="D241" s="98"/>
      <c r="E241" s="9" t="s">
        <v>332</v>
      </c>
      <c r="F241" s="9" t="s">
        <v>333</v>
      </c>
      <c r="G241" s="9"/>
    </row>
    <row r="242" spans="1:7" ht="12.75">
      <c r="A242" s="98" t="s">
        <v>55</v>
      </c>
      <c r="B242" s="98" t="s">
        <v>4275</v>
      </c>
      <c r="C242" s="9" t="s">
        <v>4276</v>
      </c>
      <c r="D242" s="98"/>
      <c r="E242" s="9" t="s">
        <v>404</v>
      </c>
      <c r="F242" s="9" t="s">
        <v>405</v>
      </c>
      <c r="G242" s="9"/>
    </row>
    <row r="243" spans="1:7" ht="12.75">
      <c r="A243" s="98" t="s">
        <v>65</v>
      </c>
      <c r="B243" s="98" t="s">
        <v>4277</v>
      </c>
      <c r="C243" s="9" t="s">
        <v>4278</v>
      </c>
      <c r="D243" s="98" t="s">
        <v>4371</v>
      </c>
      <c r="E243" s="9" t="s">
        <v>172</v>
      </c>
      <c r="F243" s="9" t="s">
        <v>173</v>
      </c>
      <c r="G243" s="9"/>
    </row>
    <row r="244" spans="1:7" ht="12.75">
      <c r="A244" s="98" t="s">
        <v>4375</v>
      </c>
      <c r="B244" s="98" t="s">
        <v>4279</v>
      </c>
      <c r="C244" s="9" t="s">
        <v>4280</v>
      </c>
      <c r="D244" s="98"/>
      <c r="E244" s="9" t="s">
        <v>258</v>
      </c>
      <c r="F244" s="9" t="s">
        <v>259</v>
      </c>
      <c r="G244" s="9"/>
    </row>
    <row r="245" spans="1:7" ht="12.75">
      <c r="A245" s="98" t="s">
        <v>104</v>
      </c>
      <c r="B245" s="98" t="s">
        <v>4281</v>
      </c>
      <c r="C245" s="9" t="s">
        <v>4282</v>
      </c>
      <c r="D245" s="98"/>
      <c r="E245" s="9" t="s">
        <v>419</v>
      </c>
      <c r="F245" s="9" t="s">
        <v>420</v>
      </c>
      <c r="G245" s="9"/>
    </row>
    <row r="246" spans="1:7" ht="12.75">
      <c r="A246" s="98" t="s">
        <v>33</v>
      </c>
      <c r="B246" s="98" t="s">
        <v>4283</v>
      </c>
      <c r="C246" s="9" t="s">
        <v>4284</v>
      </c>
      <c r="D246" s="98"/>
      <c r="E246" s="9" t="s">
        <v>448</v>
      </c>
      <c r="F246" s="9" t="s">
        <v>449</v>
      </c>
      <c r="G246" s="9"/>
    </row>
    <row r="247" spans="1:7" ht="12.75">
      <c r="A247" s="98" t="s">
        <v>4375</v>
      </c>
      <c r="B247" s="98" t="s">
        <v>4285</v>
      </c>
      <c r="C247" s="9" t="s">
        <v>4286</v>
      </c>
      <c r="D247" s="98"/>
      <c r="E247" s="9" t="s">
        <v>258</v>
      </c>
      <c r="F247" s="9" t="s">
        <v>259</v>
      </c>
      <c r="G247" s="9"/>
    </row>
    <row r="248" spans="1:7" ht="12.75">
      <c r="A248" s="98" t="s">
        <v>33</v>
      </c>
      <c r="B248" s="98" t="s">
        <v>4287</v>
      </c>
      <c r="C248" s="9" t="s">
        <v>4288</v>
      </c>
      <c r="D248" s="98"/>
      <c r="E248" s="9" t="s">
        <v>389</v>
      </c>
      <c r="F248" s="9" t="s">
        <v>390</v>
      </c>
      <c r="G248" s="9"/>
    </row>
    <row r="249" spans="1:7" ht="12.75">
      <c r="A249" s="98" t="s">
        <v>4425</v>
      </c>
      <c r="B249" s="98" t="s">
        <v>4289</v>
      </c>
      <c r="C249" s="9" t="s">
        <v>4290</v>
      </c>
      <c r="D249" s="98"/>
      <c r="E249" s="9" t="s">
        <v>410</v>
      </c>
      <c r="F249" s="9" t="s">
        <v>411</v>
      </c>
      <c r="G249" s="9"/>
    </row>
    <row r="250" spans="1:7" ht="12.75">
      <c r="A250" s="98" t="s">
        <v>4425</v>
      </c>
      <c r="B250" s="98" t="s">
        <v>4291</v>
      </c>
      <c r="C250" s="9" t="s">
        <v>4292</v>
      </c>
      <c r="D250" s="98"/>
      <c r="E250" s="9" t="s">
        <v>410</v>
      </c>
      <c r="F250" s="9" t="s">
        <v>411</v>
      </c>
      <c r="G250" s="9"/>
    </row>
    <row r="251" spans="1:7" ht="12.75">
      <c r="A251" s="98" t="s">
        <v>33</v>
      </c>
      <c r="B251" s="98" t="s">
        <v>4293</v>
      </c>
      <c r="C251" s="9" t="s">
        <v>4294</v>
      </c>
      <c r="D251" s="98"/>
      <c r="E251" s="9" t="s">
        <v>175</v>
      </c>
      <c r="F251" s="9" t="s">
        <v>176</v>
      </c>
      <c r="G251" s="9"/>
    </row>
    <row r="252" spans="1:7" ht="12.75">
      <c r="A252" s="98" t="s">
        <v>104</v>
      </c>
      <c r="B252" s="98" t="s">
        <v>4295</v>
      </c>
      <c r="C252" s="9" t="s">
        <v>4296</v>
      </c>
      <c r="D252" s="98" t="s">
        <v>4371</v>
      </c>
      <c r="E252" s="9" t="s">
        <v>419</v>
      </c>
      <c r="F252" s="9" t="s">
        <v>420</v>
      </c>
      <c r="G252" s="9"/>
    </row>
    <row r="253" spans="1:7" ht="12.75">
      <c r="A253" s="98" t="s">
        <v>296</v>
      </c>
      <c r="B253" s="98" t="s">
        <v>4297</v>
      </c>
      <c r="C253" s="9" t="s">
        <v>4298</v>
      </c>
      <c r="D253" s="98"/>
      <c r="E253" s="9" t="s">
        <v>480</v>
      </c>
      <c r="F253" s="9" t="s">
        <v>481</v>
      </c>
      <c r="G253" s="9" t="s">
        <v>482</v>
      </c>
    </row>
    <row r="254" spans="1:7" ht="12.75">
      <c r="A254" s="98" t="s">
        <v>11</v>
      </c>
      <c r="B254" s="98" t="s">
        <v>483</v>
      </c>
      <c r="C254" s="9" t="s">
        <v>484</v>
      </c>
      <c r="D254" s="98" t="s">
        <v>485</v>
      </c>
      <c r="E254" s="9" t="s">
        <v>486</v>
      </c>
      <c r="F254" s="9" t="s">
        <v>487</v>
      </c>
      <c r="G254" s="9" t="s">
        <v>488</v>
      </c>
    </row>
    <row r="255" spans="1:7" ht="12.75">
      <c r="A255" s="98" t="s">
        <v>4379</v>
      </c>
      <c r="B255" s="98" t="s">
        <v>489</v>
      </c>
      <c r="C255" s="9" t="s">
        <v>490</v>
      </c>
      <c r="D255" s="98" t="s">
        <v>485</v>
      </c>
      <c r="E255" s="9" t="s">
        <v>491</v>
      </c>
      <c r="F255" s="9" t="s">
        <v>492</v>
      </c>
      <c r="G255" s="9"/>
    </row>
    <row r="256" spans="1:7" ht="12.75">
      <c r="A256" s="98" t="s">
        <v>4421</v>
      </c>
      <c r="B256" s="98" t="s">
        <v>493</v>
      </c>
      <c r="C256" s="9" t="s">
        <v>494</v>
      </c>
      <c r="D256" s="98" t="s">
        <v>485</v>
      </c>
      <c r="E256" s="9" t="s">
        <v>495</v>
      </c>
      <c r="F256" s="9"/>
      <c r="G256" s="9"/>
    </row>
    <row r="257" spans="1:7" ht="12.75">
      <c r="A257" s="98" t="s">
        <v>4379</v>
      </c>
      <c r="B257" s="98" t="s">
        <v>496</v>
      </c>
      <c r="C257" s="9" t="s">
        <v>497</v>
      </c>
      <c r="D257" s="98" t="s">
        <v>485</v>
      </c>
      <c r="E257" s="9" t="s">
        <v>498</v>
      </c>
      <c r="F257" s="9" t="s">
        <v>20</v>
      </c>
      <c r="G257" s="9"/>
    </row>
    <row r="258" spans="1:7" ht="12.75">
      <c r="A258" s="98" t="s">
        <v>4405</v>
      </c>
      <c r="B258" s="98" t="s">
        <v>499</v>
      </c>
      <c r="C258" s="9" t="s">
        <v>500</v>
      </c>
      <c r="D258" s="98" t="s">
        <v>485</v>
      </c>
      <c r="E258" s="9" t="s">
        <v>501</v>
      </c>
      <c r="F258" s="9"/>
      <c r="G258" s="9"/>
    </row>
    <row r="259" spans="1:7" ht="12.75">
      <c r="A259" s="98" t="s">
        <v>4413</v>
      </c>
      <c r="B259" s="98" t="s">
        <v>502</v>
      </c>
      <c r="C259" s="9" t="s">
        <v>503</v>
      </c>
      <c r="D259" s="98" t="s">
        <v>485</v>
      </c>
      <c r="E259" s="9" t="s">
        <v>504</v>
      </c>
      <c r="F259" s="9"/>
      <c r="G259" s="9"/>
    </row>
    <row r="260" spans="1:7" ht="12.75">
      <c r="A260" s="98" t="s">
        <v>4417</v>
      </c>
      <c r="B260" s="98" t="s">
        <v>505</v>
      </c>
      <c r="C260" s="9" t="s">
        <v>506</v>
      </c>
      <c r="D260" s="98" t="s">
        <v>485</v>
      </c>
      <c r="E260" s="9" t="s">
        <v>507</v>
      </c>
      <c r="F260" s="9"/>
      <c r="G260" s="9"/>
    </row>
    <row r="261" spans="1:7" ht="12.75">
      <c r="A261" s="98" t="s">
        <v>4421</v>
      </c>
      <c r="B261" s="98" t="s">
        <v>508</v>
      </c>
      <c r="C261" s="9" t="s">
        <v>509</v>
      </c>
      <c r="D261" s="98" t="s">
        <v>485</v>
      </c>
      <c r="E261" s="9" t="s">
        <v>510</v>
      </c>
      <c r="F261" s="9" t="s">
        <v>42</v>
      </c>
      <c r="G261" s="9" t="s">
        <v>511</v>
      </c>
    </row>
    <row r="262" spans="1:7" ht="12.75">
      <c r="A262" s="98" t="s">
        <v>4425</v>
      </c>
      <c r="B262" s="98" t="s">
        <v>512</v>
      </c>
      <c r="C262" s="9" t="s">
        <v>513</v>
      </c>
      <c r="D262" s="98" t="s">
        <v>485</v>
      </c>
      <c r="E262" s="9" t="s">
        <v>514</v>
      </c>
      <c r="F262" s="9" t="s">
        <v>45</v>
      </c>
      <c r="G262" s="9" t="s">
        <v>515</v>
      </c>
    </row>
    <row r="263" spans="1:7" ht="12.75">
      <c r="A263" s="98" t="s">
        <v>65</v>
      </c>
      <c r="B263" s="98" t="s">
        <v>516</v>
      </c>
      <c r="C263" s="9" t="s">
        <v>517</v>
      </c>
      <c r="D263" s="98" t="s">
        <v>485</v>
      </c>
      <c r="E263" s="9" t="s">
        <v>518</v>
      </c>
      <c r="F263" s="9" t="s">
        <v>519</v>
      </c>
      <c r="G263" s="9" t="s">
        <v>520</v>
      </c>
    </row>
    <row r="264" spans="1:7" ht="12.75">
      <c r="A264" s="98" t="s">
        <v>4397</v>
      </c>
      <c r="B264" s="98" t="s">
        <v>521</v>
      </c>
      <c r="C264" s="9" t="s">
        <v>522</v>
      </c>
      <c r="D264" s="98" t="s">
        <v>485</v>
      </c>
      <c r="E264" s="9" t="s">
        <v>523</v>
      </c>
      <c r="F264" s="9" t="s">
        <v>93</v>
      </c>
      <c r="G264" s="9" t="s">
        <v>94</v>
      </c>
    </row>
    <row r="265" spans="1:7" ht="12.75">
      <c r="A265" s="98" t="s">
        <v>4390</v>
      </c>
      <c r="B265" s="98" t="s">
        <v>524</v>
      </c>
      <c r="C265" s="9" t="s">
        <v>525</v>
      </c>
      <c r="D265" s="98" t="s">
        <v>485</v>
      </c>
      <c r="E265" s="9" t="s">
        <v>526</v>
      </c>
      <c r="F265" s="9" t="s">
        <v>96</v>
      </c>
      <c r="G265" s="9" t="s">
        <v>97</v>
      </c>
    </row>
    <row r="266" spans="1:7" ht="12.75">
      <c r="A266" s="98" t="s">
        <v>22</v>
      </c>
      <c r="B266" s="98" t="s">
        <v>527</v>
      </c>
      <c r="C266" s="9" t="s">
        <v>528</v>
      </c>
      <c r="D266" s="98" t="s">
        <v>485</v>
      </c>
      <c r="E266" s="9" t="s">
        <v>529</v>
      </c>
      <c r="F266" s="9" t="s">
        <v>24</v>
      </c>
      <c r="G266" s="9"/>
    </row>
    <row r="267" spans="1:7" ht="12.75">
      <c r="A267" s="98" t="s">
        <v>26</v>
      </c>
      <c r="B267" s="98" t="s">
        <v>530</v>
      </c>
      <c r="C267" s="9" t="s">
        <v>531</v>
      </c>
      <c r="D267" s="98" t="s">
        <v>485</v>
      </c>
      <c r="E267" s="9" t="s">
        <v>532</v>
      </c>
      <c r="F267" s="9" t="s">
        <v>28</v>
      </c>
      <c r="G267" s="9"/>
    </row>
    <row r="268" spans="1:7" ht="12.75">
      <c r="A268" s="98" t="s">
        <v>4379</v>
      </c>
      <c r="B268" s="98" t="s">
        <v>533</v>
      </c>
      <c r="C268" s="9" t="s">
        <v>534</v>
      </c>
      <c r="D268" s="98" t="s">
        <v>485</v>
      </c>
      <c r="E268" s="9" t="s">
        <v>535</v>
      </c>
      <c r="F268" s="9" t="s">
        <v>536</v>
      </c>
      <c r="G268" s="9"/>
    </row>
    <row r="269" spans="1:7" ht="12.75">
      <c r="A269" s="98" t="s">
        <v>33</v>
      </c>
      <c r="B269" s="98" t="s">
        <v>537</v>
      </c>
      <c r="C269" s="9" t="s">
        <v>538</v>
      </c>
      <c r="D269" s="98" t="s">
        <v>485</v>
      </c>
      <c r="E269" s="9" t="s">
        <v>539</v>
      </c>
      <c r="F269" s="9" t="s">
        <v>540</v>
      </c>
      <c r="G269" s="9"/>
    </row>
    <row r="270" spans="1:7" ht="12.75">
      <c r="A270" s="98" t="s">
        <v>4379</v>
      </c>
      <c r="B270" s="98" t="s">
        <v>541</v>
      </c>
      <c r="C270" s="9" t="s">
        <v>542</v>
      </c>
      <c r="D270" s="98" t="s">
        <v>485</v>
      </c>
      <c r="E270" s="9" t="s">
        <v>543</v>
      </c>
      <c r="F270" s="9" t="s">
        <v>73</v>
      </c>
      <c r="G270" s="9" t="s">
        <v>74</v>
      </c>
    </row>
    <row r="271" spans="1:7" ht="12.75">
      <c r="A271" s="98" t="s">
        <v>4375</v>
      </c>
      <c r="B271" s="98" t="s">
        <v>544</v>
      </c>
      <c r="C271" s="9" t="s">
        <v>545</v>
      </c>
      <c r="D271" s="98" t="s">
        <v>485</v>
      </c>
      <c r="E271" s="9" t="s">
        <v>546</v>
      </c>
      <c r="F271" s="9" t="s">
        <v>76</v>
      </c>
      <c r="G271" s="9" t="s">
        <v>77</v>
      </c>
    </row>
    <row r="272" spans="1:7" ht="12.75">
      <c r="A272" s="98" t="s">
        <v>4390</v>
      </c>
      <c r="B272" s="98" t="s">
        <v>547</v>
      </c>
      <c r="C272" s="9" t="s">
        <v>548</v>
      </c>
      <c r="D272" s="98" t="s">
        <v>485</v>
      </c>
      <c r="E272" s="9" t="s">
        <v>549</v>
      </c>
      <c r="F272" s="9" t="s">
        <v>550</v>
      </c>
      <c r="G272" s="9" t="s">
        <v>80</v>
      </c>
    </row>
    <row r="273" spans="1:7" ht="12.75">
      <c r="A273" s="98" t="s">
        <v>4409</v>
      </c>
      <c r="B273" s="98" t="s">
        <v>551</v>
      </c>
      <c r="C273" s="9" t="s">
        <v>552</v>
      </c>
      <c r="D273" s="98" t="s">
        <v>485</v>
      </c>
      <c r="E273" s="9" t="s">
        <v>553</v>
      </c>
      <c r="F273" s="9" t="s">
        <v>554</v>
      </c>
      <c r="G273" s="9"/>
    </row>
    <row r="274" spans="1:7" ht="12.75">
      <c r="A274" s="98" t="s">
        <v>4386</v>
      </c>
      <c r="B274" s="98" t="s">
        <v>555</v>
      </c>
      <c r="C274" s="9" t="s">
        <v>556</v>
      </c>
      <c r="D274" s="98" t="s">
        <v>485</v>
      </c>
      <c r="E274" s="9" t="s">
        <v>557</v>
      </c>
      <c r="F274" s="9" t="s">
        <v>70</v>
      </c>
      <c r="G274" s="9" t="s">
        <v>71</v>
      </c>
    </row>
    <row r="275" spans="1:7" ht="12.75">
      <c r="A275" s="98" t="s">
        <v>26</v>
      </c>
      <c r="B275" s="98" t="s">
        <v>558</v>
      </c>
      <c r="C275" s="9" t="s">
        <v>559</v>
      </c>
      <c r="D275" s="98" t="s">
        <v>485</v>
      </c>
      <c r="E275" s="9" t="s">
        <v>560</v>
      </c>
      <c r="F275" s="9" t="s">
        <v>82</v>
      </c>
      <c r="G275" s="9" t="s">
        <v>561</v>
      </c>
    </row>
    <row r="276" spans="1:7" ht="12.75">
      <c r="A276" s="98" t="s">
        <v>47</v>
      </c>
      <c r="B276" s="98" t="s">
        <v>562</v>
      </c>
      <c r="C276" s="9" t="s">
        <v>563</v>
      </c>
      <c r="D276" s="98" t="s">
        <v>485</v>
      </c>
      <c r="E276" s="9" t="s">
        <v>564</v>
      </c>
      <c r="F276" s="9" t="s">
        <v>49</v>
      </c>
      <c r="G276" s="9" t="s">
        <v>50</v>
      </c>
    </row>
    <row r="277" spans="1:7" ht="12.75">
      <c r="A277" s="98" t="s">
        <v>11</v>
      </c>
      <c r="B277" s="98" t="s">
        <v>565</v>
      </c>
      <c r="C277" s="9" t="s">
        <v>566</v>
      </c>
      <c r="D277" s="98" t="s">
        <v>485</v>
      </c>
      <c r="E277" s="9" t="s">
        <v>567</v>
      </c>
      <c r="F277" s="9" t="s">
        <v>487</v>
      </c>
      <c r="G277" s="9" t="s">
        <v>488</v>
      </c>
    </row>
    <row r="278" spans="1:7" ht="12.75">
      <c r="A278" s="98" t="s">
        <v>37</v>
      </c>
      <c r="B278" s="98" t="s">
        <v>568</v>
      </c>
      <c r="C278" s="9" t="s">
        <v>569</v>
      </c>
      <c r="D278" s="98" t="s">
        <v>485</v>
      </c>
      <c r="E278" s="9" t="s">
        <v>570</v>
      </c>
      <c r="F278" s="9" t="s">
        <v>39</v>
      </c>
      <c r="G278" s="9"/>
    </row>
    <row r="279" spans="1:7" ht="12.75">
      <c r="A279" s="98" t="s">
        <v>3</v>
      </c>
      <c r="B279" s="98" t="s">
        <v>571</v>
      </c>
      <c r="C279" s="9" t="s">
        <v>572</v>
      </c>
      <c r="D279" s="98" t="s">
        <v>485</v>
      </c>
      <c r="E279" s="9" t="s">
        <v>573</v>
      </c>
      <c r="F279" s="9" t="s">
        <v>5</v>
      </c>
      <c r="G279" s="9"/>
    </row>
    <row r="280" spans="1:7" ht="12.75">
      <c r="A280" s="98" t="s">
        <v>22</v>
      </c>
      <c r="B280" s="98" t="s">
        <v>574</v>
      </c>
      <c r="C280" s="9" t="s">
        <v>575</v>
      </c>
      <c r="D280" s="98" t="s">
        <v>485</v>
      </c>
      <c r="E280" s="9" t="s">
        <v>576</v>
      </c>
      <c r="F280" s="9" t="s">
        <v>60</v>
      </c>
      <c r="G280" s="9" t="s">
        <v>577</v>
      </c>
    </row>
    <row r="281" spans="1:7" ht="12.75">
      <c r="A281" s="98" t="s">
        <v>7</v>
      </c>
      <c r="B281" s="98" t="s">
        <v>578</v>
      </c>
      <c r="C281" s="9" t="s">
        <v>579</v>
      </c>
      <c r="D281" s="98" t="s">
        <v>485</v>
      </c>
      <c r="E281" s="9" t="s">
        <v>580</v>
      </c>
      <c r="F281" s="9" t="s">
        <v>63</v>
      </c>
      <c r="G281" s="9" t="s">
        <v>581</v>
      </c>
    </row>
    <row r="282" spans="1:7" ht="12.75">
      <c r="A282" s="98" t="s">
        <v>51</v>
      </c>
      <c r="B282" s="98" t="s">
        <v>582</v>
      </c>
      <c r="C282" s="9" t="s">
        <v>583</v>
      </c>
      <c r="D282" s="98" t="s">
        <v>485</v>
      </c>
      <c r="E282" s="9" t="s">
        <v>584</v>
      </c>
      <c r="F282" s="9" t="s">
        <v>53</v>
      </c>
      <c r="G282" s="9" t="s">
        <v>585</v>
      </c>
    </row>
    <row r="283" spans="1:7" ht="12.75">
      <c r="A283" s="98" t="s">
        <v>88</v>
      </c>
      <c r="B283" s="98" t="s">
        <v>586</v>
      </c>
      <c r="C283" s="9" t="s">
        <v>587</v>
      </c>
      <c r="D283" s="98" t="s">
        <v>485</v>
      </c>
      <c r="E283" s="9" t="s">
        <v>89</v>
      </c>
      <c r="F283" s="9" t="s">
        <v>90</v>
      </c>
      <c r="G283" s="9" t="s">
        <v>588</v>
      </c>
    </row>
    <row r="284" spans="1:7" ht="12.75">
      <c r="A284" s="98" t="s">
        <v>55</v>
      </c>
      <c r="B284" s="98" t="s">
        <v>589</v>
      </c>
      <c r="C284" s="9" t="s">
        <v>590</v>
      </c>
      <c r="D284" s="98" t="s">
        <v>485</v>
      </c>
      <c r="E284" s="9" t="s">
        <v>591</v>
      </c>
      <c r="F284" s="9" t="s">
        <v>592</v>
      </c>
      <c r="G284" s="9" t="s">
        <v>593</v>
      </c>
    </row>
    <row r="285" spans="1:7" ht="12.75">
      <c r="A285" s="98" t="s">
        <v>84</v>
      </c>
      <c r="B285" s="98" t="s">
        <v>594</v>
      </c>
      <c r="C285" s="9" t="s">
        <v>595</v>
      </c>
      <c r="D285" s="98" t="s">
        <v>485</v>
      </c>
      <c r="E285" s="9" t="s">
        <v>596</v>
      </c>
      <c r="F285" s="9" t="s">
        <v>86</v>
      </c>
      <c r="G285" s="9" t="s">
        <v>597</v>
      </c>
    </row>
    <row r="286" spans="1:7" ht="12.75">
      <c r="A286" s="98" t="s">
        <v>88</v>
      </c>
      <c r="B286" s="98" t="s">
        <v>598</v>
      </c>
      <c r="C286" s="9" t="s">
        <v>599</v>
      </c>
      <c r="D286" s="98" t="s">
        <v>485</v>
      </c>
      <c r="E286" s="9" t="s">
        <v>600</v>
      </c>
      <c r="F286" s="9"/>
      <c r="G286" s="9"/>
    </row>
    <row r="287" spans="1:7" ht="12.75">
      <c r="A287" s="98" t="s">
        <v>147</v>
      </c>
      <c r="B287" s="98" t="s">
        <v>601</v>
      </c>
      <c r="C287" s="9" t="s">
        <v>602</v>
      </c>
      <c r="D287" s="98" t="s">
        <v>485</v>
      </c>
      <c r="E287" s="9" t="s">
        <v>603</v>
      </c>
      <c r="F287" s="9"/>
      <c r="G287" s="9"/>
    </row>
    <row r="288" spans="1:7" ht="12.75">
      <c r="A288" s="98" t="s">
        <v>37</v>
      </c>
      <c r="B288" s="98" t="s">
        <v>604</v>
      </c>
      <c r="C288" s="9" t="s">
        <v>605</v>
      </c>
      <c r="D288" s="98" t="s">
        <v>485</v>
      </c>
      <c r="E288" s="9" t="s">
        <v>606</v>
      </c>
      <c r="F288" s="9"/>
      <c r="G288" s="9"/>
    </row>
    <row r="289" spans="1:7" ht="12.75">
      <c r="A289" s="98" t="s">
        <v>4390</v>
      </c>
      <c r="B289" s="98" t="s">
        <v>607</v>
      </c>
      <c r="C289" s="9" t="s">
        <v>608</v>
      </c>
      <c r="D289" s="98" t="s">
        <v>485</v>
      </c>
      <c r="E289" s="9" t="s">
        <v>609</v>
      </c>
      <c r="F289" s="9" t="s">
        <v>205</v>
      </c>
      <c r="G289" s="9" t="s">
        <v>610</v>
      </c>
    </row>
    <row r="290" spans="1:7" ht="12.75">
      <c r="A290" s="98" t="s">
        <v>181</v>
      </c>
      <c r="B290" s="98" t="s">
        <v>611</v>
      </c>
      <c r="C290" s="9" t="s">
        <v>612</v>
      </c>
      <c r="D290" s="98" t="s">
        <v>485</v>
      </c>
      <c r="E290" s="9" t="s">
        <v>613</v>
      </c>
      <c r="F290" s="9" t="s">
        <v>183</v>
      </c>
      <c r="G290" s="9"/>
    </row>
    <row r="291" spans="1:7" ht="12.75">
      <c r="A291" s="98" t="s">
        <v>4390</v>
      </c>
      <c r="B291" s="98" t="s">
        <v>614</v>
      </c>
      <c r="C291" s="9" t="s">
        <v>615</v>
      </c>
      <c r="D291" s="98" t="s">
        <v>485</v>
      </c>
      <c r="E291" s="9" t="s">
        <v>616</v>
      </c>
      <c r="F291" s="9" t="s">
        <v>186</v>
      </c>
      <c r="G291" s="9" t="s">
        <v>617</v>
      </c>
    </row>
    <row r="292" spans="1:7" ht="12.75">
      <c r="A292" s="98" t="s">
        <v>4397</v>
      </c>
      <c r="B292" s="98" t="s">
        <v>618</v>
      </c>
      <c r="C292" s="9" t="s">
        <v>619</v>
      </c>
      <c r="D292" s="98" t="s">
        <v>485</v>
      </c>
      <c r="E292" s="9" t="s">
        <v>620</v>
      </c>
      <c r="F292" s="9" t="s">
        <v>621</v>
      </c>
      <c r="G292" s="9"/>
    </row>
    <row r="293" spans="1:7" ht="12.75">
      <c r="A293" s="98" t="s">
        <v>4397</v>
      </c>
      <c r="B293" s="98" t="s">
        <v>622</v>
      </c>
      <c r="C293" s="9" t="s">
        <v>623</v>
      </c>
      <c r="D293" s="98" t="s">
        <v>485</v>
      </c>
      <c r="E293" s="9" t="s">
        <v>624</v>
      </c>
      <c r="F293" s="9" t="s">
        <v>127</v>
      </c>
      <c r="G293" s="9"/>
    </row>
    <row r="294" spans="1:7" ht="12.75">
      <c r="A294" s="98" t="s">
        <v>4425</v>
      </c>
      <c r="B294" s="98" t="s">
        <v>625</v>
      </c>
      <c r="C294" s="9" t="s">
        <v>626</v>
      </c>
      <c r="D294" s="98" t="s">
        <v>485</v>
      </c>
      <c r="E294" s="9" t="s">
        <v>627</v>
      </c>
      <c r="F294" s="9" t="s">
        <v>136</v>
      </c>
      <c r="G294" s="9"/>
    </row>
    <row r="295" spans="1:7" ht="12.75">
      <c r="A295" s="98" t="s">
        <v>4375</v>
      </c>
      <c r="B295" s="98" t="s">
        <v>628</v>
      </c>
      <c r="C295" s="9" t="s">
        <v>629</v>
      </c>
      <c r="D295" s="98" t="s">
        <v>485</v>
      </c>
      <c r="E295" s="9" t="s">
        <v>630</v>
      </c>
      <c r="F295" s="9" t="s">
        <v>631</v>
      </c>
      <c r="G295" s="9"/>
    </row>
    <row r="296" spans="1:7" ht="12.75">
      <c r="A296" s="98" t="s">
        <v>4417</v>
      </c>
      <c r="B296" s="98" t="s">
        <v>632</v>
      </c>
      <c r="C296" s="9" t="s">
        <v>633</v>
      </c>
      <c r="D296" s="98" t="s">
        <v>485</v>
      </c>
      <c r="E296" s="9" t="s">
        <v>634</v>
      </c>
      <c r="F296" s="9" t="s">
        <v>635</v>
      </c>
      <c r="G296" s="9"/>
    </row>
    <row r="297" spans="1:7" ht="12.75">
      <c r="A297" s="98" t="s">
        <v>33</v>
      </c>
      <c r="B297" s="98" t="s">
        <v>636</v>
      </c>
      <c r="C297" s="9" t="s">
        <v>637</v>
      </c>
      <c r="D297" s="98" t="s">
        <v>485</v>
      </c>
      <c r="E297" s="9" t="s">
        <v>638</v>
      </c>
      <c r="F297" s="9" t="s">
        <v>5608</v>
      </c>
      <c r="G297" s="9"/>
    </row>
    <row r="298" spans="1:7" ht="12.75">
      <c r="A298" s="98" t="s">
        <v>104</v>
      </c>
      <c r="B298" s="98" t="s">
        <v>5609</v>
      </c>
      <c r="C298" s="9" t="s">
        <v>5610</v>
      </c>
      <c r="D298" s="98" t="s">
        <v>485</v>
      </c>
      <c r="E298" s="9" t="s">
        <v>5611</v>
      </c>
      <c r="F298" s="9" t="s">
        <v>145</v>
      </c>
      <c r="G298" s="9"/>
    </row>
    <row r="299" spans="1:7" ht="12.75">
      <c r="A299" s="98" t="s">
        <v>4370</v>
      </c>
      <c r="B299" s="98" t="s">
        <v>5612</v>
      </c>
      <c r="C299" s="9" t="s">
        <v>5613</v>
      </c>
      <c r="D299" s="98" t="s">
        <v>485</v>
      </c>
      <c r="E299" s="9" t="s">
        <v>5614</v>
      </c>
      <c r="F299" s="9" t="s">
        <v>142</v>
      </c>
      <c r="G299" s="9"/>
    </row>
    <row r="300" spans="1:7" ht="12.75">
      <c r="A300" s="98" t="s">
        <v>147</v>
      </c>
      <c r="B300" s="98" t="s">
        <v>5615</v>
      </c>
      <c r="C300" s="9" t="s">
        <v>5616</v>
      </c>
      <c r="D300" s="98" t="s">
        <v>485</v>
      </c>
      <c r="E300" s="9" t="s">
        <v>5617</v>
      </c>
      <c r="F300" s="9" t="s">
        <v>5618</v>
      </c>
      <c r="G300" s="9"/>
    </row>
    <row r="301" spans="1:7" ht="12.75">
      <c r="A301" s="98" t="s">
        <v>65</v>
      </c>
      <c r="B301" s="98" t="s">
        <v>5619</v>
      </c>
      <c r="C301" s="9" t="s">
        <v>5620</v>
      </c>
      <c r="D301" s="98" t="s">
        <v>485</v>
      </c>
      <c r="E301" s="9" t="s">
        <v>5621</v>
      </c>
      <c r="F301" s="9" t="s">
        <v>199</v>
      </c>
      <c r="G301" s="9" t="s">
        <v>5622</v>
      </c>
    </row>
    <row r="302" spans="1:7" ht="12.75">
      <c r="A302" s="98" t="s">
        <v>4425</v>
      </c>
      <c r="B302" s="98" t="s">
        <v>5623</v>
      </c>
      <c r="C302" s="9" t="s">
        <v>5624</v>
      </c>
      <c r="D302" s="98" t="s">
        <v>485</v>
      </c>
      <c r="E302" s="9" t="s">
        <v>5625</v>
      </c>
      <c r="F302" s="9"/>
      <c r="G302" s="9"/>
    </row>
    <row r="303" spans="1:7" ht="12.75">
      <c r="A303" s="98" t="s">
        <v>11</v>
      </c>
      <c r="B303" s="98" t="s">
        <v>5626</v>
      </c>
      <c r="C303" s="9" t="s">
        <v>5627</v>
      </c>
      <c r="D303" s="98" t="s">
        <v>485</v>
      </c>
      <c r="E303" s="9" t="s">
        <v>5628</v>
      </c>
      <c r="F303" s="9" t="s">
        <v>5629</v>
      </c>
      <c r="G303" s="9"/>
    </row>
    <row r="304" spans="1:7" ht="12.75">
      <c r="A304" s="98" t="s">
        <v>65</v>
      </c>
      <c r="B304" s="98" t="s">
        <v>5630</v>
      </c>
      <c r="C304" s="9" t="s">
        <v>5631</v>
      </c>
      <c r="D304" s="98" t="s">
        <v>485</v>
      </c>
      <c r="E304" s="9" t="s">
        <v>5632</v>
      </c>
      <c r="F304" s="9" t="s">
        <v>173</v>
      </c>
      <c r="G304" s="9"/>
    </row>
    <row r="305" spans="1:7" ht="12.75">
      <c r="A305" s="98" t="s">
        <v>4409</v>
      </c>
      <c r="B305" s="98" t="s">
        <v>5633</v>
      </c>
      <c r="C305" s="9" t="s">
        <v>5634</v>
      </c>
      <c r="D305" s="98" t="s">
        <v>485</v>
      </c>
      <c r="E305" s="9" t="s">
        <v>5635</v>
      </c>
      <c r="F305" s="9"/>
      <c r="G305" s="9"/>
    </row>
    <row r="306" spans="1:7" ht="12.75">
      <c r="A306" s="98" t="s">
        <v>4375</v>
      </c>
      <c r="B306" s="98" t="s">
        <v>5636</v>
      </c>
      <c r="C306" s="9" t="s">
        <v>5637</v>
      </c>
      <c r="D306" s="98" t="s">
        <v>485</v>
      </c>
      <c r="E306" s="9" t="s">
        <v>5638</v>
      </c>
      <c r="F306" s="9" t="s">
        <v>217</v>
      </c>
      <c r="G306" s="9" t="s">
        <v>218</v>
      </c>
    </row>
    <row r="307" spans="1:7" ht="12.75">
      <c r="A307" s="98" t="s">
        <v>4397</v>
      </c>
      <c r="B307" s="98" t="s">
        <v>5639</v>
      </c>
      <c r="C307" s="9" t="s">
        <v>5640</v>
      </c>
      <c r="D307" s="98" t="s">
        <v>485</v>
      </c>
      <c r="E307" s="9" t="s">
        <v>5641</v>
      </c>
      <c r="F307" s="9" t="s">
        <v>247</v>
      </c>
      <c r="G307" s="9" t="s">
        <v>248</v>
      </c>
    </row>
    <row r="308" spans="1:7" ht="12.75">
      <c r="A308" s="98" t="s">
        <v>4386</v>
      </c>
      <c r="B308" s="98" t="s">
        <v>5642</v>
      </c>
      <c r="C308" s="9" t="s">
        <v>5643</v>
      </c>
      <c r="D308" s="98" t="s">
        <v>485</v>
      </c>
      <c r="E308" s="9" t="s">
        <v>5644</v>
      </c>
      <c r="F308" s="9" t="s">
        <v>278</v>
      </c>
      <c r="G308" s="9" t="s">
        <v>279</v>
      </c>
    </row>
    <row r="309" spans="1:7" ht="12.75">
      <c r="A309" s="98" t="s">
        <v>88</v>
      </c>
      <c r="B309" s="98" t="s">
        <v>5645</v>
      </c>
      <c r="C309" s="9" t="s">
        <v>5646</v>
      </c>
      <c r="D309" s="98" t="s">
        <v>485</v>
      </c>
      <c r="E309" s="9" t="s">
        <v>5647</v>
      </c>
      <c r="F309" s="9" t="s">
        <v>5648</v>
      </c>
      <c r="G309" s="9"/>
    </row>
    <row r="310" spans="1:7" ht="12.75">
      <c r="A310" s="98" t="s">
        <v>65</v>
      </c>
      <c r="B310" s="98" t="s">
        <v>5649</v>
      </c>
      <c r="C310" s="9" t="s">
        <v>5650</v>
      </c>
      <c r="D310" s="98" t="s">
        <v>485</v>
      </c>
      <c r="E310" s="9" t="s">
        <v>5651</v>
      </c>
      <c r="F310" s="9" t="s">
        <v>170</v>
      </c>
      <c r="G310" s="9"/>
    </row>
    <row r="311" spans="1:7" ht="12.75">
      <c r="A311" s="98" t="s">
        <v>65</v>
      </c>
      <c r="B311" s="98" t="s">
        <v>5652</v>
      </c>
      <c r="C311" s="9" t="s">
        <v>5653</v>
      </c>
      <c r="D311" s="98" t="s">
        <v>485</v>
      </c>
      <c r="E311" s="9" t="s">
        <v>5654</v>
      </c>
      <c r="F311" s="9" t="s">
        <v>167</v>
      </c>
      <c r="G311" s="9"/>
    </row>
    <row r="312" spans="1:7" ht="12.75">
      <c r="A312" s="98" t="s">
        <v>194</v>
      </c>
      <c r="B312" s="98" t="s">
        <v>5655</v>
      </c>
      <c r="C312" s="9" t="s">
        <v>5656</v>
      </c>
      <c r="D312" s="98" t="s">
        <v>485</v>
      </c>
      <c r="E312" s="9" t="s">
        <v>5657</v>
      </c>
      <c r="F312" s="9" t="s">
        <v>196</v>
      </c>
      <c r="G312" s="9" t="s">
        <v>5658</v>
      </c>
    </row>
    <row r="313" spans="1:7" ht="12.75">
      <c r="A313" s="98" t="s">
        <v>65</v>
      </c>
      <c r="B313" s="98" t="s">
        <v>5659</v>
      </c>
      <c r="C313" s="9" t="s">
        <v>5660</v>
      </c>
      <c r="D313" s="98" t="s">
        <v>485</v>
      </c>
      <c r="E313" s="9" t="s">
        <v>5661</v>
      </c>
      <c r="F313" s="9" t="s">
        <v>253</v>
      </c>
      <c r="G313" s="9" t="s">
        <v>5662</v>
      </c>
    </row>
    <row r="314" spans="1:7" ht="12.75">
      <c r="A314" s="98" t="s">
        <v>33</v>
      </c>
      <c r="B314" s="98" t="s">
        <v>5663</v>
      </c>
      <c r="C314" s="9" t="s">
        <v>5664</v>
      </c>
      <c r="D314" s="98" t="s">
        <v>485</v>
      </c>
      <c r="E314" s="9" t="s">
        <v>5665</v>
      </c>
      <c r="F314" s="9" t="s">
        <v>192</v>
      </c>
      <c r="G314" s="9" t="s">
        <v>193</v>
      </c>
    </row>
    <row r="315" spans="1:7" ht="12.75">
      <c r="A315" s="98" t="s">
        <v>88</v>
      </c>
      <c r="B315" s="98" t="s">
        <v>5666</v>
      </c>
      <c r="C315" s="9" t="s">
        <v>5667</v>
      </c>
      <c r="D315" s="98" t="s">
        <v>485</v>
      </c>
      <c r="E315" s="9" t="s">
        <v>5668</v>
      </c>
      <c r="F315" s="9" t="s">
        <v>202</v>
      </c>
      <c r="G315" s="9" t="s">
        <v>5669</v>
      </c>
    </row>
    <row r="316" spans="1:7" ht="12.75">
      <c r="A316" s="98" t="s">
        <v>33</v>
      </c>
      <c r="B316" s="98" t="s">
        <v>5670</v>
      </c>
      <c r="C316" s="9" t="s">
        <v>5671</v>
      </c>
      <c r="D316" s="98" t="s">
        <v>485</v>
      </c>
      <c r="E316" s="9" t="s">
        <v>5672</v>
      </c>
      <c r="F316" s="9" t="s">
        <v>5673</v>
      </c>
      <c r="G316" s="9"/>
    </row>
    <row r="317" spans="1:7" ht="12.75">
      <c r="A317" s="98" t="s">
        <v>4397</v>
      </c>
      <c r="B317" s="98" t="s">
        <v>5674</v>
      </c>
      <c r="C317" s="9" t="s">
        <v>5675</v>
      </c>
      <c r="D317" s="98" t="s">
        <v>485</v>
      </c>
      <c r="E317" s="9" t="s">
        <v>5676</v>
      </c>
      <c r="F317" s="9" t="s">
        <v>5677</v>
      </c>
      <c r="G317" s="9" t="s">
        <v>5678</v>
      </c>
    </row>
    <row r="318" spans="1:7" ht="12.75">
      <c r="A318" s="98" t="s">
        <v>4390</v>
      </c>
      <c r="B318" s="98" t="s">
        <v>5679</v>
      </c>
      <c r="C318" s="9" t="s">
        <v>5680</v>
      </c>
      <c r="D318" s="98" t="s">
        <v>485</v>
      </c>
      <c r="E318" s="9" t="s">
        <v>5681</v>
      </c>
      <c r="F318" s="9" t="s">
        <v>241</v>
      </c>
      <c r="G318" s="9" t="s">
        <v>242</v>
      </c>
    </row>
    <row r="319" spans="1:7" ht="12.75">
      <c r="A319" s="98" t="s">
        <v>33</v>
      </c>
      <c r="B319" s="98" t="s">
        <v>5682</v>
      </c>
      <c r="C319" s="9" t="s">
        <v>5683</v>
      </c>
      <c r="D319" s="98" t="s">
        <v>485</v>
      </c>
      <c r="E319" s="9" t="s">
        <v>5684</v>
      </c>
      <c r="F319" s="9" t="s">
        <v>226</v>
      </c>
      <c r="G319" s="9" t="s">
        <v>227</v>
      </c>
    </row>
    <row r="320" spans="1:7" ht="12.75">
      <c r="A320" s="98" t="s">
        <v>4425</v>
      </c>
      <c r="B320" s="98" t="s">
        <v>5685</v>
      </c>
      <c r="C320" s="9" t="s">
        <v>5686</v>
      </c>
      <c r="D320" s="98" t="s">
        <v>485</v>
      </c>
      <c r="E320" s="9" t="s">
        <v>261</v>
      </c>
      <c r="F320" s="9" t="s">
        <v>262</v>
      </c>
      <c r="G320" s="9" t="s">
        <v>5687</v>
      </c>
    </row>
    <row r="321" spans="1:7" ht="12.75">
      <c r="A321" s="98" t="s">
        <v>4425</v>
      </c>
      <c r="B321" s="98" t="s">
        <v>5688</v>
      </c>
      <c r="C321" s="9" t="s">
        <v>5689</v>
      </c>
      <c r="D321" s="98" t="s">
        <v>485</v>
      </c>
      <c r="E321" s="9" t="s">
        <v>5690</v>
      </c>
      <c r="F321" s="9" t="s">
        <v>223</v>
      </c>
      <c r="G321" s="9" t="s">
        <v>224</v>
      </c>
    </row>
    <row r="322" spans="1:7" ht="12.75">
      <c r="A322" s="98" t="s">
        <v>33</v>
      </c>
      <c r="B322" s="98" t="s">
        <v>5691</v>
      </c>
      <c r="C322" s="9" t="s">
        <v>5692</v>
      </c>
      <c r="D322" s="98" t="s">
        <v>485</v>
      </c>
      <c r="E322" s="9" t="s">
        <v>5693</v>
      </c>
      <c r="F322" s="9" t="s">
        <v>211</v>
      </c>
      <c r="G322" s="9" t="s">
        <v>212</v>
      </c>
    </row>
    <row r="323" spans="1:7" ht="12.75">
      <c r="A323" s="98" t="s">
        <v>4390</v>
      </c>
      <c r="B323" s="98" t="s">
        <v>5694</v>
      </c>
      <c r="C323" s="9" t="s">
        <v>5695</v>
      </c>
      <c r="D323" s="98" t="s">
        <v>485</v>
      </c>
      <c r="E323" s="9" t="s">
        <v>5696</v>
      </c>
      <c r="F323" s="9" t="s">
        <v>5697</v>
      </c>
      <c r="G323" s="9" t="s">
        <v>5698</v>
      </c>
    </row>
    <row r="324" spans="1:7" ht="12.75">
      <c r="A324" s="98" t="s">
        <v>4397</v>
      </c>
      <c r="B324" s="98" t="s">
        <v>5699</v>
      </c>
      <c r="C324" s="9" t="s">
        <v>5700</v>
      </c>
      <c r="D324" s="98" t="s">
        <v>485</v>
      </c>
      <c r="E324" s="9" t="s">
        <v>5701</v>
      </c>
      <c r="F324" s="9" t="s">
        <v>214</v>
      </c>
      <c r="G324" s="9" t="s">
        <v>5702</v>
      </c>
    </row>
    <row r="325" spans="1:7" ht="12.75">
      <c r="A325" s="98" t="s">
        <v>4425</v>
      </c>
      <c r="B325" s="98" t="s">
        <v>5703</v>
      </c>
      <c r="C325" s="9" t="s">
        <v>5704</v>
      </c>
      <c r="D325" s="98" t="s">
        <v>485</v>
      </c>
      <c r="E325" s="9" t="s">
        <v>5705</v>
      </c>
      <c r="F325" s="9" t="s">
        <v>232</v>
      </c>
      <c r="G325" s="9" t="s">
        <v>233</v>
      </c>
    </row>
    <row r="326" spans="1:7" ht="12.75">
      <c r="A326" s="98" t="s">
        <v>4397</v>
      </c>
      <c r="B326" s="98" t="s">
        <v>5706</v>
      </c>
      <c r="C326" s="9" t="s">
        <v>5707</v>
      </c>
      <c r="D326" s="98" t="s">
        <v>485</v>
      </c>
      <c r="E326" s="9" t="s">
        <v>5708</v>
      </c>
      <c r="F326" s="9" t="s">
        <v>208</v>
      </c>
      <c r="G326" s="9" t="s">
        <v>5709</v>
      </c>
    </row>
    <row r="327" spans="1:7" ht="12.75">
      <c r="A327" s="98" t="s">
        <v>65</v>
      </c>
      <c r="B327" s="98" t="s">
        <v>5710</v>
      </c>
      <c r="C327" s="9" t="s">
        <v>5711</v>
      </c>
      <c r="D327" s="98" t="s">
        <v>485</v>
      </c>
      <c r="E327" s="9" t="s">
        <v>5712</v>
      </c>
      <c r="F327" s="9" t="s">
        <v>5713</v>
      </c>
      <c r="G327" s="9" t="s">
        <v>257</v>
      </c>
    </row>
    <row r="328" spans="1:7" ht="12.75">
      <c r="A328" s="98" t="s">
        <v>26</v>
      </c>
      <c r="B328" s="98" t="s">
        <v>5714</v>
      </c>
      <c r="C328" s="9" t="s">
        <v>5715</v>
      </c>
      <c r="D328" s="98" t="s">
        <v>485</v>
      </c>
      <c r="E328" s="9" t="s">
        <v>5716</v>
      </c>
      <c r="F328" s="9" t="s">
        <v>229</v>
      </c>
      <c r="G328" s="9" t="s">
        <v>230</v>
      </c>
    </row>
    <row r="329" spans="1:7" ht="12.75">
      <c r="A329" s="98" t="s">
        <v>4417</v>
      </c>
      <c r="B329" s="98" t="s">
        <v>5717</v>
      </c>
      <c r="C329" s="9" t="s">
        <v>5718</v>
      </c>
      <c r="D329" s="98" t="s">
        <v>485</v>
      </c>
      <c r="E329" s="9" t="s">
        <v>5719</v>
      </c>
      <c r="F329" s="9" t="s">
        <v>220</v>
      </c>
      <c r="G329" s="9" t="s">
        <v>221</v>
      </c>
    </row>
    <row r="330" spans="1:7" ht="12.75">
      <c r="A330" s="98" t="s">
        <v>4375</v>
      </c>
      <c r="B330" s="98" t="s">
        <v>5720</v>
      </c>
      <c r="C330" s="9" t="s">
        <v>5721</v>
      </c>
      <c r="D330" s="98" t="s">
        <v>485</v>
      </c>
      <c r="E330" s="9" t="s">
        <v>5722</v>
      </c>
      <c r="F330" s="9" t="s">
        <v>259</v>
      </c>
      <c r="G330" s="9" t="s">
        <v>260</v>
      </c>
    </row>
    <row r="331" spans="1:7" ht="12.75">
      <c r="A331" s="98" t="s">
        <v>65</v>
      </c>
      <c r="B331" s="98" t="s">
        <v>5723</v>
      </c>
      <c r="C331" s="9" t="s">
        <v>5724</v>
      </c>
      <c r="D331" s="98" t="s">
        <v>485</v>
      </c>
      <c r="E331" s="9" t="s">
        <v>264</v>
      </c>
      <c r="F331" s="9" t="s">
        <v>5725</v>
      </c>
      <c r="G331" s="9" t="s">
        <v>266</v>
      </c>
    </row>
    <row r="332" spans="1:7" ht="12.75">
      <c r="A332" s="98" t="s">
        <v>270</v>
      </c>
      <c r="B332" s="98" t="s">
        <v>5726</v>
      </c>
      <c r="C332" s="9" t="s">
        <v>5727</v>
      </c>
      <c r="D332" s="98" t="s">
        <v>485</v>
      </c>
      <c r="E332" s="9" t="s">
        <v>271</v>
      </c>
      <c r="F332" s="9" t="s">
        <v>272</v>
      </c>
      <c r="G332" s="9" t="s">
        <v>273</v>
      </c>
    </row>
    <row r="333" spans="1:7" ht="12.75">
      <c r="A333" s="98" t="s">
        <v>4370</v>
      </c>
      <c r="B333" s="98" t="s">
        <v>5728</v>
      </c>
      <c r="C333" s="9" t="s">
        <v>5729</v>
      </c>
      <c r="D333" s="98" t="s">
        <v>485</v>
      </c>
      <c r="E333" s="9" t="s">
        <v>5730</v>
      </c>
      <c r="F333" s="9" t="s">
        <v>238</v>
      </c>
      <c r="G333" s="9" t="s">
        <v>239</v>
      </c>
    </row>
    <row r="334" spans="1:7" ht="12.75">
      <c r="A334" s="98" t="s">
        <v>4425</v>
      </c>
      <c r="B334" s="98" t="s">
        <v>5731</v>
      </c>
      <c r="C334" s="9" t="s">
        <v>5732</v>
      </c>
      <c r="D334" s="98" t="s">
        <v>485</v>
      </c>
      <c r="E334" s="9" t="s">
        <v>267</v>
      </c>
      <c r="F334" s="9" t="s">
        <v>268</v>
      </c>
      <c r="G334" s="9" t="s">
        <v>5733</v>
      </c>
    </row>
    <row r="335" spans="1:7" ht="12.75">
      <c r="A335" s="98" t="s">
        <v>51</v>
      </c>
      <c r="B335" s="98" t="s">
        <v>5734</v>
      </c>
      <c r="C335" s="9" t="s">
        <v>5735</v>
      </c>
      <c r="D335" s="98" t="s">
        <v>485</v>
      </c>
      <c r="E335" s="9" t="s">
        <v>5736</v>
      </c>
      <c r="F335" s="9" t="s">
        <v>250</v>
      </c>
      <c r="G335" s="9" t="s">
        <v>251</v>
      </c>
    </row>
    <row r="336" spans="1:7" ht="12.75">
      <c r="A336" s="98" t="s">
        <v>4417</v>
      </c>
      <c r="B336" s="98" t="s">
        <v>5737</v>
      </c>
      <c r="C336" s="9" t="s">
        <v>5738</v>
      </c>
      <c r="D336" s="98" t="s">
        <v>485</v>
      </c>
      <c r="E336" s="9" t="s">
        <v>274</v>
      </c>
      <c r="F336" s="9" t="s">
        <v>275</v>
      </c>
      <c r="G336" s="9" t="s">
        <v>276</v>
      </c>
    </row>
    <row r="337" spans="1:7" ht="12.75">
      <c r="A337" s="98" t="s">
        <v>88</v>
      </c>
      <c r="B337" s="98" t="s">
        <v>5739</v>
      </c>
      <c r="C337" s="9" t="s">
        <v>5740</v>
      </c>
      <c r="D337" s="98" t="s">
        <v>485</v>
      </c>
      <c r="E337" s="9" t="s">
        <v>5741</v>
      </c>
      <c r="F337" s="9" t="s">
        <v>244</v>
      </c>
      <c r="G337" s="9" t="s">
        <v>245</v>
      </c>
    </row>
    <row r="338" spans="1:7" ht="12.75">
      <c r="A338" s="98" t="s">
        <v>15</v>
      </c>
      <c r="B338" s="98" t="s">
        <v>5742</v>
      </c>
      <c r="C338" s="9" t="s">
        <v>5743</v>
      </c>
      <c r="D338" s="98" t="s">
        <v>485</v>
      </c>
      <c r="E338" s="9" t="s">
        <v>5744</v>
      </c>
      <c r="F338" s="9" t="s">
        <v>281</v>
      </c>
      <c r="G338" s="9" t="s">
        <v>5745</v>
      </c>
    </row>
    <row r="339" spans="1:7" ht="12.75">
      <c r="A339" s="98" t="s">
        <v>4379</v>
      </c>
      <c r="B339" s="98" t="s">
        <v>5746</v>
      </c>
      <c r="C339" s="9" t="s">
        <v>5747</v>
      </c>
      <c r="D339" s="98" t="s">
        <v>485</v>
      </c>
      <c r="E339" s="9" t="s">
        <v>5748</v>
      </c>
      <c r="F339" s="9"/>
      <c r="G339" s="9"/>
    </row>
    <row r="340" spans="1:7" ht="12.75">
      <c r="A340" s="98" t="s">
        <v>4375</v>
      </c>
      <c r="B340" s="98" t="s">
        <v>5749</v>
      </c>
      <c r="C340" s="9" t="s">
        <v>5750</v>
      </c>
      <c r="D340" s="98" t="s">
        <v>485</v>
      </c>
      <c r="E340" s="9" t="s">
        <v>5751</v>
      </c>
      <c r="F340" s="9"/>
      <c r="G340" s="9"/>
    </row>
    <row r="341" spans="1:7" ht="12.75">
      <c r="A341" s="98" t="s">
        <v>4390</v>
      </c>
      <c r="B341" s="98" t="s">
        <v>5752</v>
      </c>
      <c r="C341" s="9" t="s">
        <v>5753</v>
      </c>
      <c r="D341" s="98" t="s">
        <v>485</v>
      </c>
      <c r="E341" s="9" t="s">
        <v>5754</v>
      </c>
      <c r="F341" s="9"/>
      <c r="G341" s="9"/>
    </row>
    <row r="342" spans="1:7" ht="12.75">
      <c r="A342" s="98" t="s">
        <v>3</v>
      </c>
      <c r="B342" s="98" t="s">
        <v>5755</v>
      </c>
      <c r="C342" s="9" t="s">
        <v>5756</v>
      </c>
      <c r="D342" s="98" t="s">
        <v>485</v>
      </c>
      <c r="E342" s="9" t="s">
        <v>5757</v>
      </c>
      <c r="F342" s="9"/>
      <c r="G342" s="9"/>
    </row>
    <row r="343" spans="1:7" ht="12.75">
      <c r="A343" s="98" t="s">
        <v>4386</v>
      </c>
      <c r="B343" s="98" t="s">
        <v>5758</v>
      </c>
      <c r="C343" s="9" t="s">
        <v>5759</v>
      </c>
      <c r="D343" s="98" t="s">
        <v>485</v>
      </c>
      <c r="E343" s="9" t="s">
        <v>5760</v>
      </c>
      <c r="F343" s="9"/>
      <c r="G343" s="9"/>
    </row>
    <row r="344" spans="1:7" ht="12.75">
      <c r="A344" s="98" t="s">
        <v>26</v>
      </c>
      <c r="B344" s="98" t="s">
        <v>5761</v>
      </c>
      <c r="C344" s="9" t="s">
        <v>5762</v>
      </c>
      <c r="D344" s="98" t="s">
        <v>485</v>
      </c>
      <c r="E344" s="9" t="s">
        <v>5763</v>
      </c>
      <c r="F344" s="9"/>
      <c r="G344" s="9"/>
    </row>
    <row r="345" spans="1:7" ht="12.75">
      <c r="A345" s="98" t="s">
        <v>47</v>
      </c>
      <c r="B345" s="98" t="s">
        <v>5764</v>
      </c>
      <c r="C345" s="9" t="s">
        <v>5765</v>
      </c>
      <c r="D345" s="98" t="s">
        <v>485</v>
      </c>
      <c r="E345" s="9" t="s">
        <v>5766</v>
      </c>
      <c r="F345" s="9"/>
      <c r="G345" s="9"/>
    </row>
    <row r="346" spans="1:7" ht="12.75">
      <c r="A346" s="98" t="s">
        <v>11</v>
      </c>
      <c r="B346" s="98" t="s">
        <v>5767</v>
      </c>
      <c r="C346" s="9" t="s">
        <v>5768</v>
      </c>
      <c r="D346" s="98" t="s">
        <v>485</v>
      </c>
      <c r="E346" s="9" t="s">
        <v>5769</v>
      </c>
      <c r="F346" s="9"/>
      <c r="G346" s="9"/>
    </row>
    <row r="347" spans="1:7" ht="12.75">
      <c r="A347" s="98" t="s">
        <v>283</v>
      </c>
      <c r="B347" s="98" t="s">
        <v>5770</v>
      </c>
      <c r="C347" s="9" t="s">
        <v>5771</v>
      </c>
      <c r="D347" s="98" t="s">
        <v>485</v>
      </c>
      <c r="E347" s="9" t="s">
        <v>5772</v>
      </c>
      <c r="F347" s="9" t="s">
        <v>285</v>
      </c>
      <c r="G347" s="9" t="s">
        <v>286</v>
      </c>
    </row>
    <row r="348" spans="1:7" ht="12.75">
      <c r="A348" s="98" t="s">
        <v>4425</v>
      </c>
      <c r="B348" s="98" t="s">
        <v>5773</v>
      </c>
      <c r="C348" s="9" t="s">
        <v>5774</v>
      </c>
      <c r="D348" s="98" t="s">
        <v>485</v>
      </c>
      <c r="E348" s="9" t="s">
        <v>5775</v>
      </c>
      <c r="F348" s="9" t="s">
        <v>5776</v>
      </c>
      <c r="G348" s="9"/>
    </row>
    <row r="349" spans="1:7" ht="12.75">
      <c r="A349" s="98" t="s">
        <v>26</v>
      </c>
      <c r="B349" s="98" t="s">
        <v>5777</v>
      </c>
      <c r="C349" s="9" t="s">
        <v>5778</v>
      </c>
      <c r="D349" s="98" t="s">
        <v>485</v>
      </c>
      <c r="E349" s="9" t="s">
        <v>5779</v>
      </c>
      <c r="F349" s="9"/>
      <c r="G349" s="9"/>
    </row>
    <row r="350" spans="1:7" ht="12.75">
      <c r="A350" s="98" t="s">
        <v>3</v>
      </c>
      <c r="B350" s="98" t="s">
        <v>5780</v>
      </c>
      <c r="C350" s="9" t="s">
        <v>5781</v>
      </c>
      <c r="D350" s="98" t="s">
        <v>485</v>
      </c>
      <c r="E350" s="9" t="s">
        <v>5782</v>
      </c>
      <c r="F350" s="9"/>
      <c r="G350" s="9"/>
    </row>
    <row r="351" spans="1:7" ht="12.75">
      <c r="A351" s="98" t="s">
        <v>4379</v>
      </c>
      <c r="B351" s="98" t="s">
        <v>5783</v>
      </c>
      <c r="C351" s="9" t="s">
        <v>5784</v>
      </c>
      <c r="D351" s="98" t="s">
        <v>485</v>
      </c>
      <c r="E351" s="9" t="s">
        <v>5785</v>
      </c>
      <c r="F351" s="9" t="s">
        <v>536</v>
      </c>
      <c r="G351" s="9"/>
    </row>
    <row r="352" spans="1:7" ht="12.75">
      <c r="A352" s="98" t="s">
        <v>37</v>
      </c>
      <c r="B352" s="98" t="s">
        <v>5786</v>
      </c>
      <c r="C352" s="9" t="s">
        <v>5787</v>
      </c>
      <c r="D352" s="98" t="s">
        <v>485</v>
      </c>
      <c r="E352" s="9" t="s">
        <v>5788</v>
      </c>
      <c r="F352" s="9"/>
      <c r="G352" s="9"/>
    </row>
    <row r="353" spans="1:7" ht="12.75">
      <c r="A353" s="98" t="s">
        <v>22</v>
      </c>
      <c r="B353" s="98" t="s">
        <v>5789</v>
      </c>
      <c r="C353" s="9" t="s">
        <v>5790</v>
      </c>
      <c r="D353" s="98" t="s">
        <v>485</v>
      </c>
      <c r="E353" s="9" t="s">
        <v>5791</v>
      </c>
      <c r="F353" s="9"/>
      <c r="G353" s="9"/>
    </row>
    <row r="354" spans="1:7" ht="12.75">
      <c r="A354" s="98" t="s">
        <v>283</v>
      </c>
      <c r="B354" s="98" t="s">
        <v>5792</v>
      </c>
      <c r="C354" s="9" t="s">
        <v>5793</v>
      </c>
      <c r="D354" s="98" t="s">
        <v>485</v>
      </c>
      <c r="E354" s="9" t="s">
        <v>5794</v>
      </c>
      <c r="F354" s="9" t="s">
        <v>301</v>
      </c>
      <c r="G354" s="9" t="s">
        <v>302</v>
      </c>
    </row>
    <row r="355" spans="1:7" ht="12.75">
      <c r="A355" s="98" t="s">
        <v>4390</v>
      </c>
      <c r="B355" s="98" t="s">
        <v>5795</v>
      </c>
      <c r="C355" s="9" t="s">
        <v>5796</v>
      </c>
      <c r="D355" s="98" t="s">
        <v>485</v>
      </c>
      <c r="E355" s="9" t="s">
        <v>5797</v>
      </c>
      <c r="F355" s="9" t="s">
        <v>5798</v>
      </c>
      <c r="G355" s="9"/>
    </row>
    <row r="356" spans="1:7" ht="12.75">
      <c r="A356" s="98" t="s">
        <v>4421</v>
      </c>
      <c r="B356" s="98" t="s">
        <v>5799</v>
      </c>
      <c r="C356" s="9" t="s">
        <v>5800</v>
      </c>
      <c r="D356" s="98" t="s">
        <v>485</v>
      </c>
      <c r="E356" s="9" t="s">
        <v>5801</v>
      </c>
      <c r="F356" s="9"/>
      <c r="G356" s="9"/>
    </row>
    <row r="357" spans="1:7" ht="12.75">
      <c r="A357" s="98" t="s">
        <v>7</v>
      </c>
      <c r="B357" s="98" t="s">
        <v>5802</v>
      </c>
      <c r="C357" s="9" t="s">
        <v>5803</v>
      </c>
      <c r="D357" s="98" t="s">
        <v>485</v>
      </c>
      <c r="E357" s="9" t="s">
        <v>5804</v>
      </c>
      <c r="F357" s="9"/>
      <c r="G357" s="9"/>
    </row>
    <row r="358" spans="1:7" ht="12.75">
      <c r="A358" s="98" t="s">
        <v>51</v>
      </c>
      <c r="B358" s="98" t="s">
        <v>5805</v>
      </c>
      <c r="C358" s="9" t="s">
        <v>5806</v>
      </c>
      <c r="D358" s="98" t="s">
        <v>485</v>
      </c>
      <c r="E358" s="9" t="s">
        <v>5807</v>
      </c>
      <c r="F358" s="9" t="s">
        <v>5808</v>
      </c>
      <c r="G358" s="9"/>
    </row>
    <row r="359" spans="1:7" ht="12.75">
      <c r="A359" s="98" t="s">
        <v>26</v>
      </c>
      <c r="B359" s="98" t="s">
        <v>5809</v>
      </c>
      <c r="C359" s="9" t="s">
        <v>5810</v>
      </c>
      <c r="D359" s="98" t="s">
        <v>485</v>
      </c>
      <c r="E359" s="9" t="s">
        <v>5811</v>
      </c>
      <c r="F359" s="9" t="s">
        <v>291</v>
      </c>
      <c r="G359" s="9"/>
    </row>
    <row r="360" spans="1:7" ht="12.75">
      <c r="A360" s="98" t="s">
        <v>84</v>
      </c>
      <c r="B360" s="98" t="s">
        <v>5812</v>
      </c>
      <c r="C360" s="9" t="s">
        <v>5813</v>
      </c>
      <c r="D360" s="98" t="s">
        <v>485</v>
      </c>
      <c r="E360" s="9" t="s">
        <v>5814</v>
      </c>
      <c r="F360" s="9" t="s">
        <v>86</v>
      </c>
      <c r="G360" s="9"/>
    </row>
    <row r="361" spans="1:7" ht="12.75">
      <c r="A361" s="98" t="s">
        <v>296</v>
      </c>
      <c r="B361" s="98" t="s">
        <v>5815</v>
      </c>
      <c r="C361" s="9" t="s">
        <v>5816</v>
      </c>
      <c r="D361" s="98" t="s">
        <v>485</v>
      </c>
      <c r="E361" s="9" t="s">
        <v>5817</v>
      </c>
      <c r="F361" s="9" t="s">
        <v>298</v>
      </c>
      <c r="G361" s="9"/>
    </row>
    <row r="362" spans="1:7" ht="12.75">
      <c r="A362" s="98" t="s">
        <v>55</v>
      </c>
      <c r="B362" s="98" t="s">
        <v>5818</v>
      </c>
      <c r="C362" s="9" t="s">
        <v>5819</v>
      </c>
      <c r="D362" s="98" t="s">
        <v>485</v>
      </c>
      <c r="E362" s="9" t="s">
        <v>5820</v>
      </c>
      <c r="F362" s="9" t="s">
        <v>5821</v>
      </c>
      <c r="G362" s="9"/>
    </row>
    <row r="363" spans="1:7" ht="12.75">
      <c r="A363" s="98" t="s">
        <v>88</v>
      </c>
      <c r="B363" s="98" t="s">
        <v>5822</v>
      </c>
      <c r="C363" s="9" t="s">
        <v>5823</v>
      </c>
      <c r="D363" s="98" t="s">
        <v>485</v>
      </c>
      <c r="E363" s="9" t="s">
        <v>5824</v>
      </c>
      <c r="F363" s="9" t="s">
        <v>5825</v>
      </c>
      <c r="G363" s="9"/>
    </row>
    <row r="364" spans="1:7" ht="12.75">
      <c r="A364" s="98" t="s">
        <v>270</v>
      </c>
      <c r="B364" s="98" t="s">
        <v>5826</v>
      </c>
      <c r="C364" s="9" t="s">
        <v>5827</v>
      </c>
      <c r="D364" s="98" t="s">
        <v>485</v>
      </c>
      <c r="E364" s="9" t="s">
        <v>5828</v>
      </c>
      <c r="F364" s="9" t="s">
        <v>308</v>
      </c>
      <c r="G364" s="9" t="s">
        <v>309</v>
      </c>
    </row>
    <row r="365" spans="1:7" ht="12.75">
      <c r="A365" s="98" t="s">
        <v>4390</v>
      </c>
      <c r="B365" s="98" t="s">
        <v>5829</v>
      </c>
      <c r="C365" s="9" t="s">
        <v>5830</v>
      </c>
      <c r="D365" s="98" t="s">
        <v>485</v>
      </c>
      <c r="E365" s="9" t="s">
        <v>5831</v>
      </c>
      <c r="F365" s="9"/>
      <c r="G365" s="9"/>
    </row>
    <row r="366" spans="1:7" ht="12.75">
      <c r="A366" s="98" t="s">
        <v>4421</v>
      </c>
      <c r="B366" s="98" t="s">
        <v>5832</v>
      </c>
      <c r="C366" s="9" t="s">
        <v>5833</v>
      </c>
      <c r="D366" s="98" t="s">
        <v>485</v>
      </c>
      <c r="E366" s="9" t="s">
        <v>5834</v>
      </c>
      <c r="F366" s="9" t="s">
        <v>342</v>
      </c>
      <c r="G366" s="9"/>
    </row>
    <row r="367" spans="1:7" ht="12.75">
      <c r="A367" s="98" t="s">
        <v>319</v>
      </c>
      <c r="B367" s="98" t="s">
        <v>5835</v>
      </c>
      <c r="C367" s="9" t="s">
        <v>5836</v>
      </c>
      <c r="D367" s="98" t="s">
        <v>485</v>
      </c>
      <c r="E367" s="9" t="s">
        <v>5837</v>
      </c>
      <c r="F367" s="9" t="s">
        <v>5838</v>
      </c>
      <c r="G367" s="9"/>
    </row>
    <row r="368" spans="1:7" ht="12.75">
      <c r="A368" s="98" t="s">
        <v>4425</v>
      </c>
      <c r="B368" s="98" t="s">
        <v>5839</v>
      </c>
      <c r="C368" s="9" t="s">
        <v>5840</v>
      </c>
      <c r="D368" s="98" t="s">
        <v>485</v>
      </c>
      <c r="E368" s="9" t="s">
        <v>5841</v>
      </c>
      <c r="F368" s="9" t="s">
        <v>5842</v>
      </c>
      <c r="G368" s="9"/>
    </row>
    <row r="369" spans="1:7" ht="12.75">
      <c r="A369" s="98" t="s">
        <v>4425</v>
      </c>
      <c r="B369" s="98" t="s">
        <v>5843</v>
      </c>
      <c r="C369" s="9" t="s">
        <v>5844</v>
      </c>
      <c r="D369" s="98" t="s">
        <v>485</v>
      </c>
      <c r="E369" s="9" t="s">
        <v>5845</v>
      </c>
      <c r="F369" s="9" t="s">
        <v>5846</v>
      </c>
      <c r="G369" s="9"/>
    </row>
    <row r="370" spans="1:7" ht="12.75">
      <c r="A370" s="98" t="s">
        <v>4425</v>
      </c>
      <c r="B370" s="98" t="s">
        <v>5847</v>
      </c>
      <c r="C370" s="9" t="s">
        <v>5848</v>
      </c>
      <c r="D370" s="98" t="s">
        <v>485</v>
      </c>
      <c r="E370" s="9" t="s">
        <v>5849</v>
      </c>
      <c r="F370" s="9" t="s">
        <v>411</v>
      </c>
      <c r="G370" s="9" t="s">
        <v>412</v>
      </c>
    </row>
    <row r="371" spans="1:7" ht="12.75">
      <c r="A371" s="98" t="s">
        <v>4425</v>
      </c>
      <c r="B371" s="98" t="s">
        <v>5850</v>
      </c>
      <c r="C371" s="9" t="s">
        <v>5851</v>
      </c>
      <c r="D371" s="98" t="s">
        <v>485</v>
      </c>
      <c r="E371" s="9" t="s">
        <v>5852</v>
      </c>
      <c r="F371" s="9" t="s">
        <v>5853</v>
      </c>
      <c r="G371" s="9" t="s">
        <v>5854</v>
      </c>
    </row>
    <row r="372" spans="1:7" ht="12.75">
      <c r="A372" s="98" t="s">
        <v>4425</v>
      </c>
      <c r="B372" s="98" t="s">
        <v>5855</v>
      </c>
      <c r="C372" s="9" t="s">
        <v>5856</v>
      </c>
      <c r="D372" s="98" t="s">
        <v>485</v>
      </c>
      <c r="E372" s="9" t="s">
        <v>5857</v>
      </c>
      <c r="F372" s="9" t="s">
        <v>5858</v>
      </c>
      <c r="G372" s="9"/>
    </row>
    <row r="373" spans="1:7" ht="12.75">
      <c r="A373" s="98" t="s">
        <v>4425</v>
      </c>
      <c r="B373" s="98" t="s">
        <v>5859</v>
      </c>
      <c r="C373" s="9" t="s">
        <v>5860</v>
      </c>
      <c r="D373" s="98" t="s">
        <v>485</v>
      </c>
      <c r="E373" s="9" t="s">
        <v>5861</v>
      </c>
      <c r="F373" s="9" t="s">
        <v>387</v>
      </c>
      <c r="G373" s="9" t="s">
        <v>388</v>
      </c>
    </row>
    <row r="374" spans="1:7" ht="12.75">
      <c r="A374" s="98" t="s">
        <v>4425</v>
      </c>
      <c r="B374" s="98" t="s">
        <v>5862</v>
      </c>
      <c r="C374" s="9" t="s">
        <v>5863</v>
      </c>
      <c r="D374" s="98" t="s">
        <v>485</v>
      </c>
      <c r="E374" s="9" t="s">
        <v>5864</v>
      </c>
      <c r="F374" s="9" t="s">
        <v>232</v>
      </c>
      <c r="G374" s="9"/>
    </row>
    <row r="375" spans="1:7" ht="12.75">
      <c r="A375" s="98" t="s">
        <v>51</v>
      </c>
      <c r="B375" s="98" t="s">
        <v>5865</v>
      </c>
      <c r="C375" s="9" t="s">
        <v>5866</v>
      </c>
      <c r="D375" s="98" t="s">
        <v>485</v>
      </c>
      <c r="E375" s="9" t="s">
        <v>5867</v>
      </c>
      <c r="F375" s="9" t="s">
        <v>5868</v>
      </c>
      <c r="G375" s="9" t="s">
        <v>385</v>
      </c>
    </row>
    <row r="376" spans="1:7" ht="12.75">
      <c r="A376" s="98" t="s">
        <v>4397</v>
      </c>
      <c r="B376" s="98" t="s">
        <v>5869</v>
      </c>
      <c r="C376" s="9" t="s">
        <v>5870</v>
      </c>
      <c r="D376" s="98" t="s">
        <v>485</v>
      </c>
      <c r="E376" s="9" t="s">
        <v>5871</v>
      </c>
      <c r="F376" s="9" t="s">
        <v>208</v>
      </c>
      <c r="G376" s="9"/>
    </row>
    <row r="377" spans="1:7" ht="12.75">
      <c r="A377" s="98" t="s">
        <v>4397</v>
      </c>
      <c r="B377" s="98" t="s">
        <v>5872</v>
      </c>
      <c r="C377" s="9" t="s">
        <v>5873</v>
      </c>
      <c r="D377" s="98" t="s">
        <v>485</v>
      </c>
      <c r="E377" s="9" t="s">
        <v>5874</v>
      </c>
      <c r="F377" s="9" t="s">
        <v>354</v>
      </c>
      <c r="G377" s="9"/>
    </row>
    <row r="378" spans="1:7" ht="12.75">
      <c r="A378" s="98" t="s">
        <v>4397</v>
      </c>
      <c r="B378" s="98" t="s">
        <v>5875</v>
      </c>
      <c r="C378" s="9" t="s">
        <v>5876</v>
      </c>
      <c r="D378" s="98" t="s">
        <v>485</v>
      </c>
      <c r="E378" s="9" t="s">
        <v>5877</v>
      </c>
      <c r="F378" s="9" t="s">
        <v>5878</v>
      </c>
      <c r="G378" s="9"/>
    </row>
    <row r="379" spans="1:7" ht="12.75">
      <c r="A379" s="98" t="s">
        <v>4397</v>
      </c>
      <c r="B379" s="98" t="s">
        <v>5879</v>
      </c>
      <c r="C379" s="9" t="s">
        <v>5880</v>
      </c>
      <c r="D379" s="98" t="s">
        <v>485</v>
      </c>
      <c r="E379" s="9" t="s">
        <v>5881</v>
      </c>
      <c r="F379" s="9" t="s">
        <v>5677</v>
      </c>
      <c r="G379" s="9"/>
    </row>
    <row r="380" spans="1:7" ht="12.75">
      <c r="A380" s="98" t="s">
        <v>194</v>
      </c>
      <c r="B380" s="98" t="s">
        <v>5882</v>
      </c>
      <c r="C380" s="9" t="s">
        <v>5883</v>
      </c>
      <c r="D380" s="98" t="s">
        <v>485</v>
      </c>
      <c r="E380" s="9" t="s">
        <v>5884</v>
      </c>
      <c r="F380" s="9"/>
      <c r="G380" s="9"/>
    </row>
    <row r="381" spans="1:7" ht="12.75">
      <c r="A381" s="98" t="s">
        <v>194</v>
      </c>
      <c r="B381" s="98" t="s">
        <v>5885</v>
      </c>
      <c r="C381" s="9" t="s">
        <v>5886</v>
      </c>
      <c r="D381" s="98" t="s">
        <v>485</v>
      </c>
      <c r="E381" s="9" t="s">
        <v>5887</v>
      </c>
      <c r="F381" s="9"/>
      <c r="G381" s="9"/>
    </row>
    <row r="382" spans="1:7" ht="12.75">
      <c r="A382" s="98" t="s">
        <v>55</v>
      </c>
      <c r="B382" s="98" t="s">
        <v>5888</v>
      </c>
      <c r="C382" s="9" t="s">
        <v>5889</v>
      </c>
      <c r="D382" s="98" t="s">
        <v>485</v>
      </c>
      <c r="E382" s="9" t="s">
        <v>5890</v>
      </c>
      <c r="F382" s="9"/>
      <c r="G382" s="9"/>
    </row>
    <row r="383" spans="1:7" ht="12.75">
      <c r="A383" s="98" t="s">
        <v>88</v>
      </c>
      <c r="B383" s="98" t="s">
        <v>5891</v>
      </c>
      <c r="C383" s="9" t="s">
        <v>5892</v>
      </c>
      <c r="D383" s="98" t="s">
        <v>485</v>
      </c>
      <c r="E383" s="9" t="s">
        <v>5893</v>
      </c>
      <c r="F383" s="9"/>
      <c r="G383" s="9"/>
    </row>
    <row r="384" spans="1:7" ht="12.75">
      <c r="A384" s="98" t="s">
        <v>15</v>
      </c>
      <c r="B384" s="98" t="s">
        <v>5894</v>
      </c>
      <c r="C384" s="9" t="s">
        <v>5895</v>
      </c>
      <c r="D384" s="98" t="s">
        <v>485</v>
      </c>
      <c r="E384" s="9" t="s">
        <v>5896</v>
      </c>
      <c r="F384" s="9" t="s">
        <v>5897</v>
      </c>
      <c r="G384" s="9" t="s">
        <v>5898</v>
      </c>
    </row>
    <row r="385" spans="1:7" ht="12.75">
      <c r="A385" s="98" t="s">
        <v>4417</v>
      </c>
      <c r="B385" s="98" t="s">
        <v>5899</v>
      </c>
      <c r="C385" s="9" t="s">
        <v>5900</v>
      </c>
      <c r="D385" s="98" t="s">
        <v>485</v>
      </c>
      <c r="E385" s="9" t="s">
        <v>5901</v>
      </c>
      <c r="F385" s="9" t="s">
        <v>5902</v>
      </c>
      <c r="G385" s="9"/>
    </row>
    <row r="386" spans="1:7" ht="12.75">
      <c r="A386" s="98" t="s">
        <v>4417</v>
      </c>
      <c r="B386" s="98" t="s">
        <v>5903</v>
      </c>
      <c r="C386" s="9" t="s">
        <v>5904</v>
      </c>
      <c r="D386" s="98" t="s">
        <v>485</v>
      </c>
      <c r="E386" s="9" t="s">
        <v>5905</v>
      </c>
      <c r="F386" s="9" t="s">
        <v>360</v>
      </c>
      <c r="G386" s="9"/>
    </row>
    <row r="387" spans="1:7" ht="12.75">
      <c r="A387" s="98" t="s">
        <v>4409</v>
      </c>
      <c r="B387" s="98" t="s">
        <v>5906</v>
      </c>
      <c r="C387" s="9" t="s">
        <v>5907</v>
      </c>
      <c r="D387" s="98" t="s">
        <v>485</v>
      </c>
      <c r="E387" s="9" t="s">
        <v>5908</v>
      </c>
      <c r="F387" s="9" t="s">
        <v>5909</v>
      </c>
      <c r="G387" s="9"/>
    </row>
    <row r="388" spans="1:7" ht="12.75">
      <c r="A388" s="98" t="s">
        <v>65</v>
      </c>
      <c r="B388" s="98" t="s">
        <v>5910</v>
      </c>
      <c r="C388" s="9" t="s">
        <v>5911</v>
      </c>
      <c r="D388" s="98" t="s">
        <v>485</v>
      </c>
      <c r="E388" s="9" t="s">
        <v>5912</v>
      </c>
      <c r="F388" s="9"/>
      <c r="G388" s="9"/>
    </row>
    <row r="389" spans="1:7" ht="12.75">
      <c r="A389" s="98" t="s">
        <v>65</v>
      </c>
      <c r="B389" s="98" t="s">
        <v>5913</v>
      </c>
      <c r="C389" s="9" t="s">
        <v>5914</v>
      </c>
      <c r="D389" s="98" t="s">
        <v>485</v>
      </c>
      <c r="E389" s="9" t="s">
        <v>5915</v>
      </c>
      <c r="F389" s="9"/>
      <c r="G389" s="9"/>
    </row>
    <row r="390" spans="1:7" ht="12.75">
      <c r="A390" s="98" t="s">
        <v>65</v>
      </c>
      <c r="B390" s="98" t="s">
        <v>5916</v>
      </c>
      <c r="C390" s="9" t="s">
        <v>5917</v>
      </c>
      <c r="D390" s="98" t="s">
        <v>485</v>
      </c>
      <c r="E390" s="9" t="s">
        <v>5918</v>
      </c>
      <c r="F390" s="9" t="s">
        <v>381</v>
      </c>
      <c r="G390" s="9" t="s">
        <v>382</v>
      </c>
    </row>
    <row r="391" spans="1:7" ht="12.75">
      <c r="A391" s="98" t="s">
        <v>65</v>
      </c>
      <c r="B391" s="98" t="s">
        <v>5919</v>
      </c>
      <c r="C391" s="9" t="s">
        <v>5920</v>
      </c>
      <c r="D391" s="98" t="s">
        <v>485</v>
      </c>
      <c r="E391" s="9" t="s">
        <v>5921</v>
      </c>
      <c r="F391" s="9" t="s">
        <v>5922</v>
      </c>
      <c r="G391" s="9"/>
    </row>
    <row r="392" spans="1:7" ht="12.75">
      <c r="A392" s="98" t="s">
        <v>33</v>
      </c>
      <c r="B392" s="98" t="s">
        <v>5923</v>
      </c>
      <c r="C392" s="9" t="s">
        <v>5924</v>
      </c>
      <c r="D392" s="98" t="s">
        <v>485</v>
      </c>
      <c r="E392" s="9" t="s">
        <v>5925</v>
      </c>
      <c r="F392" s="9" t="s">
        <v>390</v>
      </c>
      <c r="G392" s="9" t="s">
        <v>391</v>
      </c>
    </row>
    <row r="393" spans="1:7" ht="12.75">
      <c r="A393" s="98" t="s">
        <v>33</v>
      </c>
      <c r="B393" s="98" t="s">
        <v>5926</v>
      </c>
      <c r="C393" s="9" t="s">
        <v>5927</v>
      </c>
      <c r="D393" s="98" t="s">
        <v>485</v>
      </c>
      <c r="E393" s="9" t="s">
        <v>5928</v>
      </c>
      <c r="F393" s="9" t="s">
        <v>211</v>
      </c>
      <c r="G393" s="9"/>
    </row>
    <row r="394" spans="1:7" ht="12.75">
      <c r="A394" s="98" t="s">
        <v>26</v>
      </c>
      <c r="B394" s="98" t="s">
        <v>5929</v>
      </c>
      <c r="C394" s="9" t="s">
        <v>5930</v>
      </c>
      <c r="D394" s="98" t="s">
        <v>485</v>
      </c>
      <c r="E394" s="9" t="s">
        <v>5931</v>
      </c>
      <c r="F394" s="9" t="s">
        <v>333</v>
      </c>
      <c r="G394" s="9"/>
    </row>
    <row r="395" spans="1:7" ht="12.75">
      <c r="A395" s="98" t="s">
        <v>4390</v>
      </c>
      <c r="B395" s="98" t="s">
        <v>5932</v>
      </c>
      <c r="C395" s="9" t="s">
        <v>5933</v>
      </c>
      <c r="D395" s="98" t="s">
        <v>485</v>
      </c>
      <c r="E395" s="9" t="s">
        <v>5934</v>
      </c>
      <c r="F395" s="9" t="s">
        <v>5935</v>
      </c>
      <c r="G395" s="9"/>
    </row>
    <row r="396" spans="1:7" ht="12.75">
      <c r="A396" s="98" t="s">
        <v>11</v>
      </c>
      <c r="B396" s="98" t="s">
        <v>5936</v>
      </c>
      <c r="C396" s="9" t="s">
        <v>5937</v>
      </c>
      <c r="D396" s="98" t="s">
        <v>485</v>
      </c>
      <c r="E396" s="9" t="s">
        <v>5938</v>
      </c>
      <c r="F396" s="9" t="s">
        <v>5939</v>
      </c>
      <c r="G396" s="9"/>
    </row>
    <row r="397" spans="1:7" ht="12.75">
      <c r="A397" s="98" t="s">
        <v>104</v>
      </c>
      <c r="B397" s="98" t="s">
        <v>5940</v>
      </c>
      <c r="C397" s="9" t="s">
        <v>5941</v>
      </c>
      <c r="D397" s="98" t="s">
        <v>485</v>
      </c>
      <c r="E397" s="9" t="s">
        <v>5942</v>
      </c>
      <c r="F397" s="9"/>
      <c r="G397" s="9"/>
    </row>
    <row r="398" spans="1:7" ht="12.75">
      <c r="A398" s="98" t="s">
        <v>270</v>
      </c>
      <c r="B398" s="98" t="s">
        <v>5943</v>
      </c>
      <c r="C398" s="9" t="s">
        <v>5944</v>
      </c>
      <c r="D398" s="98" t="s">
        <v>485</v>
      </c>
      <c r="E398" s="9" t="s">
        <v>5945</v>
      </c>
      <c r="F398" s="9" t="s">
        <v>272</v>
      </c>
      <c r="G398" s="9"/>
    </row>
    <row r="399" spans="1:7" ht="12.75">
      <c r="A399" s="98" t="s">
        <v>4413</v>
      </c>
      <c r="B399" s="98" t="s">
        <v>5946</v>
      </c>
      <c r="C399" s="9" t="s">
        <v>5947</v>
      </c>
      <c r="D399" s="98" t="s">
        <v>485</v>
      </c>
      <c r="E399" s="9" t="s">
        <v>5948</v>
      </c>
      <c r="F399" s="9"/>
      <c r="G399" s="9"/>
    </row>
    <row r="400" spans="1:7" ht="12.75">
      <c r="A400" s="98" t="s">
        <v>4425</v>
      </c>
      <c r="B400" s="98" t="s">
        <v>5949</v>
      </c>
      <c r="C400" s="9" t="s">
        <v>5950</v>
      </c>
      <c r="D400" s="98" t="s">
        <v>485</v>
      </c>
      <c r="E400" s="9" t="s">
        <v>5951</v>
      </c>
      <c r="F400" s="9" t="s">
        <v>348</v>
      </c>
      <c r="G400" s="9"/>
    </row>
    <row r="401" spans="1:7" ht="12.75">
      <c r="A401" s="98" t="s">
        <v>4425</v>
      </c>
      <c r="B401" s="98" t="s">
        <v>5952</v>
      </c>
      <c r="C401" s="9" t="s">
        <v>5953</v>
      </c>
      <c r="D401" s="98" t="s">
        <v>485</v>
      </c>
      <c r="E401" s="9" t="s">
        <v>5954</v>
      </c>
      <c r="F401" s="9" t="s">
        <v>345</v>
      </c>
      <c r="G401" s="9"/>
    </row>
    <row r="402" spans="1:7" ht="12.75">
      <c r="A402" s="98" t="s">
        <v>3</v>
      </c>
      <c r="B402" s="98" t="s">
        <v>5955</v>
      </c>
      <c r="C402" s="9" t="s">
        <v>5956</v>
      </c>
      <c r="D402" s="98" t="s">
        <v>485</v>
      </c>
      <c r="E402" s="9" t="s">
        <v>5957</v>
      </c>
      <c r="F402" s="9" t="s">
        <v>5958</v>
      </c>
      <c r="G402" s="9" t="s">
        <v>403</v>
      </c>
    </row>
    <row r="403" spans="1:7" ht="12.75">
      <c r="A403" s="98" t="s">
        <v>4390</v>
      </c>
      <c r="B403" s="98" t="s">
        <v>5959</v>
      </c>
      <c r="C403" s="9" t="s">
        <v>5960</v>
      </c>
      <c r="D403" s="98" t="s">
        <v>485</v>
      </c>
      <c r="E403" s="9" t="s">
        <v>5961</v>
      </c>
      <c r="F403" s="9" t="s">
        <v>5962</v>
      </c>
      <c r="G403" s="9"/>
    </row>
    <row r="404" spans="1:7" ht="12.75">
      <c r="A404" s="98" t="s">
        <v>4390</v>
      </c>
      <c r="B404" s="98" t="s">
        <v>5963</v>
      </c>
      <c r="C404" s="9" t="s">
        <v>5964</v>
      </c>
      <c r="D404" s="98" t="s">
        <v>485</v>
      </c>
      <c r="E404" s="9" t="s">
        <v>5965</v>
      </c>
      <c r="F404" s="9" t="s">
        <v>5966</v>
      </c>
      <c r="G404" s="9"/>
    </row>
    <row r="405" spans="1:7" ht="12.75">
      <c r="A405" s="98" t="s">
        <v>4425</v>
      </c>
      <c r="B405" s="98" t="s">
        <v>5967</v>
      </c>
      <c r="C405" s="9" t="s">
        <v>5968</v>
      </c>
      <c r="D405" s="98" t="s">
        <v>485</v>
      </c>
      <c r="E405" s="9" t="s">
        <v>5969</v>
      </c>
      <c r="F405" s="9"/>
      <c r="G405" s="9"/>
    </row>
    <row r="406" spans="1:7" ht="12.75">
      <c r="A406" s="98" t="s">
        <v>4405</v>
      </c>
      <c r="B406" s="98" t="s">
        <v>5970</v>
      </c>
      <c r="C406" s="9" t="s">
        <v>5971</v>
      </c>
      <c r="D406" s="98" t="s">
        <v>485</v>
      </c>
      <c r="E406" s="9" t="s">
        <v>5972</v>
      </c>
      <c r="F406" s="9" t="s">
        <v>399</v>
      </c>
      <c r="G406" s="9" t="s">
        <v>400</v>
      </c>
    </row>
    <row r="407" spans="1:7" ht="12.75">
      <c r="A407" s="98" t="s">
        <v>104</v>
      </c>
      <c r="B407" s="98" t="s">
        <v>5973</v>
      </c>
      <c r="C407" s="9" t="s">
        <v>5974</v>
      </c>
      <c r="D407" s="98" t="s">
        <v>485</v>
      </c>
      <c r="E407" s="9" t="s">
        <v>419</v>
      </c>
      <c r="F407" s="9" t="s">
        <v>420</v>
      </c>
      <c r="G407" s="9" t="s">
        <v>5975</v>
      </c>
    </row>
    <row r="408" spans="1:7" ht="12.75">
      <c r="A408" s="98" t="s">
        <v>4390</v>
      </c>
      <c r="B408" s="98" t="s">
        <v>5976</v>
      </c>
      <c r="C408" s="9" t="s">
        <v>5977</v>
      </c>
      <c r="D408" s="98" t="s">
        <v>485</v>
      </c>
      <c r="E408" s="9" t="s">
        <v>5978</v>
      </c>
      <c r="F408" s="9" t="s">
        <v>5979</v>
      </c>
      <c r="G408" s="9"/>
    </row>
    <row r="409" spans="1:7" ht="12.75">
      <c r="A409" s="98" t="s">
        <v>65</v>
      </c>
      <c r="B409" s="98" t="s">
        <v>5980</v>
      </c>
      <c r="C409" s="9" t="s">
        <v>5981</v>
      </c>
      <c r="D409" s="98" t="s">
        <v>485</v>
      </c>
      <c r="E409" s="9" t="s">
        <v>5982</v>
      </c>
      <c r="F409" s="9" t="s">
        <v>5725</v>
      </c>
      <c r="G409" s="9"/>
    </row>
    <row r="410" spans="1:7" ht="12.75">
      <c r="A410" s="98" t="s">
        <v>4375</v>
      </c>
      <c r="B410" s="98" t="s">
        <v>5983</v>
      </c>
      <c r="C410" s="9" t="s">
        <v>5984</v>
      </c>
      <c r="D410" s="98" t="s">
        <v>485</v>
      </c>
      <c r="E410" s="9" t="s">
        <v>5985</v>
      </c>
      <c r="F410" s="9" t="s">
        <v>259</v>
      </c>
      <c r="G410" s="9"/>
    </row>
    <row r="411" spans="1:7" ht="12.75">
      <c r="A411" s="98" t="s">
        <v>88</v>
      </c>
      <c r="B411" s="98" t="s">
        <v>5986</v>
      </c>
      <c r="C411" s="9" t="s">
        <v>5987</v>
      </c>
      <c r="D411" s="98" t="s">
        <v>485</v>
      </c>
      <c r="E411" s="9" t="s">
        <v>5988</v>
      </c>
      <c r="F411" s="9"/>
      <c r="G411" s="9"/>
    </row>
    <row r="412" spans="1:7" ht="12.75">
      <c r="A412" s="98" t="s">
        <v>33</v>
      </c>
      <c r="B412" s="98" t="s">
        <v>5989</v>
      </c>
      <c r="C412" s="9" t="s">
        <v>5990</v>
      </c>
      <c r="D412" s="98" t="s">
        <v>485</v>
      </c>
      <c r="E412" s="9" t="s">
        <v>5991</v>
      </c>
      <c r="F412" s="9"/>
      <c r="G412" s="9"/>
    </row>
    <row r="413" spans="1:7" ht="12.75">
      <c r="A413" s="98" t="s">
        <v>26</v>
      </c>
      <c r="B413" s="98" t="s">
        <v>5992</v>
      </c>
      <c r="C413" s="9" t="s">
        <v>5993</v>
      </c>
      <c r="D413" s="98" t="s">
        <v>485</v>
      </c>
      <c r="E413" s="9" t="s">
        <v>5994</v>
      </c>
      <c r="F413" s="9" t="s">
        <v>369</v>
      </c>
      <c r="G413" s="9"/>
    </row>
    <row r="414" spans="1:7" ht="12.75">
      <c r="A414" s="98" t="s">
        <v>4405</v>
      </c>
      <c r="B414" s="98" t="s">
        <v>5995</v>
      </c>
      <c r="C414" s="9" t="s">
        <v>5996</v>
      </c>
      <c r="D414" s="98" t="s">
        <v>485</v>
      </c>
      <c r="E414" s="9" t="s">
        <v>5997</v>
      </c>
      <c r="F414" s="9" t="s">
        <v>393</v>
      </c>
      <c r="G414" s="9" t="s">
        <v>5998</v>
      </c>
    </row>
    <row r="415" spans="1:7" ht="12.75">
      <c r="A415" s="98" t="s">
        <v>65</v>
      </c>
      <c r="B415" s="98" t="s">
        <v>5999</v>
      </c>
      <c r="C415" s="9" t="s">
        <v>6000</v>
      </c>
      <c r="D415" s="98" t="s">
        <v>485</v>
      </c>
      <c r="E415" s="9" t="s">
        <v>6001</v>
      </c>
      <c r="F415" s="9"/>
      <c r="G415" s="9"/>
    </row>
    <row r="416" spans="1:7" ht="12.75">
      <c r="A416" s="98" t="s">
        <v>26</v>
      </c>
      <c r="B416" s="98" t="s">
        <v>6002</v>
      </c>
      <c r="C416" s="9" t="s">
        <v>6003</v>
      </c>
      <c r="D416" s="98" t="s">
        <v>485</v>
      </c>
      <c r="E416" s="9" t="s">
        <v>6004</v>
      </c>
      <c r="F416" s="9" t="s">
        <v>229</v>
      </c>
      <c r="G416" s="9"/>
    </row>
    <row r="417" spans="1:7" ht="12.75">
      <c r="A417" s="98" t="s">
        <v>147</v>
      </c>
      <c r="B417" s="98" t="s">
        <v>6005</v>
      </c>
      <c r="C417" s="9" t="s">
        <v>6006</v>
      </c>
      <c r="D417" s="98" t="s">
        <v>485</v>
      </c>
      <c r="E417" s="9" t="s">
        <v>6007</v>
      </c>
      <c r="F417" s="9"/>
      <c r="G417" s="9"/>
    </row>
    <row r="418" spans="1:7" ht="12.75">
      <c r="A418" s="98" t="s">
        <v>65</v>
      </c>
      <c r="B418" s="98" t="s">
        <v>6008</v>
      </c>
      <c r="C418" s="9" t="s">
        <v>6009</v>
      </c>
      <c r="D418" s="98" t="s">
        <v>485</v>
      </c>
      <c r="E418" s="9" t="s">
        <v>6010</v>
      </c>
      <c r="F418" s="9"/>
      <c r="G418" s="9"/>
    </row>
    <row r="419" spans="1:7" ht="12.75">
      <c r="A419" s="98" t="s">
        <v>4370</v>
      </c>
      <c r="B419" s="98" t="s">
        <v>6011</v>
      </c>
      <c r="C419" s="9" t="s">
        <v>6012</v>
      </c>
      <c r="D419" s="98" t="s">
        <v>485</v>
      </c>
      <c r="E419" s="9" t="s">
        <v>6013</v>
      </c>
      <c r="F419" s="9"/>
      <c r="G419" s="9"/>
    </row>
    <row r="420" spans="1:7" ht="12.75">
      <c r="A420" s="98" t="s">
        <v>4370</v>
      </c>
      <c r="B420" s="98" t="s">
        <v>6014</v>
      </c>
      <c r="C420" s="9" t="s">
        <v>6015</v>
      </c>
      <c r="D420" s="98" t="s">
        <v>485</v>
      </c>
      <c r="E420" s="9" t="s">
        <v>6016</v>
      </c>
      <c r="F420" s="9" t="s">
        <v>238</v>
      </c>
      <c r="G420" s="9"/>
    </row>
    <row r="421" spans="1:7" ht="12.75">
      <c r="A421" s="98" t="s">
        <v>37</v>
      </c>
      <c r="B421" s="98" t="s">
        <v>6017</v>
      </c>
      <c r="C421" s="9" t="s">
        <v>6018</v>
      </c>
      <c r="D421" s="98" t="s">
        <v>485</v>
      </c>
      <c r="E421" s="9" t="s">
        <v>6019</v>
      </c>
      <c r="F421" s="9" t="s">
        <v>324</v>
      </c>
      <c r="G421" s="9"/>
    </row>
    <row r="422" spans="1:7" ht="12.75">
      <c r="A422" s="98" t="s">
        <v>4397</v>
      </c>
      <c r="B422" s="98" t="s">
        <v>6020</v>
      </c>
      <c r="C422" s="9" t="s">
        <v>6021</v>
      </c>
      <c r="D422" s="98" t="s">
        <v>485</v>
      </c>
      <c r="E422" s="9" t="s">
        <v>6022</v>
      </c>
      <c r="F422" s="9" t="s">
        <v>6023</v>
      </c>
      <c r="G422" s="9" t="s">
        <v>6024</v>
      </c>
    </row>
    <row r="423" spans="1:7" ht="12.75">
      <c r="A423" s="98" t="s">
        <v>55</v>
      </c>
      <c r="B423" s="98" t="s">
        <v>6025</v>
      </c>
      <c r="C423" s="9" t="s">
        <v>6026</v>
      </c>
      <c r="D423" s="98" t="s">
        <v>485</v>
      </c>
      <c r="E423" s="9" t="s">
        <v>6027</v>
      </c>
      <c r="F423" s="9" t="s">
        <v>6028</v>
      </c>
      <c r="G423" s="9" t="s">
        <v>406</v>
      </c>
    </row>
    <row r="424" spans="1:7" ht="12.75">
      <c r="A424" s="98" t="s">
        <v>33</v>
      </c>
      <c r="B424" s="98" t="s">
        <v>6029</v>
      </c>
      <c r="C424" s="9" t="s">
        <v>6030</v>
      </c>
      <c r="D424" s="98" t="s">
        <v>485</v>
      </c>
      <c r="E424" s="9" t="s">
        <v>6031</v>
      </c>
      <c r="F424" s="9" t="s">
        <v>6032</v>
      </c>
      <c r="G424" s="9"/>
    </row>
    <row r="425" spans="1:7" ht="12.75">
      <c r="A425" s="98" t="s">
        <v>33</v>
      </c>
      <c r="B425" s="98" t="s">
        <v>6033</v>
      </c>
      <c r="C425" s="9" t="s">
        <v>6034</v>
      </c>
      <c r="D425" s="98" t="s">
        <v>485</v>
      </c>
      <c r="E425" s="9" t="s">
        <v>6035</v>
      </c>
      <c r="F425" s="9" t="s">
        <v>6036</v>
      </c>
      <c r="G425" s="9"/>
    </row>
    <row r="426" spans="1:7" ht="12.75">
      <c r="A426" s="98" t="s">
        <v>4425</v>
      </c>
      <c r="B426" s="98" t="s">
        <v>6037</v>
      </c>
      <c r="C426" s="9" t="s">
        <v>6038</v>
      </c>
      <c r="D426" s="98" t="s">
        <v>485</v>
      </c>
      <c r="E426" s="9" t="s">
        <v>6039</v>
      </c>
      <c r="F426" s="9" t="s">
        <v>6040</v>
      </c>
      <c r="G426" s="9"/>
    </row>
    <row r="427" spans="1:7" ht="12.75">
      <c r="A427" s="98" t="s">
        <v>11</v>
      </c>
      <c r="B427" s="98" t="s">
        <v>6041</v>
      </c>
      <c r="C427" s="9" t="s">
        <v>6042</v>
      </c>
      <c r="D427" s="98" t="s">
        <v>485</v>
      </c>
      <c r="E427" s="9" t="s">
        <v>6043</v>
      </c>
      <c r="F427" s="9" t="s">
        <v>414</v>
      </c>
      <c r="G427" s="9" t="s">
        <v>415</v>
      </c>
    </row>
    <row r="428" spans="1:7" ht="12.75">
      <c r="A428" s="98" t="s">
        <v>22</v>
      </c>
      <c r="B428" s="98" t="s">
        <v>6044</v>
      </c>
      <c r="C428" s="9" t="s">
        <v>6045</v>
      </c>
      <c r="D428" s="98" t="s">
        <v>485</v>
      </c>
      <c r="E428" s="9" t="s">
        <v>6046</v>
      </c>
      <c r="F428" s="9" t="s">
        <v>6047</v>
      </c>
      <c r="G428" s="9"/>
    </row>
    <row r="429" spans="1:7" ht="12.75">
      <c r="A429" s="98" t="s">
        <v>11</v>
      </c>
      <c r="B429" s="98" t="s">
        <v>6048</v>
      </c>
      <c r="C429" s="9" t="s">
        <v>6049</v>
      </c>
      <c r="D429" s="98" t="s">
        <v>485</v>
      </c>
      <c r="E429" s="9" t="s">
        <v>6050</v>
      </c>
      <c r="F429" s="9" t="s">
        <v>6051</v>
      </c>
      <c r="G429" s="9"/>
    </row>
    <row r="430" spans="1:7" ht="12.75">
      <c r="A430" s="98" t="s">
        <v>4379</v>
      </c>
      <c r="B430" s="98" t="s">
        <v>6052</v>
      </c>
      <c r="C430" s="9" t="s">
        <v>6053</v>
      </c>
      <c r="D430" s="98" t="s">
        <v>485</v>
      </c>
      <c r="E430" s="9" t="s">
        <v>6054</v>
      </c>
      <c r="F430" s="9"/>
      <c r="G430" s="9"/>
    </row>
    <row r="431" spans="1:7" ht="12.75">
      <c r="A431" s="98" t="s">
        <v>4375</v>
      </c>
      <c r="B431" s="98" t="s">
        <v>6055</v>
      </c>
      <c r="C431" s="9" t="s">
        <v>6056</v>
      </c>
      <c r="D431" s="98" t="s">
        <v>485</v>
      </c>
      <c r="E431" s="9" t="s">
        <v>6057</v>
      </c>
      <c r="F431" s="9"/>
      <c r="G431" s="9"/>
    </row>
    <row r="432" spans="1:7" ht="12.75">
      <c r="A432" s="98" t="s">
        <v>4390</v>
      </c>
      <c r="B432" s="98" t="s">
        <v>6058</v>
      </c>
      <c r="C432" s="9" t="s">
        <v>6059</v>
      </c>
      <c r="D432" s="98" t="s">
        <v>485</v>
      </c>
      <c r="E432" s="9" t="s">
        <v>6060</v>
      </c>
      <c r="F432" s="9"/>
      <c r="G432" s="9"/>
    </row>
    <row r="433" spans="1:7" ht="12.75">
      <c r="A433" s="98" t="s">
        <v>3</v>
      </c>
      <c r="B433" s="98" t="s">
        <v>6061</v>
      </c>
      <c r="C433" s="9" t="s">
        <v>6062</v>
      </c>
      <c r="D433" s="98" t="s">
        <v>485</v>
      </c>
      <c r="E433" s="9" t="s">
        <v>6063</v>
      </c>
      <c r="F433" s="9"/>
      <c r="G433" s="9"/>
    </row>
    <row r="434" spans="1:7" ht="12.75">
      <c r="A434" s="98" t="s">
        <v>4386</v>
      </c>
      <c r="B434" s="98" t="s">
        <v>6064</v>
      </c>
      <c r="C434" s="9" t="s">
        <v>6065</v>
      </c>
      <c r="D434" s="98" t="s">
        <v>485</v>
      </c>
      <c r="E434" s="9" t="s">
        <v>6066</v>
      </c>
      <c r="F434" s="9"/>
      <c r="G434" s="9"/>
    </row>
    <row r="435" spans="1:7" ht="12.75">
      <c r="A435" s="98" t="s">
        <v>26</v>
      </c>
      <c r="B435" s="98" t="s">
        <v>6067</v>
      </c>
      <c r="C435" s="9" t="s">
        <v>6068</v>
      </c>
      <c r="D435" s="98" t="s">
        <v>485</v>
      </c>
      <c r="E435" s="9" t="s">
        <v>6069</v>
      </c>
      <c r="F435" s="9"/>
      <c r="G435" s="9"/>
    </row>
    <row r="436" spans="1:7" ht="12.75">
      <c r="A436" s="98" t="s">
        <v>47</v>
      </c>
      <c r="B436" s="98" t="s">
        <v>6070</v>
      </c>
      <c r="C436" s="9" t="s">
        <v>6071</v>
      </c>
      <c r="D436" s="98" t="s">
        <v>485</v>
      </c>
      <c r="E436" s="9" t="s">
        <v>6072</v>
      </c>
      <c r="F436" s="9"/>
      <c r="G436" s="9"/>
    </row>
    <row r="437" spans="1:7" ht="12.75">
      <c r="A437" s="98" t="s">
        <v>11</v>
      </c>
      <c r="B437" s="98" t="s">
        <v>6073</v>
      </c>
      <c r="C437" s="9" t="s">
        <v>6074</v>
      </c>
      <c r="D437" s="98" t="s">
        <v>485</v>
      </c>
      <c r="E437" s="9" t="s">
        <v>6075</v>
      </c>
      <c r="F437" s="9"/>
      <c r="G437" s="9"/>
    </row>
    <row r="438" spans="1:7" ht="12.75">
      <c r="A438" s="98" t="s">
        <v>4390</v>
      </c>
      <c r="B438" s="98" t="s">
        <v>6076</v>
      </c>
      <c r="C438" s="9" t="s">
        <v>6077</v>
      </c>
      <c r="D438" s="98" t="s">
        <v>485</v>
      </c>
      <c r="E438" s="9" t="s">
        <v>6078</v>
      </c>
      <c r="F438" s="9"/>
      <c r="G438" s="9"/>
    </row>
    <row r="439" spans="1:7" ht="12.75">
      <c r="A439" s="98" t="s">
        <v>283</v>
      </c>
      <c r="B439" s="98" t="s">
        <v>6079</v>
      </c>
      <c r="C439" s="9" t="s">
        <v>6080</v>
      </c>
      <c r="D439" s="98" t="s">
        <v>485</v>
      </c>
      <c r="E439" s="9" t="s">
        <v>6081</v>
      </c>
      <c r="F439" s="9"/>
      <c r="G439" s="9"/>
    </row>
    <row r="440" spans="1:7" ht="12.75">
      <c r="A440" s="98" t="s">
        <v>6082</v>
      </c>
      <c r="B440" s="98" t="s">
        <v>6083</v>
      </c>
      <c r="C440" s="9" t="s">
        <v>6084</v>
      </c>
      <c r="D440" s="98" t="s">
        <v>485</v>
      </c>
      <c r="E440" s="9" t="s">
        <v>6085</v>
      </c>
      <c r="F440" s="9"/>
      <c r="G440" s="9"/>
    </row>
    <row r="441" spans="1:7" ht="12.75">
      <c r="A441" s="98" t="s">
        <v>283</v>
      </c>
      <c r="B441" s="98" t="s">
        <v>6086</v>
      </c>
      <c r="C441" s="9" t="s">
        <v>6087</v>
      </c>
      <c r="D441" s="98" t="s">
        <v>485</v>
      </c>
      <c r="E441" s="9" t="s">
        <v>6088</v>
      </c>
      <c r="F441" s="9" t="s">
        <v>6089</v>
      </c>
      <c r="G441" s="9"/>
    </row>
    <row r="442" spans="1:7" ht="12.75">
      <c r="A442" s="98" t="s">
        <v>4390</v>
      </c>
      <c r="B442" s="98" t="s">
        <v>6090</v>
      </c>
      <c r="C442" s="9" t="s">
        <v>6091</v>
      </c>
      <c r="D442" s="98" t="s">
        <v>485</v>
      </c>
      <c r="E442" s="9" t="s">
        <v>6092</v>
      </c>
      <c r="F442" s="9" t="s">
        <v>6093</v>
      </c>
      <c r="G442" s="9"/>
    </row>
    <row r="443" spans="1:7" ht="12.75">
      <c r="A443" s="98" t="s">
        <v>4386</v>
      </c>
      <c r="B443" s="98" t="s">
        <v>6094</v>
      </c>
      <c r="C443" s="9" t="s">
        <v>6095</v>
      </c>
      <c r="D443" s="98" t="s">
        <v>485</v>
      </c>
      <c r="E443" s="9" t="s">
        <v>6096</v>
      </c>
      <c r="F443" s="9" t="s">
        <v>4388</v>
      </c>
      <c r="G443" s="9"/>
    </row>
    <row r="444" spans="1:7" ht="12.75">
      <c r="A444" s="98" t="s">
        <v>4379</v>
      </c>
      <c r="B444" s="98" t="s">
        <v>6097</v>
      </c>
      <c r="C444" s="9" t="s">
        <v>6098</v>
      </c>
      <c r="D444" s="98" t="s">
        <v>6099</v>
      </c>
      <c r="E444" s="9" t="s">
        <v>6100</v>
      </c>
      <c r="F444" s="9" t="s">
        <v>6101</v>
      </c>
      <c r="G444" s="9"/>
    </row>
    <row r="445" spans="1:7" ht="12.75">
      <c r="A445" s="98" t="s">
        <v>37</v>
      </c>
      <c r="B445" s="98" t="s">
        <v>6102</v>
      </c>
      <c r="C445" s="9" t="s">
        <v>6103</v>
      </c>
      <c r="D445" s="98" t="s">
        <v>6099</v>
      </c>
      <c r="E445" s="9" t="s">
        <v>6104</v>
      </c>
      <c r="F445" s="9" t="s">
        <v>39</v>
      </c>
      <c r="G445" s="9"/>
    </row>
    <row r="446" spans="1:7" ht="12.75">
      <c r="A446" s="98" t="s">
        <v>22</v>
      </c>
      <c r="B446" s="98" t="s">
        <v>6105</v>
      </c>
      <c r="C446" s="9" t="s">
        <v>6106</v>
      </c>
      <c r="D446" s="98" t="s">
        <v>6099</v>
      </c>
      <c r="E446" s="9" t="s">
        <v>6107</v>
      </c>
      <c r="F446" s="9" t="s">
        <v>60</v>
      </c>
      <c r="G446" s="9"/>
    </row>
    <row r="447" spans="1:7" ht="12.75">
      <c r="A447" s="98" t="s">
        <v>4397</v>
      </c>
      <c r="B447" s="98" t="s">
        <v>670</v>
      </c>
      <c r="C447" s="9" t="s">
        <v>671</v>
      </c>
      <c r="D447" s="98" t="s">
        <v>6099</v>
      </c>
      <c r="E447" s="9" t="s">
        <v>188</v>
      </c>
      <c r="F447" s="9" t="s">
        <v>5677</v>
      </c>
      <c r="G447" s="9"/>
    </row>
    <row r="448" spans="1:7" ht="12.75">
      <c r="A448" s="98" t="s">
        <v>4425</v>
      </c>
      <c r="B448" s="98" t="s">
        <v>672</v>
      </c>
      <c r="C448" s="9" t="s">
        <v>673</v>
      </c>
      <c r="D448" s="98" t="s">
        <v>6099</v>
      </c>
      <c r="E448" s="9" t="s">
        <v>231</v>
      </c>
      <c r="F448" s="9" t="s">
        <v>232</v>
      </c>
      <c r="G448" s="9"/>
    </row>
    <row r="449" spans="1:7" ht="12.75">
      <c r="A449" s="98" t="s">
        <v>4397</v>
      </c>
      <c r="B449" s="98" t="s">
        <v>674</v>
      </c>
      <c r="C449" s="9" t="s">
        <v>675</v>
      </c>
      <c r="D449" s="98" t="s">
        <v>6099</v>
      </c>
      <c r="E449" s="9" t="s">
        <v>207</v>
      </c>
      <c r="F449" s="9" t="s">
        <v>208</v>
      </c>
      <c r="G449" s="9"/>
    </row>
    <row r="450" spans="1:7" ht="12.75">
      <c r="A450" s="98" t="s">
        <v>4425</v>
      </c>
      <c r="B450" s="98" t="s">
        <v>676</v>
      </c>
      <c r="C450" s="9" t="s">
        <v>677</v>
      </c>
      <c r="D450" s="98" t="s">
        <v>6099</v>
      </c>
      <c r="E450" s="9" t="s">
        <v>350</v>
      </c>
      <c r="F450" s="9" t="s">
        <v>5842</v>
      </c>
      <c r="G450" s="9"/>
    </row>
    <row r="451" spans="1:7" ht="12.75">
      <c r="A451" s="98" t="s">
        <v>4425</v>
      </c>
      <c r="B451" s="98" t="s">
        <v>4225</v>
      </c>
      <c r="C451" s="9" t="s">
        <v>4226</v>
      </c>
      <c r="D451" s="98" t="s">
        <v>6099</v>
      </c>
      <c r="E451" s="9" t="s">
        <v>222</v>
      </c>
      <c r="F451" s="9" t="s">
        <v>223</v>
      </c>
      <c r="G451" s="9"/>
    </row>
    <row r="452" spans="1:7" ht="12.75">
      <c r="A452" s="98" t="s">
        <v>4397</v>
      </c>
      <c r="B452" s="98" t="s">
        <v>678</v>
      </c>
      <c r="C452" s="9" t="s">
        <v>679</v>
      </c>
      <c r="D452" s="98" t="s">
        <v>6099</v>
      </c>
      <c r="E452" s="9" t="s">
        <v>188</v>
      </c>
      <c r="F452" s="9" t="s">
        <v>5677</v>
      </c>
      <c r="G452" s="9"/>
    </row>
    <row r="453" spans="1:7" ht="12.75">
      <c r="A453" s="98" t="s">
        <v>65</v>
      </c>
      <c r="B453" s="98" t="s">
        <v>680</v>
      </c>
      <c r="C453" s="9" t="s">
        <v>681</v>
      </c>
      <c r="D453" s="98" t="s">
        <v>6099</v>
      </c>
      <c r="E453" s="9" t="s">
        <v>166</v>
      </c>
      <c r="F453" s="9" t="s">
        <v>167</v>
      </c>
      <c r="G453" s="9"/>
    </row>
    <row r="454" spans="1:7" ht="12.75">
      <c r="A454" s="98" t="s">
        <v>4390</v>
      </c>
      <c r="B454" s="98" t="s">
        <v>682</v>
      </c>
      <c r="C454" s="9" t="s">
        <v>683</v>
      </c>
      <c r="D454" s="98" t="s">
        <v>6099</v>
      </c>
      <c r="E454" s="9" t="s">
        <v>240</v>
      </c>
      <c r="F454" s="9" t="s">
        <v>241</v>
      </c>
      <c r="G454" s="9"/>
    </row>
    <row r="455" spans="1:7" ht="12.75">
      <c r="A455" s="21"/>
      <c r="B455" s="21"/>
      <c r="C455" s="99"/>
      <c r="D455" s="21"/>
      <c r="E455" s="99"/>
      <c r="F455" s="99"/>
      <c r="G455" s="99"/>
    </row>
  </sheetData>
  <sheetProtection/>
  <mergeCells count="4">
    <mergeCell ref="A1:G1"/>
    <mergeCell ref="A2:G2"/>
    <mergeCell ref="A3:B3"/>
    <mergeCell ref="D3:E3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2014-07-21T01:39:31Z</dcterms:modified>
  <cp:category/>
  <cp:version/>
  <cp:contentType/>
  <cp:contentStatus/>
</cp:coreProperties>
</file>