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4700" windowHeight="8355" activeTab="0"/>
  </bookViews>
  <sheets>
    <sheet name="中華民國 (英)" sheetId="1" r:id="rId1"/>
    <sheet name="各主要國家(英)" sheetId="2" r:id="rId2"/>
  </sheets>
  <definedNames>
    <definedName name="_xlnm.Print_Area" localSheetId="0">'中華民國 (英)'!$A$1:$K$11</definedName>
    <definedName name="_xlnm.Print_Area" localSheetId="1">'各主要國家(英)'!$A$1:$M$29</definedName>
  </definedNames>
  <calcPr fullCalcOnLoad="1"/>
</workbook>
</file>

<file path=xl/sharedStrings.xml><?xml version="1.0" encoding="utf-8"?>
<sst xmlns="http://schemas.openxmlformats.org/spreadsheetml/2006/main" count="131" uniqueCount="83">
  <si>
    <t>...</t>
  </si>
  <si>
    <t>匯率</t>
  </si>
  <si>
    <t>430元</t>
  </si>
  <si>
    <t>625元</t>
  </si>
  <si>
    <t>245元</t>
  </si>
  <si>
    <t>550元</t>
  </si>
  <si>
    <t>650元</t>
  </si>
  <si>
    <t>330元</t>
  </si>
  <si>
    <t>680元</t>
  </si>
  <si>
    <t>附註：1.資料為2010年。</t>
  </si>
  <si>
    <t>OECD國家平均(Ave.)</t>
  </si>
  <si>
    <t>…</t>
  </si>
  <si>
    <t>薪額
Salary</t>
  </si>
  <si>
    <t>高級中等以下學校  Senior Secondary School &amp; Below</t>
  </si>
  <si>
    <t>15年教學資歷老師平均年薪
Salary After 15 Years of Experience</t>
  </si>
  <si>
    <t>25年以上教學資歷老師平均年薪(2)
Salary After 25 Years of Experience</t>
  </si>
  <si>
    <t>53,590
(本薪30,430
學術研究費23,160)
(Base Pay $NT30,430 
Payment of Academic Research $NT23,160)</t>
  </si>
  <si>
    <t>41,905
(本薪21,775
學術研究費20,130)
(Base Pay $NT21,775 
Payment of Academic Research $NT20,130)</t>
  </si>
  <si>
    <t>61,715
(本薪35,425
學術研究費26,290)
(Base Pay $NT35,425 
Payment of Academic Research $NT26,290)</t>
  </si>
  <si>
    <t>74,405
(年功薪43,085
學術研究費31,320)
(Seniority Wage $NT43,085 
Payment of Academic Research $NT31,320)</t>
  </si>
  <si>
    <t>81,065
(年功薪49,745
學術研究費31,320)
(Seniority Wage $NT49,745 
Payment of Academic Research $NT31,320)</t>
  </si>
  <si>
    <t>73,370
(年功薪47,080
學術研究費26,290)
(Seniority Wage $NT47,080 
Payment of Academic Research $NT26,290)</t>
  </si>
  <si>
    <t>79,735
(年功薪48,415
學術研究費31,320)
(Seniority Wage $NT48,415 
Payment of Academic Research $NT31,320)</t>
  </si>
  <si>
    <t>25年以上教學資歷老師平均年薪/最低起薪
Salary After 25 Years of Experience/ Starting Salary
(2)/(1)</t>
  </si>
  <si>
    <t>表2-4  教師薪資(2/2)</t>
  </si>
  <si>
    <t>資料來源：2013經濟合作發展組織「各國教育概觀」。 (Education at a Glance, OECD Indicators 2013, Tab.D3.1)</t>
  </si>
  <si>
    <t>單位：新臺幣元 (Unit: $NT)</t>
  </si>
  <si>
    <t>表2-4  教師薪資(1/2)</t>
  </si>
  <si>
    <t>月薪
Salary/
Month</t>
  </si>
  <si>
    <t>年薪
(美元)
Salary/
Year
($US)</t>
  </si>
  <si>
    <t>單位：美元 (Unit : $US)</t>
  </si>
  <si>
    <t>國小  Primary School</t>
  </si>
  <si>
    <t>國中  Junior High School</t>
  </si>
  <si>
    <t>高中職  Senior Secondary School</t>
  </si>
  <si>
    <t>說明：1.上開教師月薪及年薪計算，均不含兼任行政職務者，及支給主管職務加給。
　　　2.年薪係12個月月薪加上1.5個月年終工作獎金及1個月考核獎金。
            3.平均每人GDP及平均匯率係採行政院主計總處2014年6月5日公告數據。
            4.本表所列資料係為100年7月調薪後數字。</t>
  </si>
  <si>
    <t>607,623
(20,411)</t>
  </si>
  <si>
    <t>894,868
(30,059)</t>
  </si>
  <si>
    <t>1,063,865
(35,736)</t>
  </si>
  <si>
    <t>704,628
(23,669)</t>
  </si>
  <si>
    <t>1,078,873
(36,240)</t>
  </si>
  <si>
    <t>1,156,158
(38,836)</t>
  </si>
  <si>
    <t>777,055
(26,102)</t>
  </si>
  <si>
    <t>1,175,443
(39,484)</t>
  </si>
  <si>
    <t>最低起薪 (1)
Starting Salary</t>
  </si>
  <si>
    <t>25年以上教學資歷老師平均年薪/最低起薪
Salary After 25 Years of Experience/ Starting Salary
(2)/(1)</t>
  </si>
  <si>
    <t>25年以上教學資歷老師平均年薪/最低起薪
Salary After 25 Years of Experience/ Starting Salary
(4)/(3)</t>
  </si>
  <si>
    <t>25年以上教學資歷老師平均年薪/最低起薪
Salary After 25 Years of Experience/ Starting Salary
(6)/(5)</t>
  </si>
  <si>
    <t>各主要國家Countries     2011年 Year</t>
  </si>
  <si>
    <t>中華民國 R.O.C.  2013年 Year</t>
  </si>
  <si>
    <t>Table 2-4　Teachers' Salaries(2/2)</t>
  </si>
  <si>
    <t>日本 Japan</t>
  </si>
  <si>
    <t xml:space="preserve">南韓 Korea </t>
  </si>
  <si>
    <t>美國 United States</t>
  </si>
  <si>
    <t>法國 France</t>
  </si>
  <si>
    <t>德國 Germany</t>
  </si>
  <si>
    <t>義大利 Italy</t>
  </si>
  <si>
    <t>西班牙 Spain</t>
  </si>
  <si>
    <t>比利時 Belgium</t>
  </si>
  <si>
    <t>荷蘭 Netherlands</t>
  </si>
  <si>
    <t>芬蘭 Finland</t>
  </si>
  <si>
    <t>奧地利 Austria</t>
  </si>
  <si>
    <t>瑞士 Switzerland</t>
  </si>
  <si>
    <t>澳大利亞 Australia</t>
  </si>
  <si>
    <t>紐西蘭 New Zealand</t>
  </si>
  <si>
    <t>其他G20國家 
Other G20</t>
  </si>
  <si>
    <t>中國大陸 China</t>
  </si>
  <si>
    <r>
      <t>印尼</t>
    </r>
    <r>
      <rPr>
        <vertAlign val="superscript"/>
        <sz val="8"/>
        <rFont val="微軟正黑體"/>
        <family val="2"/>
      </rPr>
      <t xml:space="preserve">1 </t>
    </r>
    <r>
      <rPr>
        <sz val="8"/>
        <rFont val="微軟正黑體"/>
        <family val="2"/>
      </rPr>
      <t>Indonesia</t>
    </r>
  </si>
  <si>
    <t>巴西 Brazil</t>
  </si>
  <si>
    <t>OECD國家 Countries</t>
  </si>
  <si>
    <t xml:space="preserve">
190元</t>
  </si>
  <si>
    <t>48,595
(本薪25,435
學術研究費23,160)
(Base Pay $NT25,435 
Payment of Academic Research $NT23,160)</t>
  </si>
  <si>
    <t>學士學位
(本薪190－450，年功薪最高625)
Bachelor Degree
(Base Pay $NT 190-450,Top of Seniority Wage $NT 625)</t>
  </si>
  <si>
    <t>碩士學位
(本薪245-525，年功薪最高650)
M.A. Degree
(Base Pay $NT 245-525,Top of Seniority Wage $NT 650)</t>
  </si>
  <si>
    <t>博士學位
(本薪330-550，年功薪最高680)
Ph.D. Degree
(Base Pay $NT 330-550,Top of Seniority Wage $NT 680)</t>
  </si>
  <si>
    <t>Table 2-4　Teachers' Salaries(1/2)</t>
  </si>
  <si>
    <t xml:space="preserve">最低
起薪
Starting Salary
(1)
</t>
  </si>
  <si>
    <t>最低
起薪
Starting Salary
(3)</t>
  </si>
  <si>
    <t>25年以上教學資歷老師平均年薪
Salary at Top of Scale
(2)</t>
  </si>
  <si>
    <t>25年以上教學資歷老師平均年薪
Salary at Top of Scale
(4)</t>
  </si>
  <si>
    <t>15年教學資歷老師平均年薪
Salary After 15 Years of Ex-perience</t>
  </si>
  <si>
    <t>最低
起薪
Starting Salary
(5)</t>
  </si>
  <si>
    <t>25年以上教學資歷老師平均年薪
Salary at Top of Scale
(6)</t>
  </si>
  <si>
    <t>俄羅斯 Russia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</si>
</sst>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_ "/>
    <numFmt numFmtId="178" formatCode="0;[Red]0"/>
    <numFmt numFmtId="179" formatCode="0.0;[Red]0.0"/>
    <numFmt numFmtId="180" formatCode="0.00000000_ "/>
    <numFmt numFmtId="181" formatCode="0.0000000_ "/>
    <numFmt numFmtId="182" formatCode="0.000000_ "/>
    <numFmt numFmtId="183" formatCode="0.00000_ "/>
    <numFmt numFmtId="184" formatCode="0.0000_ "/>
    <numFmt numFmtId="185" formatCode="0.000_ "/>
    <numFmt numFmtId="186" formatCode="0.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&quot;$&quot;#,##0"/>
  </numFmts>
  <fonts count="56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2"/>
      <color indexed="9"/>
      <name val="微軟正黑體"/>
      <family val="2"/>
    </font>
    <font>
      <sz val="12"/>
      <name val="微軟正黑體"/>
      <family val="2"/>
    </font>
    <font>
      <b/>
      <sz val="13"/>
      <name val="微軟正黑體"/>
      <family val="2"/>
    </font>
    <font>
      <sz val="10"/>
      <name val="微軟正黑體"/>
      <family val="2"/>
    </font>
    <font>
      <sz val="9"/>
      <name val="微軟正黑體"/>
      <family val="2"/>
    </font>
    <font>
      <sz val="10"/>
      <color indexed="9"/>
      <name val="微軟正黑體"/>
      <family val="2"/>
    </font>
    <font>
      <b/>
      <sz val="10.5"/>
      <name val="微軟正黑體"/>
      <family val="2"/>
    </font>
    <font>
      <sz val="8.5"/>
      <name val="微軟正黑體"/>
      <family val="2"/>
    </font>
    <font>
      <b/>
      <sz val="9"/>
      <name val="微軟正黑體"/>
      <family val="2"/>
    </font>
    <font>
      <sz val="8"/>
      <name val="微軟正黑體"/>
      <family val="2"/>
    </font>
    <font>
      <sz val="7.5"/>
      <name val="微軟正黑體"/>
      <family val="2"/>
    </font>
    <font>
      <vertAlign val="superscript"/>
      <sz val="8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50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0"/>
      <name val="微軟正黑體"/>
      <family val="2"/>
    </font>
    <font>
      <sz val="10"/>
      <color theme="0"/>
      <name val="微軟正黑體"/>
      <family val="2"/>
    </font>
    <font>
      <b/>
      <sz val="12"/>
      <color rgb="FFBF8F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301"/>
        <bgColor indexed="64"/>
      </patternFill>
    </fill>
    <fill>
      <patternFill patternType="solid">
        <fgColor rgb="FFFEF6D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F8F00"/>
      </left>
      <right style="thin">
        <color rgb="FFBF8F00"/>
      </right>
      <top style="thin">
        <color rgb="FFBF8F00"/>
      </top>
      <bottom style="thin">
        <color rgb="FFBF8F00"/>
      </bottom>
    </border>
    <border>
      <left>
        <color indexed="63"/>
      </left>
      <right style="thin">
        <color rgb="FFBF8F00"/>
      </right>
      <top style="thin">
        <color rgb="FFBF8F00"/>
      </top>
      <bottom style="thin">
        <color rgb="FFBF8F00"/>
      </bottom>
    </border>
    <border>
      <left style="thin">
        <color rgb="FFBF8F00"/>
      </left>
      <right>
        <color indexed="63"/>
      </right>
      <top style="thin">
        <color rgb="FFBF8F00"/>
      </top>
      <bottom style="thin">
        <color rgb="FFBF8F00"/>
      </bottom>
    </border>
    <border>
      <left>
        <color indexed="63"/>
      </left>
      <right style="thin">
        <color rgb="FFBF8F00"/>
      </right>
      <top>
        <color indexed="63"/>
      </top>
      <bottom>
        <color indexed="63"/>
      </bottom>
    </border>
    <border>
      <left>
        <color indexed="63"/>
      </left>
      <right style="thin">
        <color rgb="FFBF8F00"/>
      </right>
      <top>
        <color indexed="63"/>
      </top>
      <bottom style="thin">
        <color rgb="FFBF8F00"/>
      </bottom>
    </border>
    <border>
      <left>
        <color indexed="63"/>
      </left>
      <right>
        <color indexed="63"/>
      </right>
      <top>
        <color indexed="63"/>
      </top>
      <bottom style="thin">
        <color rgb="FFBF8F00"/>
      </bottom>
    </border>
    <border>
      <left>
        <color indexed="63"/>
      </left>
      <right>
        <color indexed="63"/>
      </right>
      <top style="thin">
        <color rgb="FFBF8F00"/>
      </top>
      <bottom style="thin">
        <color rgb="FFBF8F00"/>
      </bottom>
    </border>
    <border>
      <left>
        <color indexed="63"/>
      </left>
      <right style="thin">
        <color rgb="FFBF8F00"/>
      </right>
      <top style="thin">
        <color rgb="FFBF8F0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horizontal="left"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176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33" applyFont="1">
      <alignment/>
      <protection/>
    </xf>
    <xf numFmtId="0" fontId="14" fillId="0" borderId="0" xfId="33" applyFont="1">
      <alignment/>
      <protection/>
    </xf>
    <xf numFmtId="0" fontId="10" fillId="0" borderId="0" xfId="33" applyFont="1" applyBorder="1">
      <alignment/>
      <protection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176" fontId="13" fillId="0" borderId="12" xfId="0" applyNumberFormat="1" applyFont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3" fontId="13" fillId="34" borderId="10" xfId="0" applyNumberFormat="1" applyFont="1" applyFill="1" applyBorder="1" applyAlignment="1">
      <alignment horizontal="center" vertical="center" wrapText="1"/>
    </xf>
    <xf numFmtId="4" fontId="13" fillId="34" borderId="12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vertical="center" wrapText="1"/>
    </xf>
    <xf numFmtId="0" fontId="15" fillId="34" borderId="13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 wrapText="1"/>
    </xf>
    <xf numFmtId="0" fontId="15" fillId="34" borderId="13" xfId="0" applyFont="1" applyFill="1" applyBorder="1" applyAlignment="1" applyProtection="1">
      <alignment vertical="center" wrapText="1"/>
      <protection locked="0"/>
    </xf>
    <xf numFmtId="0" fontId="15" fillId="34" borderId="13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49" fontId="15" fillId="34" borderId="13" xfId="0" applyNumberFormat="1" applyFont="1" applyFill="1" applyBorder="1" applyAlignment="1">
      <alignment horizontal="left" vertical="center"/>
    </xf>
    <xf numFmtId="0" fontId="15" fillId="0" borderId="13" xfId="0" applyFont="1" applyFill="1" applyBorder="1" applyAlignment="1" applyProtection="1">
      <alignment horizontal="left" vertical="center" wrapText="1"/>
      <protection locked="0"/>
    </xf>
    <xf numFmtId="0" fontId="15" fillId="0" borderId="13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41" fontId="16" fillId="34" borderId="0" xfId="0" applyNumberFormat="1" applyFont="1" applyFill="1" applyBorder="1" applyAlignment="1">
      <alignment horizontal="right" vertical="center" wrapText="1"/>
    </xf>
    <xf numFmtId="2" fontId="16" fillId="34" borderId="0" xfId="0" applyNumberFormat="1" applyFont="1" applyFill="1" applyBorder="1" applyAlignment="1">
      <alignment horizontal="right" vertical="center" wrapText="1"/>
    </xf>
    <xf numFmtId="41" fontId="16" fillId="0" borderId="0" xfId="0" applyNumberFormat="1" applyFont="1" applyBorder="1" applyAlignment="1">
      <alignment horizontal="right" vertical="center" wrapText="1"/>
    </xf>
    <xf numFmtId="176" fontId="16" fillId="0" borderId="0" xfId="0" applyNumberFormat="1" applyFont="1" applyBorder="1" applyAlignment="1">
      <alignment horizontal="right" vertical="center" wrapText="1"/>
    </xf>
    <xf numFmtId="176" fontId="16" fillId="34" borderId="0" xfId="0" applyNumberFormat="1" applyFont="1" applyFill="1" applyBorder="1" applyAlignment="1">
      <alignment horizontal="right" vertical="center" wrapText="1"/>
    </xf>
    <xf numFmtId="177" fontId="16" fillId="34" borderId="0" xfId="0" applyNumberFormat="1" applyFont="1" applyFill="1" applyBorder="1" applyAlignment="1">
      <alignment horizontal="right" vertical="center" wrapText="1"/>
    </xf>
    <xf numFmtId="41" fontId="16" fillId="0" borderId="15" xfId="0" applyNumberFormat="1" applyFont="1" applyFill="1" applyBorder="1" applyAlignment="1">
      <alignment horizontal="right" vertical="center" wrapText="1"/>
    </xf>
    <xf numFmtId="176" fontId="16" fillId="0" borderId="15" xfId="0" applyNumberFormat="1" applyFont="1" applyFill="1" applyBorder="1" applyAlignment="1">
      <alignment horizontal="right" vertical="center" wrapText="1"/>
    </xf>
    <xf numFmtId="0" fontId="16" fillId="33" borderId="11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horizontal="center" vertical="top" wrapText="1"/>
    </xf>
    <xf numFmtId="0" fontId="16" fillId="33" borderId="12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center"/>
    </xf>
    <xf numFmtId="0" fontId="15" fillId="0" borderId="0" xfId="33" applyFont="1">
      <alignment/>
      <protection/>
    </xf>
    <xf numFmtId="0" fontId="53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54" fillId="0" borderId="0" xfId="0" applyFont="1" applyAlignment="1">
      <alignment vertical="center" wrapText="1"/>
    </xf>
    <xf numFmtId="177" fontId="54" fillId="0" borderId="0" xfId="0" applyNumberFormat="1" applyFont="1" applyAlignment="1">
      <alignment wrapText="1"/>
    </xf>
    <xf numFmtId="0" fontId="54" fillId="0" borderId="0" xfId="0" applyFont="1" applyAlignment="1">
      <alignment horizontal="right" wrapText="1"/>
    </xf>
    <xf numFmtId="0" fontId="10" fillId="0" borderId="0" xfId="0" applyFont="1" applyBorder="1" applyAlignment="1">
      <alignment horizontal="left" vertical="top" wrapText="1"/>
    </xf>
    <xf numFmtId="0" fontId="5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right" wrapText="1"/>
    </xf>
    <xf numFmtId="0" fontId="10" fillId="33" borderId="11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/>
    </xf>
    <xf numFmtId="0" fontId="13" fillId="33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PageLayoutView="0" workbookViewId="0" topLeftCell="A1">
      <selection activeCell="A1" sqref="A1:K1"/>
    </sheetView>
  </sheetViews>
  <sheetFormatPr defaultColWidth="9.00390625" defaultRowHeight="16.5"/>
  <cols>
    <col min="1" max="1" width="10.625" style="2" customWidth="1"/>
    <col min="2" max="2" width="6.00390625" style="2" customWidth="1"/>
    <col min="3" max="3" width="9.375" style="2" customWidth="1"/>
    <col min="4" max="4" width="7.75390625" style="2" customWidth="1"/>
    <col min="5" max="5" width="6.125" style="2" customWidth="1"/>
    <col min="6" max="6" width="9.125" style="2" customWidth="1"/>
    <col min="7" max="7" width="7.375" style="2" customWidth="1"/>
    <col min="8" max="8" width="6.375" style="2" customWidth="1"/>
    <col min="9" max="9" width="9.125" style="2" customWidth="1"/>
    <col min="10" max="10" width="8.625" style="2" customWidth="1"/>
    <col min="11" max="11" width="9.625" style="2" customWidth="1"/>
    <col min="12" max="12" width="10.875" style="55" customWidth="1"/>
    <col min="13" max="14" width="9.125" style="55" bestFit="1" customWidth="1"/>
    <col min="15" max="17" width="10.375" style="55" bestFit="1" customWidth="1"/>
    <col min="18" max="21" width="9.00390625" style="55" customWidth="1"/>
    <col min="22" max="22" width="9.00390625" style="1" customWidth="1"/>
    <col min="23" max="16384" width="9.00390625" style="2" customWidth="1"/>
  </cols>
  <sheetData>
    <row r="1" spans="1:11" ht="17.25" customHeight="1">
      <c r="A1" s="61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7.25" customHeight="1">
      <c r="A2" s="62" t="s">
        <v>74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7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7.25" customHeight="1">
      <c r="A4" s="63" t="s">
        <v>48</v>
      </c>
      <c r="B4" s="63"/>
      <c r="C4" s="63"/>
      <c r="D4" s="21"/>
      <c r="E4" s="22"/>
      <c r="F4" s="22"/>
      <c r="G4" s="22"/>
      <c r="H4" s="21"/>
      <c r="I4" s="64" t="s">
        <v>26</v>
      </c>
      <c r="J4" s="64"/>
      <c r="K4" s="64"/>
    </row>
    <row r="5" spans="1:22" s="5" customFormat="1" ht="16.5" customHeight="1">
      <c r="A5" s="65"/>
      <c r="B5" s="67" t="s">
        <v>13</v>
      </c>
      <c r="C5" s="68"/>
      <c r="D5" s="68"/>
      <c r="E5" s="68"/>
      <c r="F5" s="68"/>
      <c r="G5" s="68"/>
      <c r="H5" s="68"/>
      <c r="I5" s="68"/>
      <c r="J5" s="68"/>
      <c r="K5" s="68"/>
      <c r="L5" s="56"/>
      <c r="M5" s="56"/>
      <c r="N5" s="56"/>
      <c r="O5" s="56"/>
      <c r="P5" s="56"/>
      <c r="Q5" s="56"/>
      <c r="R5" s="56"/>
      <c r="S5" s="56"/>
      <c r="T5" s="56"/>
      <c r="U5" s="56"/>
      <c r="V5" s="4"/>
    </row>
    <row r="6" spans="1:22" s="5" customFormat="1" ht="37.5" customHeight="1">
      <c r="A6" s="65"/>
      <c r="B6" s="66" t="s">
        <v>43</v>
      </c>
      <c r="C6" s="66"/>
      <c r="D6" s="66"/>
      <c r="E6" s="66" t="s">
        <v>14</v>
      </c>
      <c r="F6" s="66"/>
      <c r="G6" s="66"/>
      <c r="H6" s="66" t="s">
        <v>15</v>
      </c>
      <c r="I6" s="69"/>
      <c r="J6" s="69"/>
      <c r="K6" s="70" t="s">
        <v>23</v>
      </c>
      <c r="L6" s="56"/>
      <c r="M6" s="56"/>
      <c r="N6" s="56"/>
      <c r="O6" s="56"/>
      <c r="P6" s="56"/>
      <c r="Q6" s="56"/>
      <c r="R6" s="56"/>
      <c r="S6" s="56"/>
      <c r="T6" s="56"/>
      <c r="U6" s="56"/>
      <c r="V6" s="4"/>
    </row>
    <row r="7" spans="1:22" s="7" customFormat="1" ht="90.75" customHeight="1">
      <c r="A7" s="65"/>
      <c r="B7" s="9" t="s">
        <v>12</v>
      </c>
      <c r="C7" s="9" t="s">
        <v>28</v>
      </c>
      <c r="D7" s="9" t="s">
        <v>29</v>
      </c>
      <c r="E7" s="9" t="s">
        <v>12</v>
      </c>
      <c r="F7" s="9" t="s">
        <v>28</v>
      </c>
      <c r="G7" s="9" t="s">
        <v>29</v>
      </c>
      <c r="H7" s="9" t="s">
        <v>12</v>
      </c>
      <c r="I7" s="9" t="s">
        <v>28</v>
      </c>
      <c r="J7" s="9" t="s">
        <v>29</v>
      </c>
      <c r="K7" s="70"/>
      <c r="L7" s="57"/>
      <c r="M7" s="57"/>
      <c r="N7" s="57"/>
      <c r="O7" s="57"/>
      <c r="P7" s="57"/>
      <c r="Q7" s="57"/>
      <c r="R7" s="57"/>
      <c r="S7" s="57"/>
      <c r="T7" s="57"/>
      <c r="U7" s="57"/>
      <c r="V7" s="6"/>
    </row>
    <row r="8" spans="1:22" s="5" customFormat="1" ht="154.5" customHeight="1">
      <c r="A8" s="23" t="s">
        <v>71</v>
      </c>
      <c r="B8" s="24" t="s">
        <v>69</v>
      </c>
      <c r="C8" s="24" t="s">
        <v>17</v>
      </c>
      <c r="D8" s="25" t="s">
        <v>35</v>
      </c>
      <c r="E8" s="24" t="s">
        <v>2</v>
      </c>
      <c r="F8" s="24" t="s">
        <v>18</v>
      </c>
      <c r="G8" s="25" t="s">
        <v>36</v>
      </c>
      <c r="H8" s="24" t="s">
        <v>3</v>
      </c>
      <c r="I8" s="24" t="s">
        <v>21</v>
      </c>
      <c r="J8" s="25" t="s">
        <v>37</v>
      </c>
      <c r="K8" s="26">
        <f>1063865/607623</f>
        <v>1.7508636111536264</v>
      </c>
      <c r="L8" s="56"/>
      <c r="M8" s="56">
        <v>2012</v>
      </c>
      <c r="N8" s="56">
        <v>29.77</v>
      </c>
      <c r="O8" s="58">
        <f>607623/N8</f>
        <v>20410.581121934832</v>
      </c>
      <c r="P8" s="58">
        <f>894868/N8</f>
        <v>30059.38864628821</v>
      </c>
      <c r="Q8" s="58">
        <f>1063865/N8</f>
        <v>35736.143768894864</v>
      </c>
      <c r="R8" s="56"/>
      <c r="S8" s="56"/>
      <c r="T8" s="56"/>
      <c r="U8" s="56"/>
      <c r="V8" s="4"/>
    </row>
    <row r="9" spans="1:22" s="5" customFormat="1" ht="154.5" customHeight="1">
      <c r="A9" s="27" t="s">
        <v>72</v>
      </c>
      <c r="B9" s="28" t="s">
        <v>4</v>
      </c>
      <c r="C9" s="28" t="s">
        <v>70</v>
      </c>
      <c r="D9" s="29" t="s">
        <v>38</v>
      </c>
      <c r="E9" s="28" t="s">
        <v>5</v>
      </c>
      <c r="F9" s="28" t="s">
        <v>19</v>
      </c>
      <c r="G9" s="29" t="s">
        <v>39</v>
      </c>
      <c r="H9" s="28" t="s">
        <v>6</v>
      </c>
      <c r="I9" s="28" t="s">
        <v>22</v>
      </c>
      <c r="J9" s="29" t="s">
        <v>40</v>
      </c>
      <c r="K9" s="30">
        <f>1156158/704628</f>
        <v>1.640806212639861</v>
      </c>
      <c r="L9" s="56"/>
      <c r="M9" s="59" t="s">
        <v>1</v>
      </c>
      <c r="N9" s="56"/>
      <c r="O9" s="58">
        <f>704628/N8</f>
        <v>23669.062814914345</v>
      </c>
      <c r="P9" s="58">
        <f>1078873/N8</f>
        <v>36240.275445078936</v>
      </c>
      <c r="Q9" s="58">
        <f>1156158/N8</f>
        <v>38836.34531407457</v>
      </c>
      <c r="R9" s="56"/>
      <c r="S9" s="56"/>
      <c r="T9" s="56"/>
      <c r="U9" s="56"/>
      <c r="V9" s="4"/>
    </row>
    <row r="10" spans="1:22" s="5" customFormat="1" ht="154.5" customHeight="1">
      <c r="A10" s="23" t="s">
        <v>73</v>
      </c>
      <c r="B10" s="24" t="s">
        <v>7</v>
      </c>
      <c r="C10" s="24" t="s">
        <v>16</v>
      </c>
      <c r="D10" s="25" t="s">
        <v>41</v>
      </c>
      <c r="E10" s="24" t="s">
        <v>8</v>
      </c>
      <c r="F10" s="24" t="s">
        <v>20</v>
      </c>
      <c r="G10" s="25" t="s">
        <v>42</v>
      </c>
      <c r="H10" s="24" t="s">
        <v>8</v>
      </c>
      <c r="I10" s="24" t="s">
        <v>20</v>
      </c>
      <c r="J10" s="25" t="s">
        <v>42</v>
      </c>
      <c r="K10" s="31">
        <f>1175443/777055</f>
        <v>1.5126895779578022</v>
      </c>
      <c r="L10" s="56"/>
      <c r="M10" s="56"/>
      <c r="N10" s="56"/>
      <c r="O10" s="58">
        <f>777055/N8</f>
        <v>26101.94827007054</v>
      </c>
      <c r="P10" s="58">
        <f>1175443/N8</f>
        <v>39484.14511252939</v>
      </c>
      <c r="Q10" s="58">
        <f>1175443/N8</f>
        <v>39484.14511252939</v>
      </c>
      <c r="R10" s="56"/>
      <c r="S10" s="56"/>
      <c r="T10" s="56"/>
      <c r="U10" s="56"/>
      <c r="V10" s="4"/>
    </row>
    <row r="11" spans="1:22" s="5" customFormat="1" ht="52.5" customHeight="1">
      <c r="A11" s="60" t="s">
        <v>34</v>
      </c>
      <c r="B11" s="60"/>
      <c r="C11" s="60"/>
      <c r="D11" s="60"/>
      <c r="E11" s="60"/>
      <c r="F11" s="60"/>
      <c r="G11" s="60"/>
      <c r="H11" s="60"/>
      <c r="I11" s="60"/>
      <c r="J11" s="60"/>
      <c r="K11" s="8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4"/>
    </row>
  </sheetData>
  <sheetProtection/>
  <mergeCells count="11">
    <mergeCell ref="K6:K7"/>
    <mergeCell ref="A11:J11"/>
    <mergeCell ref="A1:K1"/>
    <mergeCell ref="A2:K2"/>
    <mergeCell ref="A4:C4"/>
    <mergeCell ref="I4:K4"/>
    <mergeCell ref="A5:A7"/>
    <mergeCell ref="B6:D6"/>
    <mergeCell ref="E6:G6"/>
    <mergeCell ref="B5:K5"/>
    <mergeCell ref="H6:J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1">
      <selection activeCell="A1" sqref="A1:M1"/>
    </sheetView>
  </sheetViews>
  <sheetFormatPr defaultColWidth="9.00390625" defaultRowHeight="16.5"/>
  <cols>
    <col min="1" max="1" width="15.125" style="10" customWidth="1"/>
    <col min="2" max="2" width="5.875" style="10" customWidth="1"/>
    <col min="3" max="3" width="6.50390625" style="10" customWidth="1"/>
    <col min="4" max="4" width="5.75390625" style="10" customWidth="1"/>
    <col min="5" max="5" width="7.50390625" style="10" customWidth="1"/>
    <col min="6" max="6" width="5.75390625" style="10" customWidth="1"/>
    <col min="7" max="7" width="6.25390625" style="10" customWidth="1"/>
    <col min="8" max="8" width="5.625" style="10" customWidth="1"/>
    <col min="9" max="9" width="7.50390625" style="10" customWidth="1"/>
    <col min="10" max="10" width="5.625" style="10" customWidth="1"/>
    <col min="11" max="11" width="6.25390625" style="10" customWidth="1"/>
    <col min="12" max="12" width="5.75390625" style="10" customWidth="1"/>
    <col min="13" max="13" width="7.50390625" style="10" customWidth="1"/>
    <col min="14" max="14" width="6.75390625" style="10" bestFit="1" customWidth="1"/>
    <col min="15" max="16384" width="9.00390625" style="10" customWidth="1"/>
  </cols>
  <sheetData>
    <row r="1" spans="1:22" s="2" customFormat="1" ht="17.25" customHeight="1">
      <c r="A1" s="61" t="s">
        <v>24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1"/>
      <c r="O1" s="1"/>
      <c r="P1" s="1"/>
      <c r="Q1" s="1"/>
      <c r="R1" s="1"/>
      <c r="S1" s="1"/>
      <c r="T1" s="1"/>
      <c r="U1" s="1"/>
      <c r="V1" s="1"/>
    </row>
    <row r="2" spans="1:22" s="2" customFormat="1" ht="17.25" customHeight="1">
      <c r="A2" s="62" t="s">
        <v>49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"/>
      <c r="O2" s="1"/>
      <c r="P2" s="1"/>
      <c r="Q2" s="1"/>
      <c r="R2" s="1"/>
      <c r="S2" s="1"/>
      <c r="T2" s="1"/>
      <c r="U2" s="1"/>
      <c r="V2" s="1"/>
    </row>
    <row r="3" spans="1:22" s="2" customFormat="1" ht="17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13" ht="17.25" customHeight="1">
      <c r="A4" s="71" t="s">
        <v>47</v>
      </c>
      <c r="B4" s="71"/>
      <c r="C4" s="71"/>
      <c r="D4" s="71"/>
      <c r="E4" s="71"/>
      <c r="F4" s="16"/>
      <c r="G4" s="16"/>
      <c r="H4" s="16"/>
      <c r="I4" s="16"/>
      <c r="J4" s="16"/>
      <c r="K4" s="16"/>
      <c r="L4" s="16"/>
      <c r="M4" s="20" t="s">
        <v>30</v>
      </c>
    </row>
    <row r="5" spans="1:13" s="7" customFormat="1" ht="19.5" customHeight="1">
      <c r="A5" s="75"/>
      <c r="B5" s="72" t="s">
        <v>31</v>
      </c>
      <c r="C5" s="73"/>
      <c r="D5" s="73"/>
      <c r="E5" s="73"/>
      <c r="F5" s="73" t="s">
        <v>32</v>
      </c>
      <c r="G5" s="73"/>
      <c r="H5" s="73"/>
      <c r="I5" s="73"/>
      <c r="J5" s="73" t="s">
        <v>33</v>
      </c>
      <c r="K5" s="73"/>
      <c r="L5" s="73"/>
      <c r="M5" s="74"/>
    </row>
    <row r="6" spans="1:14" s="7" customFormat="1" ht="132" customHeight="1">
      <c r="A6" s="76"/>
      <c r="B6" s="50" t="s">
        <v>75</v>
      </c>
      <c r="C6" s="51" t="s">
        <v>79</v>
      </c>
      <c r="D6" s="51" t="s">
        <v>77</v>
      </c>
      <c r="E6" s="51" t="s">
        <v>44</v>
      </c>
      <c r="F6" s="51" t="s">
        <v>76</v>
      </c>
      <c r="G6" s="51" t="s">
        <v>79</v>
      </c>
      <c r="H6" s="51" t="s">
        <v>78</v>
      </c>
      <c r="I6" s="51" t="s">
        <v>45</v>
      </c>
      <c r="J6" s="51" t="s">
        <v>80</v>
      </c>
      <c r="K6" s="51" t="s">
        <v>79</v>
      </c>
      <c r="L6" s="51" t="s">
        <v>81</v>
      </c>
      <c r="M6" s="52" t="s">
        <v>46</v>
      </c>
      <c r="N6" s="11"/>
    </row>
    <row r="7" spans="1:13" s="7" customFormat="1" ht="21.75" customHeight="1">
      <c r="A7" s="32" t="s">
        <v>68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s="13" customFormat="1" ht="21.75" customHeight="1">
      <c r="A8" s="33" t="s">
        <v>50</v>
      </c>
      <c r="B8" s="42">
        <v>26031.27580322705</v>
      </c>
      <c r="C8" s="42">
        <v>45741.26917307787</v>
      </c>
      <c r="D8" s="42">
        <v>57620.920642698715</v>
      </c>
      <c r="E8" s="43">
        <v>2.213526570048309</v>
      </c>
      <c r="F8" s="42">
        <v>26031.27580322705</v>
      </c>
      <c r="G8" s="42">
        <v>45741.26917307787</v>
      </c>
      <c r="H8" s="42">
        <v>57620.920642698715</v>
      </c>
      <c r="I8" s="43">
        <v>2.213526570048309</v>
      </c>
      <c r="J8" s="42">
        <v>26031.27580322705</v>
      </c>
      <c r="K8" s="42">
        <v>45741.26917307787</v>
      </c>
      <c r="L8" s="42">
        <v>59197.0494191904</v>
      </c>
      <c r="M8" s="43">
        <v>2.274074074074074</v>
      </c>
    </row>
    <row r="9" spans="1:13" ht="21.75" customHeight="1">
      <c r="A9" s="34" t="s">
        <v>51</v>
      </c>
      <c r="B9" s="44">
        <v>27580.731770902796</v>
      </c>
      <c r="C9" s="44">
        <v>48250.896141529076</v>
      </c>
      <c r="D9" s="44">
        <v>76528.18377771173</v>
      </c>
      <c r="E9" s="45">
        <v>2.7746973652978877</v>
      </c>
      <c r="F9" s="44">
        <v>27475.986528003566</v>
      </c>
      <c r="G9" s="44">
        <v>48146.15089862984</v>
      </c>
      <c r="H9" s="44">
        <v>76423.4385348125</v>
      </c>
      <c r="I9" s="45">
        <v>2.781462949725995</v>
      </c>
      <c r="J9" s="44">
        <v>27475.986528003566</v>
      </c>
      <c r="K9" s="44">
        <v>48146.15089862984</v>
      </c>
      <c r="L9" s="44">
        <v>76423.4385348125</v>
      </c>
      <c r="M9" s="45">
        <v>2.781462949725995</v>
      </c>
    </row>
    <row r="10" spans="1:13" ht="21.75" customHeight="1">
      <c r="A10" s="33" t="s">
        <v>52</v>
      </c>
      <c r="B10" s="42">
        <v>37594.81</v>
      </c>
      <c r="C10" s="42">
        <v>46129.89</v>
      </c>
      <c r="D10" s="42">
        <v>53179.59</v>
      </c>
      <c r="E10" s="46">
        <v>1.4145460503723786</v>
      </c>
      <c r="F10" s="42">
        <v>37506.76</v>
      </c>
      <c r="G10" s="42">
        <v>45950.19</v>
      </c>
      <c r="H10" s="42">
        <v>56364.31</v>
      </c>
      <c r="I10" s="46">
        <v>1.5027773660001555</v>
      </c>
      <c r="J10" s="42">
        <v>38011.99</v>
      </c>
      <c r="K10" s="42">
        <v>49414.33</v>
      </c>
      <c r="L10" s="42">
        <v>56302.91</v>
      </c>
      <c r="M10" s="46">
        <v>1.4811881724687397</v>
      </c>
    </row>
    <row r="11" spans="1:13" ht="21.75" customHeight="1">
      <c r="A11" s="34" t="s">
        <v>53</v>
      </c>
      <c r="B11" s="44">
        <v>25646.066016552395</v>
      </c>
      <c r="C11" s="44">
        <v>33151.96062485481</v>
      </c>
      <c r="D11" s="44">
        <v>48916.11742360663</v>
      </c>
      <c r="E11" s="45">
        <v>1.907353642154526</v>
      </c>
      <c r="F11" s="44">
        <v>28653.313693494405</v>
      </c>
      <c r="G11" s="44">
        <v>36159.208301796825</v>
      </c>
      <c r="H11" s="44">
        <v>52090.06397399332</v>
      </c>
      <c r="I11" s="45">
        <v>1.817942054842338</v>
      </c>
      <c r="J11" s="44">
        <v>28892.248745431778</v>
      </c>
      <c r="K11" s="44">
        <v>36398.143353734195</v>
      </c>
      <c r="L11" s="44">
        <v>52352.33686821295</v>
      </c>
      <c r="M11" s="45">
        <v>1.811985537349027</v>
      </c>
    </row>
    <row r="12" spans="1:13" ht="21.75" customHeight="1">
      <c r="A12" s="33" t="s">
        <v>54</v>
      </c>
      <c r="B12" s="42">
        <v>47488.06494041151</v>
      </c>
      <c r="C12" s="42">
        <v>58661.8343798371</v>
      </c>
      <c r="D12" s="42">
        <v>63286.21130688204</v>
      </c>
      <c r="E12" s="46">
        <v>1.3326761447596192</v>
      </c>
      <c r="F12" s="42">
        <v>53025.710275076395</v>
      </c>
      <c r="G12" s="42">
        <v>64490.68284980352</v>
      </c>
      <c r="H12" s="42">
        <v>70331.81924000617</v>
      </c>
      <c r="I12" s="46">
        <v>1.3263720349082082</v>
      </c>
      <c r="J12" s="42">
        <v>57356.636978811555</v>
      </c>
      <c r="K12" s="42">
        <v>69714.90882403652</v>
      </c>
      <c r="L12" s="42">
        <v>79087.69775720454</v>
      </c>
      <c r="M12" s="46">
        <v>1.3788761322673222</v>
      </c>
    </row>
    <row r="13" spans="1:13" ht="21.75" customHeight="1">
      <c r="A13" s="34" t="s">
        <v>55</v>
      </c>
      <c r="B13" s="44">
        <v>27288.121232954854</v>
      </c>
      <c r="C13" s="44">
        <v>32968.63799401129</v>
      </c>
      <c r="D13" s="44">
        <v>40119.06112330427</v>
      </c>
      <c r="E13" s="45">
        <v>1.4702023924920844</v>
      </c>
      <c r="F13" s="44">
        <v>29417.791472579458</v>
      </c>
      <c r="G13" s="44">
        <v>35922.1327266478</v>
      </c>
      <c r="H13" s="44">
        <v>44058.72615775961</v>
      </c>
      <c r="I13" s="45">
        <v>1.497689797645995</v>
      </c>
      <c r="J13" s="44">
        <v>29417.791472579458</v>
      </c>
      <c r="K13" s="44">
        <v>36928.248334044154</v>
      </c>
      <c r="L13" s="44">
        <v>46059.79826267937</v>
      </c>
      <c r="M13" s="45">
        <v>1.5657123107155086</v>
      </c>
    </row>
    <row r="14" spans="1:13" ht="21.75" customHeight="1">
      <c r="A14" s="35" t="s">
        <v>56</v>
      </c>
      <c r="B14" s="42">
        <v>35880.5439329127</v>
      </c>
      <c r="C14" s="42">
        <v>41339.16325413905</v>
      </c>
      <c r="D14" s="42">
        <v>50769.82628889775</v>
      </c>
      <c r="E14" s="46">
        <v>1.414968133811576</v>
      </c>
      <c r="F14" s="42">
        <v>39693.26110163279</v>
      </c>
      <c r="G14" s="42">
        <v>45688.76022869166</v>
      </c>
      <c r="H14" s="42">
        <v>55603.13851653634</v>
      </c>
      <c r="I14" s="46">
        <v>1.400820617236942</v>
      </c>
      <c r="J14" s="42">
        <v>40308.293293787174</v>
      </c>
      <c r="K14" s="42">
        <v>46479.09478670153</v>
      </c>
      <c r="L14" s="42">
        <v>56536.406579036084</v>
      </c>
      <c r="M14" s="46">
        <v>1.40259986119904</v>
      </c>
    </row>
    <row r="15" spans="1:13" ht="21.75" customHeight="1">
      <c r="A15" s="34" t="s">
        <v>57</v>
      </c>
      <c r="B15" s="44">
        <v>31515.308009695924</v>
      </c>
      <c r="C15" s="44">
        <v>44407.431694425315</v>
      </c>
      <c r="D15" s="44">
        <v>54359.983203483505</v>
      </c>
      <c r="E15" s="45">
        <v>1.7248755172171963</v>
      </c>
      <c r="F15" s="44">
        <v>31515.308009695924</v>
      </c>
      <c r="G15" s="44">
        <v>44407.431694425315</v>
      </c>
      <c r="H15" s="44">
        <v>54359.983203483505</v>
      </c>
      <c r="I15" s="45">
        <v>1.7248755172171963</v>
      </c>
      <c r="J15" s="44">
        <v>39230.027317350294</v>
      </c>
      <c r="K15" s="44">
        <v>57070.799198566754</v>
      </c>
      <c r="L15" s="44">
        <v>68802.56544553119</v>
      </c>
      <c r="M15" s="45">
        <v>1.753824051381729</v>
      </c>
    </row>
    <row r="16" spans="1:13" ht="21.75" customHeight="1">
      <c r="A16" s="35" t="s">
        <v>58</v>
      </c>
      <c r="B16" s="42">
        <v>36626.30189619077</v>
      </c>
      <c r="C16" s="42">
        <v>52291.857186238245</v>
      </c>
      <c r="D16" s="42">
        <v>53973.752393299736</v>
      </c>
      <c r="E16" s="46">
        <v>1.4736336894256077</v>
      </c>
      <c r="F16" s="42">
        <v>38941.03427489105</v>
      </c>
      <c r="G16" s="42">
        <v>63695.40156048188</v>
      </c>
      <c r="H16" s="42">
        <v>66116.740917917</v>
      </c>
      <c r="I16" s="46">
        <v>1.6978681267474371</v>
      </c>
      <c r="J16" s="42">
        <v>38941.03427489105</v>
      </c>
      <c r="K16" s="42">
        <v>63695.40156048188</v>
      </c>
      <c r="L16" s="42">
        <v>66116.740917917</v>
      </c>
      <c r="M16" s="46">
        <v>1.6978681267474371</v>
      </c>
    </row>
    <row r="17" spans="1:13" ht="21.75" customHeight="1">
      <c r="A17" s="34" t="s">
        <v>59</v>
      </c>
      <c r="B17" s="44">
        <v>30586.61336007244</v>
      </c>
      <c r="C17" s="44">
        <v>37886.28008119058</v>
      </c>
      <c r="D17" s="44">
        <v>40159.50396869554</v>
      </c>
      <c r="E17" s="45">
        <v>1.3129764807868363</v>
      </c>
      <c r="F17" s="44">
        <v>33033.67128661209</v>
      </c>
      <c r="G17" s="44">
        <v>40917.41046675342</v>
      </c>
      <c r="H17" s="44">
        <v>43372.398099991726</v>
      </c>
      <c r="I17" s="45">
        <v>1.3129754099590416</v>
      </c>
      <c r="J17" s="44">
        <v>34008.28180054428</v>
      </c>
      <c r="K17" s="44">
        <v>43301.774149706784</v>
      </c>
      <c r="L17" s="44">
        <v>45899.86820852247</v>
      </c>
      <c r="M17" s="45">
        <v>1.3496673686051341</v>
      </c>
    </row>
    <row r="18" spans="1:13" ht="21.75" customHeight="1">
      <c r="A18" s="36" t="s">
        <v>60</v>
      </c>
      <c r="B18" s="42">
        <v>31500.76896557548</v>
      </c>
      <c r="C18" s="42">
        <v>41633.43054934807</v>
      </c>
      <c r="D18" s="42">
        <v>62128.76965790398</v>
      </c>
      <c r="E18" s="46">
        <v>1.9722937470446908</v>
      </c>
      <c r="F18" s="42">
        <v>32972.70626006532</v>
      </c>
      <c r="G18" s="42">
        <v>45105.2351090488</v>
      </c>
      <c r="H18" s="42">
        <v>64509.552973096084</v>
      </c>
      <c r="I18" s="46">
        <v>1.9564530877232362</v>
      </c>
      <c r="J18" s="42">
        <v>33398.388878352</v>
      </c>
      <c r="K18" s="42">
        <v>46317.19221118485</v>
      </c>
      <c r="L18" s="42">
        <v>67443.96150357947</v>
      </c>
      <c r="M18" s="46">
        <v>2.019377693613687</v>
      </c>
    </row>
    <row r="19" spans="1:13" ht="21.75" customHeight="1">
      <c r="A19" s="37" t="s">
        <v>61</v>
      </c>
      <c r="B19" s="44">
        <v>47329.771221480114</v>
      </c>
      <c r="C19" s="44" t="s">
        <v>11</v>
      </c>
      <c r="D19" s="44">
        <v>73585.31322252122</v>
      </c>
      <c r="E19" s="45">
        <v>1.5547362964882725</v>
      </c>
      <c r="F19" s="44">
        <v>53599.11062054672</v>
      </c>
      <c r="G19" s="44" t="s">
        <v>11</v>
      </c>
      <c r="H19" s="44">
        <v>83104.6261566743</v>
      </c>
      <c r="I19" s="45">
        <v>1.5504851702673013</v>
      </c>
      <c r="J19" s="44">
        <v>61437.31816506552</v>
      </c>
      <c r="K19" s="44" t="s">
        <v>11</v>
      </c>
      <c r="L19" s="44">
        <v>94038.25103117639</v>
      </c>
      <c r="M19" s="45">
        <v>1.5306373038373997</v>
      </c>
    </row>
    <row r="20" spans="1:13" ht="21.75" customHeight="1">
      <c r="A20" s="33" t="s">
        <v>62</v>
      </c>
      <c r="B20" s="42">
        <v>34609.98035317647</v>
      </c>
      <c r="C20" s="42">
        <v>48522.47216472349</v>
      </c>
      <c r="D20" s="42">
        <v>48522.47216472349</v>
      </c>
      <c r="E20" s="46">
        <v>1.401979188360624</v>
      </c>
      <c r="F20" s="42">
        <v>34746.02225751404</v>
      </c>
      <c r="G20" s="42">
        <v>49144.13381960291</v>
      </c>
      <c r="H20" s="42">
        <v>49144.13381960291</v>
      </c>
      <c r="I20" s="46">
        <v>1.414381578857568</v>
      </c>
      <c r="J20" s="42">
        <v>34746.02225751404</v>
      </c>
      <c r="K20" s="42">
        <v>49144.13381960291</v>
      </c>
      <c r="L20" s="42">
        <v>49144.13381960291</v>
      </c>
      <c r="M20" s="46">
        <v>1.414381578857568</v>
      </c>
    </row>
    <row r="21" spans="1:13" ht="21.75" customHeight="1">
      <c r="A21" s="34" t="s">
        <v>63</v>
      </c>
      <c r="B21" s="44">
        <v>28224.64172593942</v>
      </c>
      <c r="C21" s="44">
        <v>41755.34964604007</v>
      </c>
      <c r="D21" s="44">
        <v>41755.34964604007</v>
      </c>
      <c r="E21" s="45">
        <v>1.479393433988764</v>
      </c>
      <c r="F21" s="44">
        <v>28250.96606041432</v>
      </c>
      <c r="G21" s="44">
        <v>42240.646494536246</v>
      </c>
      <c r="H21" s="44">
        <v>42240.646494536246</v>
      </c>
      <c r="I21" s="45">
        <v>1.4951929928415608</v>
      </c>
      <c r="J21" s="44">
        <v>28277.290394889227</v>
      </c>
      <c r="K21" s="44">
        <v>42725.94334303241</v>
      </c>
      <c r="L21" s="44">
        <v>42725.94334303241</v>
      </c>
      <c r="M21" s="45">
        <v>1.510963134952796</v>
      </c>
    </row>
    <row r="22" spans="1:13" ht="21.75" customHeight="1">
      <c r="A22" s="38" t="s">
        <v>10</v>
      </c>
      <c r="B22" s="42">
        <v>28853.622816476927</v>
      </c>
      <c r="C22" s="42">
        <v>38135.646329541014</v>
      </c>
      <c r="D22" s="42">
        <v>45602.30327824861</v>
      </c>
      <c r="E22" s="46">
        <v>1.5804706247219436</v>
      </c>
      <c r="F22" s="42">
        <v>30215.617026298274</v>
      </c>
      <c r="G22" s="42">
        <v>39934.37956495469</v>
      </c>
      <c r="H22" s="42">
        <v>48177.481214296036</v>
      </c>
      <c r="I22" s="46">
        <v>1.5944563095423332</v>
      </c>
      <c r="J22" s="42">
        <v>31347.80082180609</v>
      </c>
      <c r="K22" s="42">
        <v>41664.87333674607</v>
      </c>
      <c r="L22" s="42">
        <v>50118.98914540313</v>
      </c>
      <c r="M22" s="46">
        <v>1.598803993629418</v>
      </c>
    </row>
    <row r="23" spans="1:13" ht="21.75" customHeight="1">
      <c r="A23" s="39" t="s">
        <v>64</v>
      </c>
      <c r="B23" s="44"/>
      <c r="C23" s="44"/>
      <c r="D23" s="44"/>
      <c r="E23" s="45"/>
      <c r="F23" s="44"/>
      <c r="G23" s="44"/>
      <c r="H23" s="44"/>
      <c r="I23" s="45"/>
      <c r="J23" s="44"/>
      <c r="K23" s="44"/>
      <c r="L23" s="44"/>
      <c r="M23" s="45"/>
    </row>
    <row r="24" spans="1:13" ht="21.75" customHeight="1">
      <c r="A24" s="36" t="s">
        <v>65</v>
      </c>
      <c r="B24" s="42" t="s">
        <v>0</v>
      </c>
      <c r="C24" s="42" t="s">
        <v>0</v>
      </c>
      <c r="D24" s="42" t="s">
        <v>0</v>
      </c>
      <c r="E24" s="47" t="s">
        <v>0</v>
      </c>
      <c r="F24" s="42" t="s">
        <v>0</v>
      </c>
      <c r="G24" s="42" t="s">
        <v>0</v>
      </c>
      <c r="H24" s="42" t="s">
        <v>0</v>
      </c>
      <c r="I24" s="47" t="s">
        <v>0</v>
      </c>
      <c r="J24" s="42" t="s">
        <v>0</v>
      </c>
      <c r="K24" s="42" t="s">
        <v>0</v>
      </c>
      <c r="L24" s="42" t="s">
        <v>0</v>
      </c>
      <c r="M24" s="47" t="s">
        <v>0</v>
      </c>
    </row>
    <row r="25" spans="1:13" ht="21.75" customHeight="1">
      <c r="A25" s="40" t="s">
        <v>66</v>
      </c>
      <c r="B25" s="44">
        <v>1637.6273441139795</v>
      </c>
      <c r="C25" s="44">
        <v>2072.4233188085454</v>
      </c>
      <c r="D25" s="44">
        <v>2361.0224950303495</v>
      </c>
      <c r="E25" s="45">
        <v>1.441733678615238</v>
      </c>
      <c r="F25" s="44">
        <v>1764.0336344983168</v>
      </c>
      <c r="G25" s="44">
        <v>2361.0224950303495</v>
      </c>
      <c r="H25" s="44">
        <v>2565.0284092350894</v>
      </c>
      <c r="I25" s="45">
        <v>1.4540700126528892</v>
      </c>
      <c r="J25" s="44">
        <v>2019.0038270510681</v>
      </c>
      <c r="K25" s="44">
        <v>2614.8022810815414</v>
      </c>
      <c r="L25" s="44">
        <v>2849.386762295088</v>
      </c>
      <c r="M25" s="45">
        <v>1.4112834874894056</v>
      </c>
    </row>
    <row r="26" spans="1:13" ht="21.75" customHeight="1">
      <c r="A26" s="36" t="s">
        <v>67</v>
      </c>
      <c r="B26" s="42" t="s">
        <v>0</v>
      </c>
      <c r="C26" s="42" t="s">
        <v>0</v>
      </c>
      <c r="D26" s="42" t="s">
        <v>0</v>
      </c>
      <c r="E26" s="47" t="s">
        <v>0</v>
      </c>
      <c r="F26" s="42" t="s">
        <v>0</v>
      </c>
      <c r="G26" s="42" t="s">
        <v>0</v>
      </c>
      <c r="H26" s="42" t="s">
        <v>0</v>
      </c>
      <c r="I26" s="47" t="s">
        <v>0</v>
      </c>
      <c r="J26" s="42" t="s">
        <v>0</v>
      </c>
      <c r="K26" s="42" t="s">
        <v>0</v>
      </c>
      <c r="L26" s="42" t="s">
        <v>0</v>
      </c>
      <c r="M26" s="47" t="s">
        <v>0</v>
      </c>
    </row>
    <row r="27" spans="1:13" ht="21.75" customHeight="1">
      <c r="A27" s="41" t="s">
        <v>82</v>
      </c>
      <c r="B27" s="48" t="s">
        <v>0</v>
      </c>
      <c r="C27" s="48" t="s">
        <v>0</v>
      </c>
      <c r="D27" s="48" t="s">
        <v>0</v>
      </c>
      <c r="E27" s="49" t="s">
        <v>0</v>
      </c>
      <c r="F27" s="48" t="s">
        <v>0</v>
      </c>
      <c r="G27" s="48" t="s">
        <v>0</v>
      </c>
      <c r="H27" s="48" t="s">
        <v>0</v>
      </c>
      <c r="I27" s="49" t="s">
        <v>0</v>
      </c>
      <c r="J27" s="48" t="s">
        <v>0</v>
      </c>
      <c r="K27" s="48" t="s">
        <v>0</v>
      </c>
      <c r="L27" s="48" t="s">
        <v>0</v>
      </c>
      <c r="M27" s="49" t="s">
        <v>0</v>
      </c>
    </row>
    <row r="28" spans="1:13" s="16" customFormat="1" ht="12.75">
      <c r="A28" s="53" t="s">
        <v>9</v>
      </c>
      <c r="B28" s="14"/>
      <c r="C28" s="14"/>
      <c r="D28" s="14"/>
      <c r="E28" s="15"/>
      <c r="F28" s="14"/>
      <c r="G28" s="14"/>
      <c r="H28" s="14"/>
      <c r="I28" s="15"/>
      <c r="J28" s="14"/>
      <c r="K28" s="14"/>
      <c r="L28" s="14"/>
      <c r="M28" s="15"/>
    </row>
    <row r="29" spans="1:6" s="16" customFormat="1" ht="12.75">
      <c r="A29" s="54" t="s">
        <v>25</v>
      </c>
      <c r="B29" s="18"/>
      <c r="C29" s="17"/>
      <c r="D29" s="17"/>
      <c r="E29" s="17"/>
      <c r="F29" s="19"/>
    </row>
    <row r="30" ht="13.5" customHeight="1"/>
  </sheetData>
  <sheetProtection/>
  <mergeCells count="7">
    <mergeCell ref="A4:E4"/>
    <mergeCell ref="B5:E5"/>
    <mergeCell ref="F5:I5"/>
    <mergeCell ref="J5:M5"/>
    <mergeCell ref="A1:M1"/>
    <mergeCell ref="A2:M2"/>
    <mergeCell ref="A5:A6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moejsmpc</cp:lastModifiedBy>
  <cp:lastPrinted>2014-07-24T09:22:52Z</cp:lastPrinted>
  <dcterms:created xsi:type="dcterms:W3CDTF">2007-08-03T07:50:45Z</dcterms:created>
  <dcterms:modified xsi:type="dcterms:W3CDTF">2014-07-25T01:23:06Z</dcterms:modified>
  <cp:category/>
  <cp:version/>
  <cp:contentType/>
  <cp:contentStatus/>
</cp:coreProperties>
</file>